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 Shared Folder\STC Folder\Property Taxes\Munisheets 2017\2021\"/>
    </mc:Choice>
  </mc:AlternateContent>
  <xr:revisionPtr revIDLastSave="0" documentId="13_ncr:1_{5A939EB0-F4E0-4F04-96E0-CC0590F68489}" xr6:coauthVersionLast="45" xr6:coauthVersionMax="45" xr10:uidLastSave="{00000000-0000-0000-0000-000000000000}"/>
  <workbookProtection workbookAlgorithmName="SHA-512" workbookHashValue="5LJIr8yeraA+EIn8Wg8PXuPHOYDPV7kMN1ObL+CmRwQAJIpu+HkykUxUbenzzIG1CyWfzHiBfACEwI0m1/zyOA==" workbookSaltValue="+105lYiO4RemD1oCKWgIuA==" workbookSpinCount="100000" lockStructure="1"/>
  <bookViews>
    <workbookView xWindow="-120" yWindow="-120" windowWidth="29040" windowHeight="15840" xr2:uid="{00000000-000D-0000-FFFF-FFFF00000000}"/>
  </bookViews>
  <sheets>
    <sheet name="Form" sheetId="2" r:id="rId1"/>
    <sheet name="2021 Muniinfo" sheetId="1" state="hidden" r:id="rId2"/>
    <sheet name="Crosswalk" sheetId="3" state="hidden" r:id="rId3"/>
  </sheets>
  <definedNames>
    <definedName name="_xlnm._FilterDatabase" localSheetId="1" hidden="1">'2021 Muniinfo'!$L$2:$L$567</definedName>
    <definedName name="_xlnm.Print_Area" localSheetId="0">Form!$A$1:$L$49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66" i="1" l="1"/>
  <c r="AF562" i="1"/>
  <c r="AF558" i="1"/>
  <c r="AF554" i="1"/>
  <c r="AF550" i="1"/>
  <c r="AF546" i="1"/>
  <c r="AF542" i="1"/>
  <c r="AF538" i="1"/>
  <c r="AF534" i="1"/>
  <c r="AF530" i="1"/>
  <c r="AF526" i="1"/>
  <c r="AF522" i="1"/>
  <c r="AF518" i="1"/>
  <c r="AF514" i="1"/>
  <c r="AF510" i="1"/>
  <c r="AF506" i="1"/>
  <c r="AF502" i="1"/>
  <c r="AF559" i="1" l="1"/>
  <c r="AF563" i="1"/>
  <c r="AF567" i="1"/>
  <c r="AF6" i="1"/>
  <c r="AF10" i="1"/>
  <c r="AF14" i="1"/>
  <c r="AF18" i="1"/>
  <c r="AF22" i="1"/>
  <c r="AF26" i="1"/>
  <c r="AF30" i="1"/>
  <c r="AF34" i="1"/>
  <c r="AF38" i="1"/>
  <c r="AF42" i="1"/>
  <c r="AF46" i="1"/>
  <c r="AF50" i="1"/>
  <c r="AF54" i="1"/>
  <c r="AF58" i="1"/>
  <c r="AF62" i="1"/>
  <c r="AF66" i="1"/>
  <c r="AF70" i="1"/>
  <c r="AF74" i="1"/>
  <c r="AF78" i="1"/>
  <c r="AF82" i="1"/>
  <c r="AF86" i="1"/>
  <c r="AF90" i="1"/>
  <c r="AF94" i="1"/>
  <c r="AF98" i="1"/>
  <c r="AF102" i="1"/>
  <c r="AF106" i="1"/>
  <c r="AF110" i="1"/>
  <c r="AF114" i="1"/>
  <c r="AF118" i="1"/>
  <c r="AF122" i="1"/>
  <c r="AF126" i="1"/>
  <c r="AF130" i="1"/>
  <c r="AF134" i="1"/>
  <c r="AF138" i="1"/>
  <c r="AF142" i="1"/>
  <c r="AF146" i="1"/>
  <c r="AF150" i="1"/>
  <c r="AF154" i="1"/>
  <c r="AF158" i="1"/>
  <c r="AH5" i="1"/>
  <c r="AG6" i="1"/>
  <c r="AH9" i="1"/>
  <c r="AG10" i="1"/>
  <c r="AH13" i="1"/>
  <c r="AG14" i="1"/>
  <c r="AH17" i="1"/>
  <c r="AG18" i="1"/>
  <c r="AH21" i="1"/>
  <c r="AG22" i="1"/>
  <c r="AH25" i="1"/>
  <c r="AG26" i="1"/>
  <c r="AH29" i="1"/>
  <c r="AG30" i="1"/>
  <c r="AH33" i="1"/>
  <c r="AG34" i="1"/>
  <c r="AH37" i="1"/>
  <c r="AG38" i="1"/>
  <c r="AH41" i="1"/>
  <c r="AG42" i="1"/>
  <c r="AH45" i="1"/>
  <c r="AG46" i="1"/>
  <c r="AH49" i="1"/>
  <c r="AG50" i="1"/>
  <c r="AH53" i="1"/>
  <c r="AG54" i="1"/>
  <c r="AH57" i="1"/>
  <c r="AG58" i="1"/>
  <c r="AH61" i="1"/>
  <c r="AG62" i="1"/>
  <c r="AH65" i="1"/>
  <c r="AG66" i="1"/>
  <c r="AH69" i="1"/>
  <c r="AG70" i="1"/>
  <c r="AH73" i="1"/>
  <c r="AG74" i="1"/>
  <c r="AH77" i="1"/>
  <c r="AG78" i="1"/>
  <c r="AH81" i="1"/>
  <c r="AG82" i="1"/>
  <c r="AH85" i="1"/>
  <c r="AG86" i="1"/>
  <c r="AH89" i="1"/>
  <c r="AG90" i="1"/>
  <c r="AH93" i="1"/>
  <c r="AG94" i="1"/>
  <c r="AH97" i="1"/>
  <c r="AG98" i="1"/>
  <c r="AH101" i="1"/>
  <c r="AG102" i="1"/>
  <c r="AH105" i="1"/>
  <c r="AG106" i="1"/>
  <c r="AH109" i="1"/>
  <c r="AG110" i="1"/>
  <c r="AH113" i="1"/>
  <c r="AG114" i="1"/>
  <c r="AH117" i="1"/>
  <c r="AG118" i="1"/>
  <c r="AH121" i="1"/>
  <c r="AG122" i="1"/>
  <c r="AH125" i="1"/>
  <c r="AG126" i="1"/>
  <c r="AH129" i="1"/>
  <c r="AG130" i="1"/>
  <c r="AH133" i="1"/>
  <c r="AG134" i="1"/>
  <c r="AH137" i="1"/>
  <c r="AG138" i="1"/>
  <c r="AH141" i="1"/>
  <c r="AG142" i="1"/>
  <c r="AH145" i="1"/>
  <c r="AG146" i="1"/>
  <c r="AH149" i="1"/>
  <c r="AG150" i="1"/>
  <c r="AH153" i="1"/>
  <c r="AG154" i="1"/>
  <c r="AH157" i="1"/>
  <c r="AG158" i="1"/>
  <c r="AH161" i="1"/>
  <c r="AG162" i="1"/>
  <c r="AH165" i="1"/>
  <c r="AG166" i="1"/>
  <c r="AH169" i="1"/>
  <c r="AG170" i="1"/>
  <c r="AH173" i="1"/>
  <c r="AG174" i="1"/>
  <c r="AH177" i="1"/>
  <c r="AG178" i="1"/>
  <c r="AH181" i="1"/>
  <c r="AG182" i="1"/>
  <c r="AH185" i="1"/>
  <c r="AG186" i="1"/>
  <c r="AH189" i="1"/>
  <c r="AG190" i="1"/>
  <c r="AH193" i="1"/>
  <c r="AG194" i="1"/>
  <c r="AH197" i="1"/>
  <c r="AH209" i="1"/>
  <c r="AG210" i="1"/>
  <c r="AH213" i="1"/>
  <c r="AG214" i="1"/>
  <c r="AH217" i="1"/>
  <c r="AG218" i="1"/>
  <c r="AH221" i="1"/>
  <c r="AG222" i="1"/>
  <c r="AH225" i="1"/>
  <c r="AG226" i="1"/>
  <c r="AH229" i="1"/>
  <c r="AG230" i="1"/>
  <c r="AH233" i="1"/>
  <c r="AG234" i="1"/>
  <c r="AH237" i="1"/>
  <c r="AG238" i="1"/>
  <c r="AH241" i="1"/>
  <c r="AG242" i="1"/>
  <c r="AH245" i="1"/>
  <c r="AG246" i="1"/>
  <c r="AH249" i="1"/>
  <c r="AG250" i="1"/>
  <c r="AH253" i="1"/>
  <c r="AG254" i="1"/>
  <c r="AH257" i="1"/>
  <c r="AG258" i="1"/>
  <c r="AG550" i="1"/>
  <c r="AH553" i="1"/>
  <c r="AG554" i="1"/>
  <c r="AH557" i="1"/>
  <c r="AG558" i="1"/>
  <c r="AH561" i="1"/>
  <c r="AG562" i="1"/>
  <c r="AH565" i="1"/>
  <c r="AG198" i="1"/>
  <c r="AH201" i="1"/>
  <c r="AG202" i="1"/>
  <c r="AH205" i="1"/>
  <c r="AG206" i="1"/>
  <c r="AH261" i="1"/>
  <c r="AG262" i="1"/>
  <c r="AH265" i="1"/>
  <c r="AG266" i="1"/>
  <c r="AH269" i="1"/>
  <c r="AG270" i="1"/>
  <c r="AH273" i="1"/>
  <c r="AG274" i="1"/>
  <c r="AH277" i="1"/>
  <c r="AG278" i="1"/>
  <c r="AH281" i="1"/>
  <c r="AG282" i="1"/>
  <c r="AH285" i="1"/>
  <c r="AG286" i="1"/>
  <c r="AF295" i="1"/>
  <c r="AF299" i="1"/>
  <c r="AF303" i="1"/>
  <c r="AF307" i="1"/>
  <c r="AF311" i="1"/>
  <c r="AF315" i="1"/>
  <c r="AF319" i="1"/>
  <c r="AF323" i="1"/>
  <c r="AF327" i="1"/>
  <c r="AF331" i="1"/>
  <c r="AF335" i="1"/>
  <c r="AF339" i="1"/>
  <c r="AF343" i="1"/>
  <c r="AF347" i="1"/>
  <c r="AF351" i="1"/>
  <c r="AF355" i="1"/>
  <c r="AF359" i="1"/>
  <c r="AF363" i="1"/>
  <c r="AF367" i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475" i="1"/>
  <c r="AF479" i="1"/>
  <c r="AF483" i="1"/>
  <c r="AF487" i="1"/>
  <c r="AF491" i="1"/>
  <c r="AF495" i="1"/>
  <c r="AF499" i="1"/>
  <c r="AF503" i="1"/>
  <c r="AF507" i="1"/>
  <c r="AF511" i="1"/>
  <c r="AF515" i="1"/>
  <c r="AF519" i="1"/>
  <c r="AF523" i="1"/>
  <c r="AF527" i="1"/>
  <c r="AF531" i="1"/>
  <c r="AF535" i="1"/>
  <c r="AF539" i="1"/>
  <c r="AF543" i="1"/>
  <c r="AF547" i="1"/>
  <c r="AF551" i="1"/>
  <c r="AF555" i="1"/>
  <c r="AH118" i="1"/>
  <c r="AG119" i="1"/>
  <c r="AH122" i="1"/>
  <c r="AG123" i="1"/>
  <c r="AH126" i="1"/>
  <c r="AG127" i="1"/>
  <c r="AH130" i="1"/>
  <c r="AG131" i="1"/>
  <c r="AH134" i="1"/>
  <c r="AG135" i="1"/>
  <c r="AH138" i="1"/>
  <c r="AG139" i="1"/>
  <c r="AH142" i="1"/>
  <c r="AG143" i="1"/>
  <c r="AH146" i="1"/>
  <c r="AG147" i="1"/>
  <c r="AH150" i="1"/>
  <c r="AG151" i="1"/>
  <c r="AH154" i="1"/>
  <c r="AG155" i="1"/>
  <c r="AH158" i="1"/>
  <c r="AG159" i="1"/>
  <c r="AH162" i="1"/>
  <c r="AG163" i="1"/>
  <c r="AH166" i="1"/>
  <c r="AG167" i="1"/>
  <c r="AH170" i="1"/>
  <c r="AG171" i="1"/>
  <c r="AH174" i="1"/>
  <c r="AG175" i="1"/>
  <c r="AH178" i="1"/>
  <c r="AG179" i="1"/>
  <c r="AH182" i="1"/>
  <c r="AG183" i="1"/>
  <c r="AH186" i="1"/>
  <c r="AG187" i="1"/>
  <c r="AH190" i="1"/>
  <c r="AG191" i="1"/>
  <c r="AH194" i="1"/>
  <c r="AG195" i="1"/>
  <c r="AH198" i="1"/>
  <c r="AG199" i="1"/>
  <c r="AH202" i="1"/>
  <c r="AG203" i="1"/>
  <c r="AH206" i="1"/>
  <c r="AG207" i="1"/>
  <c r="AH210" i="1"/>
  <c r="AG211" i="1"/>
  <c r="AH214" i="1"/>
  <c r="AG215" i="1"/>
  <c r="AH218" i="1"/>
  <c r="AG219" i="1"/>
  <c r="AH222" i="1"/>
  <c r="AG223" i="1"/>
  <c r="AH226" i="1"/>
  <c r="AG227" i="1"/>
  <c r="AH230" i="1"/>
  <c r="AG231" i="1"/>
  <c r="AH234" i="1"/>
  <c r="AG235" i="1"/>
  <c r="AH238" i="1"/>
  <c r="AG239" i="1"/>
  <c r="AH242" i="1"/>
  <c r="AG243" i="1"/>
  <c r="AH246" i="1"/>
  <c r="AG247" i="1"/>
  <c r="AH250" i="1"/>
  <c r="AG251" i="1"/>
  <c r="AH254" i="1"/>
  <c r="AG255" i="1"/>
  <c r="AH258" i="1"/>
  <c r="AG259" i="1"/>
  <c r="AH262" i="1"/>
  <c r="AG263" i="1"/>
  <c r="AH266" i="1"/>
  <c r="AG267" i="1"/>
  <c r="AH270" i="1"/>
  <c r="AG271" i="1"/>
  <c r="AH274" i="1"/>
  <c r="AG275" i="1"/>
  <c r="AH278" i="1"/>
  <c r="AG279" i="1"/>
  <c r="AH282" i="1"/>
  <c r="AG283" i="1"/>
  <c r="AH286" i="1"/>
  <c r="AG287" i="1"/>
  <c r="AH342" i="1"/>
  <c r="AH346" i="1"/>
  <c r="AH350" i="1"/>
  <c r="AG351" i="1"/>
  <c r="AH354" i="1"/>
  <c r="AG355" i="1"/>
  <c r="AH358" i="1"/>
  <c r="AG359" i="1"/>
  <c r="AH362" i="1"/>
  <c r="AG363" i="1"/>
  <c r="AH366" i="1"/>
  <c r="AH370" i="1"/>
  <c r="AG371" i="1"/>
  <c r="AH374" i="1"/>
  <c r="AG375" i="1"/>
  <c r="AH378" i="1"/>
  <c r="AH382" i="1"/>
  <c r="AH386" i="1"/>
  <c r="AG387" i="1"/>
  <c r="AH390" i="1"/>
  <c r="AH394" i="1"/>
  <c r="AG395" i="1"/>
  <c r="AH398" i="1"/>
  <c r="AG566" i="1"/>
  <c r="AH6" i="1"/>
  <c r="AG7" i="1"/>
  <c r="AH10" i="1"/>
  <c r="AG11" i="1"/>
  <c r="AH14" i="1"/>
  <c r="AG15" i="1"/>
  <c r="AH18" i="1"/>
  <c r="AG19" i="1"/>
  <c r="AH22" i="1"/>
  <c r="AG23" i="1"/>
  <c r="AH26" i="1"/>
  <c r="AG27" i="1"/>
  <c r="AH30" i="1"/>
  <c r="AG31" i="1"/>
  <c r="AH34" i="1"/>
  <c r="AG35" i="1"/>
  <c r="AH38" i="1"/>
  <c r="AG39" i="1"/>
  <c r="AH42" i="1"/>
  <c r="AG43" i="1"/>
  <c r="AH46" i="1"/>
  <c r="AG47" i="1"/>
  <c r="AH50" i="1"/>
  <c r="AG51" i="1"/>
  <c r="AH54" i="1"/>
  <c r="AG55" i="1"/>
  <c r="AH58" i="1"/>
  <c r="AG59" i="1"/>
  <c r="AH62" i="1"/>
  <c r="AG63" i="1"/>
  <c r="AH66" i="1"/>
  <c r="AG67" i="1"/>
  <c r="AH70" i="1"/>
  <c r="AG71" i="1"/>
  <c r="AH74" i="1"/>
  <c r="AG75" i="1"/>
  <c r="AH78" i="1"/>
  <c r="AG79" i="1"/>
  <c r="AH82" i="1"/>
  <c r="AG83" i="1"/>
  <c r="AH86" i="1"/>
  <c r="AG87" i="1"/>
  <c r="AH90" i="1"/>
  <c r="AG91" i="1"/>
  <c r="AH94" i="1"/>
  <c r="AG95" i="1"/>
  <c r="AH98" i="1"/>
  <c r="AG99" i="1"/>
  <c r="AH102" i="1"/>
  <c r="AG103" i="1"/>
  <c r="AH106" i="1"/>
  <c r="AG107" i="1"/>
  <c r="AH110" i="1"/>
  <c r="AG111" i="1"/>
  <c r="AH114" i="1"/>
  <c r="AG115" i="1"/>
  <c r="AH290" i="1"/>
  <c r="AG291" i="1"/>
  <c r="AH294" i="1"/>
  <c r="AG295" i="1"/>
  <c r="AH298" i="1"/>
  <c r="AG299" i="1"/>
  <c r="AH302" i="1"/>
  <c r="AG303" i="1"/>
  <c r="AH306" i="1"/>
  <c r="AG307" i="1"/>
  <c r="AH310" i="1"/>
  <c r="AG311" i="1"/>
  <c r="AH314" i="1"/>
  <c r="AG315" i="1"/>
  <c r="AH318" i="1"/>
  <c r="AG319" i="1"/>
  <c r="AH322" i="1"/>
  <c r="AG323" i="1"/>
  <c r="AH326" i="1"/>
  <c r="AG327" i="1"/>
  <c r="AH330" i="1"/>
  <c r="AG331" i="1"/>
  <c r="AH334" i="1"/>
  <c r="AG335" i="1"/>
  <c r="AH338" i="1"/>
  <c r="AG339" i="1"/>
  <c r="AG343" i="1"/>
  <c r="AG347" i="1"/>
  <c r="AG367" i="1"/>
  <c r="AG379" i="1"/>
  <c r="AG383" i="1"/>
  <c r="AG391" i="1"/>
  <c r="AH289" i="1"/>
  <c r="AG290" i="1"/>
  <c r="AH293" i="1"/>
  <c r="AG294" i="1"/>
  <c r="AH297" i="1"/>
  <c r="AG298" i="1"/>
  <c r="AH301" i="1"/>
  <c r="AG302" i="1"/>
  <c r="AH305" i="1"/>
  <c r="AG306" i="1"/>
  <c r="AH309" i="1"/>
  <c r="AG310" i="1"/>
  <c r="AH313" i="1"/>
  <c r="AG314" i="1"/>
  <c r="AH317" i="1"/>
  <c r="AG318" i="1"/>
  <c r="AH321" i="1"/>
  <c r="AG322" i="1"/>
  <c r="AH325" i="1"/>
  <c r="AG326" i="1"/>
  <c r="AH329" i="1"/>
  <c r="AG330" i="1"/>
  <c r="AH333" i="1"/>
  <c r="AG334" i="1"/>
  <c r="AH337" i="1"/>
  <c r="AG338" i="1"/>
  <c r="AF162" i="1"/>
  <c r="AF166" i="1"/>
  <c r="AF170" i="1"/>
  <c r="AF174" i="1"/>
  <c r="AF178" i="1"/>
  <c r="AF182" i="1"/>
  <c r="AF186" i="1"/>
  <c r="AF190" i="1"/>
  <c r="AF194" i="1"/>
  <c r="AF198" i="1"/>
  <c r="AF202" i="1"/>
  <c r="AF206" i="1"/>
  <c r="AF210" i="1"/>
  <c r="AF214" i="1"/>
  <c r="AF218" i="1"/>
  <c r="AF222" i="1"/>
  <c r="AF226" i="1"/>
  <c r="AF230" i="1"/>
  <c r="AF234" i="1"/>
  <c r="AF238" i="1"/>
  <c r="AF242" i="1"/>
  <c r="AF246" i="1"/>
  <c r="AF250" i="1"/>
  <c r="AF254" i="1"/>
  <c r="AF258" i="1"/>
  <c r="AF262" i="1"/>
  <c r="AF266" i="1"/>
  <c r="AF270" i="1"/>
  <c r="AF274" i="1"/>
  <c r="AF278" i="1"/>
  <c r="AF282" i="1"/>
  <c r="AF286" i="1"/>
  <c r="AF290" i="1"/>
  <c r="AF294" i="1"/>
  <c r="AF298" i="1"/>
  <c r="AF302" i="1"/>
  <c r="AF306" i="1"/>
  <c r="AF310" i="1"/>
  <c r="AF314" i="1"/>
  <c r="AF318" i="1"/>
  <c r="AF322" i="1"/>
  <c r="AF326" i="1"/>
  <c r="AF330" i="1"/>
  <c r="AF334" i="1"/>
  <c r="AF338" i="1"/>
  <c r="AF342" i="1"/>
  <c r="AF346" i="1"/>
  <c r="AF350" i="1"/>
  <c r="AF354" i="1"/>
  <c r="AF358" i="1"/>
  <c r="AF362" i="1"/>
  <c r="AF366" i="1"/>
  <c r="AF370" i="1"/>
  <c r="AF374" i="1"/>
  <c r="AF378" i="1"/>
  <c r="AF382" i="1"/>
  <c r="AF386" i="1"/>
  <c r="AF390" i="1"/>
  <c r="AF394" i="1"/>
  <c r="AF398" i="1"/>
  <c r="AF402" i="1"/>
  <c r="AF406" i="1"/>
  <c r="AF410" i="1"/>
  <c r="AF414" i="1"/>
  <c r="AF418" i="1"/>
  <c r="AF422" i="1"/>
  <c r="AF426" i="1"/>
  <c r="AF430" i="1"/>
  <c r="AF434" i="1"/>
  <c r="AF438" i="1"/>
  <c r="AF442" i="1"/>
  <c r="AF446" i="1"/>
  <c r="AF450" i="1"/>
  <c r="AF454" i="1"/>
  <c r="AF458" i="1"/>
  <c r="AF462" i="1"/>
  <c r="AF466" i="1"/>
  <c r="AF470" i="1"/>
  <c r="AF474" i="1"/>
  <c r="AF478" i="1"/>
  <c r="AF482" i="1"/>
  <c r="AF486" i="1"/>
  <c r="AF490" i="1"/>
  <c r="AF494" i="1"/>
  <c r="AF498" i="1"/>
  <c r="AF344" i="1"/>
  <c r="AF348" i="1"/>
  <c r="AF352" i="1"/>
  <c r="AF356" i="1"/>
  <c r="AF360" i="1"/>
  <c r="AF364" i="1"/>
  <c r="AF368" i="1"/>
  <c r="AF372" i="1"/>
  <c r="AF376" i="1"/>
  <c r="AF380" i="1"/>
  <c r="AF384" i="1"/>
  <c r="AF388" i="1"/>
  <c r="AF392" i="1"/>
  <c r="AF396" i="1"/>
  <c r="AF400" i="1"/>
  <c r="AF404" i="1"/>
  <c r="AF408" i="1"/>
  <c r="AF412" i="1"/>
  <c r="AF416" i="1"/>
  <c r="AF420" i="1"/>
  <c r="AF424" i="1"/>
  <c r="AF428" i="1"/>
  <c r="AF432" i="1"/>
  <c r="AF436" i="1"/>
  <c r="AF440" i="1"/>
  <c r="AF444" i="1"/>
  <c r="AF448" i="1"/>
  <c r="AF452" i="1"/>
  <c r="AF456" i="1"/>
  <c r="AF460" i="1"/>
  <c r="AF464" i="1"/>
  <c r="AF468" i="1"/>
  <c r="AF472" i="1"/>
  <c r="AF476" i="1"/>
  <c r="AF480" i="1"/>
  <c r="AF484" i="1"/>
  <c r="AF488" i="1"/>
  <c r="AF492" i="1"/>
  <c r="AF496" i="1"/>
  <c r="AF500" i="1"/>
  <c r="AF504" i="1"/>
  <c r="AF508" i="1"/>
  <c r="AF512" i="1"/>
  <c r="AF516" i="1"/>
  <c r="AF520" i="1"/>
  <c r="AF524" i="1"/>
  <c r="AF528" i="1"/>
  <c r="AF532" i="1"/>
  <c r="AF536" i="1"/>
  <c r="AF540" i="1"/>
  <c r="AF544" i="1"/>
  <c r="AF548" i="1"/>
  <c r="AF552" i="1"/>
  <c r="AF556" i="1"/>
  <c r="AF560" i="1"/>
  <c r="AF564" i="1"/>
  <c r="AF505" i="1"/>
  <c r="AF509" i="1"/>
  <c r="AF513" i="1"/>
  <c r="AF517" i="1"/>
  <c r="AF521" i="1"/>
  <c r="AF525" i="1"/>
  <c r="AF529" i="1"/>
  <c r="AF533" i="1"/>
  <c r="AF537" i="1"/>
  <c r="AF541" i="1"/>
  <c r="AF545" i="1"/>
  <c r="AF549" i="1"/>
  <c r="AF553" i="1"/>
  <c r="AF557" i="1"/>
  <c r="AF561" i="1"/>
  <c r="AF565" i="1"/>
  <c r="AH567" i="1"/>
  <c r="AG399" i="1"/>
  <c r="AH402" i="1"/>
  <c r="AG403" i="1"/>
  <c r="AH406" i="1"/>
  <c r="AG407" i="1"/>
  <c r="AH410" i="1"/>
  <c r="AG411" i="1"/>
  <c r="AH414" i="1"/>
  <c r="AG415" i="1"/>
  <c r="AH418" i="1"/>
  <c r="AG419" i="1"/>
  <c r="AH422" i="1"/>
  <c r="AG423" i="1"/>
  <c r="AH426" i="1"/>
  <c r="AG427" i="1"/>
  <c r="AH430" i="1"/>
  <c r="AG431" i="1"/>
  <c r="AH434" i="1"/>
  <c r="AG435" i="1"/>
  <c r="AH438" i="1"/>
  <c r="AG439" i="1"/>
  <c r="AH442" i="1"/>
  <c r="AG443" i="1"/>
  <c r="AH446" i="1"/>
  <c r="AG447" i="1"/>
  <c r="AH450" i="1"/>
  <c r="AG451" i="1"/>
  <c r="AH454" i="1"/>
  <c r="AG455" i="1"/>
  <c r="AH458" i="1"/>
  <c r="AG459" i="1"/>
  <c r="AH462" i="1"/>
  <c r="AG463" i="1"/>
  <c r="AH466" i="1"/>
  <c r="AG467" i="1"/>
  <c r="AH470" i="1"/>
  <c r="AG471" i="1"/>
  <c r="AH474" i="1"/>
  <c r="AG475" i="1"/>
  <c r="AH478" i="1"/>
  <c r="AG479" i="1"/>
  <c r="AH482" i="1"/>
  <c r="AG483" i="1"/>
  <c r="AH486" i="1"/>
  <c r="AG487" i="1"/>
  <c r="AH490" i="1"/>
  <c r="AG491" i="1"/>
  <c r="AH494" i="1"/>
  <c r="AG495" i="1"/>
  <c r="AH498" i="1"/>
  <c r="AG499" i="1"/>
  <c r="AH502" i="1"/>
  <c r="AG503" i="1"/>
  <c r="AH506" i="1"/>
  <c r="AG507" i="1"/>
  <c r="AH510" i="1"/>
  <c r="AG511" i="1"/>
  <c r="AH514" i="1"/>
  <c r="AG515" i="1"/>
  <c r="AH518" i="1"/>
  <c r="AG519" i="1"/>
  <c r="AH522" i="1"/>
  <c r="AG523" i="1"/>
  <c r="AH526" i="1"/>
  <c r="AG527" i="1"/>
  <c r="AH530" i="1"/>
  <c r="AG531" i="1"/>
  <c r="AH534" i="1"/>
  <c r="AG535" i="1"/>
  <c r="AH538" i="1"/>
  <c r="AG539" i="1"/>
  <c r="AH542" i="1"/>
  <c r="AG543" i="1"/>
  <c r="AH546" i="1"/>
  <c r="AG547" i="1"/>
  <c r="AH550" i="1"/>
  <c r="AG551" i="1"/>
  <c r="AH554" i="1"/>
  <c r="AG555" i="1"/>
  <c r="AH558" i="1"/>
  <c r="AG559" i="1"/>
  <c r="AH562" i="1"/>
  <c r="AG563" i="1"/>
  <c r="AH566" i="1"/>
  <c r="AG567" i="1"/>
  <c r="AG4" i="1"/>
  <c r="AH7" i="1"/>
  <c r="AG8" i="1"/>
  <c r="AH11" i="1"/>
  <c r="AG12" i="1"/>
  <c r="AH15" i="1"/>
  <c r="AG16" i="1"/>
  <c r="AH19" i="1"/>
  <c r="AG20" i="1"/>
  <c r="AH23" i="1"/>
  <c r="AG24" i="1"/>
  <c r="AH27" i="1"/>
  <c r="AG28" i="1"/>
  <c r="AH31" i="1"/>
  <c r="AG32" i="1"/>
  <c r="AH35" i="1"/>
  <c r="AG36" i="1"/>
  <c r="AH39" i="1"/>
  <c r="AG40" i="1"/>
  <c r="AH43" i="1"/>
  <c r="AG44" i="1"/>
  <c r="AH47" i="1"/>
  <c r="AG48" i="1"/>
  <c r="AH51" i="1"/>
  <c r="AG52" i="1"/>
  <c r="AH55" i="1"/>
  <c r="AG56" i="1"/>
  <c r="AH59" i="1"/>
  <c r="AG60" i="1"/>
  <c r="AH63" i="1"/>
  <c r="AG64" i="1"/>
  <c r="AH67" i="1"/>
  <c r="AG68" i="1"/>
  <c r="AH71" i="1"/>
  <c r="AG72" i="1"/>
  <c r="AH75" i="1"/>
  <c r="AG76" i="1"/>
  <c r="AH79" i="1"/>
  <c r="AG80" i="1"/>
  <c r="AH83" i="1"/>
  <c r="AG84" i="1"/>
  <c r="AH87" i="1"/>
  <c r="AG88" i="1"/>
  <c r="AH91" i="1"/>
  <c r="AG92" i="1"/>
  <c r="AH95" i="1"/>
  <c r="AG96" i="1"/>
  <c r="AH99" i="1"/>
  <c r="AG100" i="1"/>
  <c r="AH103" i="1"/>
  <c r="AG104" i="1"/>
  <c r="AH107" i="1"/>
  <c r="AG108" i="1"/>
  <c r="AH111" i="1"/>
  <c r="AG112" i="1"/>
  <c r="AH115" i="1"/>
  <c r="AG116" i="1"/>
  <c r="AH119" i="1"/>
  <c r="AG120" i="1"/>
  <c r="AH123" i="1"/>
  <c r="AG124" i="1"/>
  <c r="AH127" i="1"/>
  <c r="AG128" i="1"/>
  <c r="AH131" i="1"/>
  <c r="AG132" i="1"/>
  <c r="AH135" i="1"/>
  <c r="AG136" i="1"/>
  <c r="AH139" i="1"/>
  <c r="AG140" i="1"/>
  <c r="AH143" i="1"/>
  <c r="AG144" i="1"/>
  <c r="AH147" i="1"/>
  <c r="AG148" i="1"/>
  <c r="AH151" i="1"/>
  <c r="AG152" i="1"/>
  <c r="AH155" i="1"/>
  <c r="AG156" i="1"/>
  <c r="AH159" i="1"/>
  <c r="AG160" i="1"/>
  <c r="AH163" i="1"/>
  <c r="AG164" i="1"/>
  <c r="AH167" i="1"/>
  <c r="AG168" i="1"/>
  <c r="AH171" i="1"/>
  <c r="AG172" i="1"/>
  <c r="AH175" i="1"/>
  <c r="AG176" i="1"/>
  <c r="AH179" i="1"/>
  <c r="AG180" i="1"/>
  <c r="AH183" i="1"/>
  <c r="AG184" i="1"/>
  <c r="AH187" i="1"/>
  <c r="AG188" i="1"/>
  <c r="AH191" i="1"/>
  <c r="AG192" i="1"/>
  <c r="AH195" i="1"/>
  <c r="AG196" i="1"/>
  <c r="AH199" i="1"/>
  <c r="AG200" i="1"/>
  <c r="AH203" i="1"/>
  <c r="AG204" i="1"/>
  <c r="AH207" i="1"/>
  <c r="AG208" i="1"/>
  <c r="AH211" i="1"/>
  <c r="AG212" i="1"/>
  <c r="AH215" i="1"/>
  <c r="AG216" i="1"/>
  <c r="AH219" i="1"/>
  <c r="AG220" i="1"/>
  <c r="AH223" i="1"/>
  <c r="AG224" i="1"/>
  <c r="AH227" i="1"/>
  <c r="AG228" i="1"/>
  <c r="AH231" i="1"/>
  <c r="AG232" i="1"/>
  <c r="AH235" i="1"/>
  <c r="AG236" i="1"/>
  <c r="AH239" i="1"/>
  <c r="AG240" i="1"/>
  <c r="AH243" i="1"/>
  <c r="AG244" i="1"/>
  <c r="AH247" i="1"/>
  <c r="AG248" i="1"/>
  <c r="AH251" i="1"/>
  <c r="AG252" i="1"/>
  <c r="AH255" i="1"/>
  <c r="AG256" i="1"/>
  <c r="AH259" i="1"/>
  <c r="AG260" i="1"/>
  <c r="AH263" i="1"/>
  <c r="AG264" i="1"/>
  <c r="AH267" i="1"/>
  <c r="AG268" i="1"/>
  <c r="AH271" i="1"/>
  <c r="AG272" i="1"/>
  <c r="AH275" i="1"/>
  <c r="AG276" i="1"/>
  <c r="AH279" i="1"/>
  <c r="AG280" i="1"/>
  <c r="AH283" i="1"/>
  <c r="AG284" i="1"/>
  <c r="AH287" i="1"/>
  <c r="AG288" i="1"/>
  <c r="AH291" i="1"/>
  <c r="AG292" i="1"/>
  <c r="AH295" i="1"/>
  <c r="AG296" i="1"/>
  <c r="AH299" i="1"/>
  <c r="AG300" i="1"/>
  <c r="AH303" i="1"/>
  <c r="AG304" i="1"/>
  <c r="AH307" i="1"/>
  <c r="AG308" i="1"/>
  <c r="AH311" i="1"/>
  <c r="AG312" i="1"/>
  <c r="AH315" i="1"/>
  <c r="AG316" i="1"/>
  <c r="AH319" i="1"/>
  <c r="AG320" i="1"/>
  <c r="AF7" i="1"/>
  <c r="AF23" i="1"/>
  <c r="AF39" i="1"/>
  <c r="AF47" i="1"/>
  <c r="AF59" i="1"/>
  <c r="AF79" i="1"/>
  <c r="AF87" i="1"/>
  <c r="AF103" i="1"/>
  <c r="AF115" i="1"/>
  <c r="AF131" i="1"/>
  <c r="AF143" i="1"/>
  <c r="AF155" i="1"/>
  <c r="AF171" i="1"/>
  <c r="AF179" i="1"/>
  <c r="AF191" i="1"/>
  <c r="AF207" i="1"/>
  <c r="AF219" i="1"/>
  <c r="AF235" i="1"/>
  <c r="AF243" i="1"/>
  <c r="AF259" i="1"/>
  <c r="AF271" i="1"/>
  <c r="AF287" i="1"/>
  <c r="AF3" i="1"/>
  <c r="AF11" i="1"/>
  <c r="AF19" i="1"/>
  <c r="AF35" i="1"/>
  <c r="AF51" i="1"/>
  <c r="AF63" i="1"/>
  <c r="AF75" i="1"/>
  <c r="AF91" i="1"/>
  <c r="AF99" i="1"/>
  <c r="AF119" i="1"/>
  <c r="AF127" i="1"/>
  <c r="AF139" i="1"/>
  <c r="AF151" i="1"/>
  <c r="AF167" i="1"/>
  <c r="AF183" i="1"/>
  <c r="AF195" i="1"/>
  <c r="AF203" i="1"/>
  <c r="AF223" i="1"/>
  <c r="AF231" i="1"/>
  <c r="AF247" i="1"/>
  <c r="AF263" i="1"/>
  <c r="AF275" i="1"/>
  <c r="AF283" i="1"/>
  <c r="AF4" i="1"/>
  <c r="AF12" i="1"/>
  <c r="AF24" i="1"/>
  <c r="AF32" i="1"/>
  <c r="AF40" i="1"/>
  <c r="AF48" i="1"/>
  <c r="AF60" i="1"/>
  <c r="AF68" i="1"/>
  <c r="AF76" i="1"/>
  <c r="AF88" i="1"/>
  <c r="AF96" i="1"/>
  <c r="AF104" i="1"/>
  <c r="AF112" i="1"/>
  <c r="AF124" i="1"/>
  <c r="AF132" i="1"/>
  <c r="AF140" i="1"/>
  <c r="AF152" i="1"/>
  <c r="AF160" i="1"/>
  <c r="AF168" i="1"/>
  <c r="AF176" i="1"/>
  <c r="AF188" i="1"/>
  <c r="AF196" i="1"/>
  <c r="AF204" i="1"/>
  <c r="AF212" i="1"/>
  <c r="AF224" i="1"/>
  <c r="AF232" i="1"/>
  <c r="AF240" i="1"/>
  <c r="AF252" i="1"/>
  <c r="AF260" i="1"/>
  <c r="AF268" i="1"/>
  <c r="AF276" i="1"/>
  <c r="AF288" i="1"/>
  <c r="AF296" i="1"/>
  <c r="AF304" i="1"/>
  <c r="AF316" i="1"/>
  <c r="AF324" i="1"/>
  <c r="AF332" i="1"/>
  <c r="AF15" i="1"/>
  <c r="AF27" i="1"/>
  <c r="AF31" i="1"/>
  <c r="AF43" i="1"/>
  <c r="AF55" i="1"/>
  <c r="AF67" i="1"/>
  <c r="AF71" i="1"/>
  <c r="AF83" i="1"/>
  <c r="AF95" i="1"/>
  <c r="AF107" i="1"/>
  <c r="AF111" i="1"/>
  <c r="AF123" i="1"/>
  <c r="AF135" i="1"/>
  <c r="AF147" i="1"/>
  <c r="AF159" i="1"/>
  <c r="AF163" i="1"/>
  <c r="AF175" i="1"/>
  <c r="AF187" i="1"/>
  <c r="AF199" i="1"/>
  <c r="AF211" i="1"/>
  <c r="AF215" i="1"/>
  <c r="AF227" i="1"/>
  <c r="AF239" i="1"/>
  <c r="AF251" i="1"/>
  <c r="AF255" i="1"/>
  <c r="AF267" i="1"/>
  <c r="AF279" i="1"/>
  <c r="AF291" i="1"/>
  <c r="AF8" i="1"/>
  <c r="AF16" i="1"/>
  <c r="AF20" i="1"/>
  <c r="AF28" i="1"/>
  <c r="AF36" i="1"/>
  <c r="AF44" i="1"/>
  <c r="AF52" i="1"/>
  <c r="AF56" i="1"/>
  <c r="AF64" i="1"/>
  <c r="AF72" i="1"/>
  <c r="AF80" i="1"/>
  <c r="AF84" i="1"/>
  <c r="AF92" i="1"/>
  <c r="AF100" i="1"/>
  <c r="AF108" i="1"/>
  <c r="AF116" i="1"/>
  <c r="AF120" i="1"/>
  <c r="AF128" i="1"/>
  <c r="AF136" i="1"/>
  <c r="AF144" i="1"/>
  <c r="AF148" i="1"/>
  <c r="AF156" i="1"/>
  <c r="AF164" i="1"/>
  <c r="AF172" i="1"/>
  <c r="AF180" i="1"/>
  <c r="AF184" i="1"/>
  <c r="AF192" i="1"/>
  <c r="AF200" i="1"/>
  <c r="AF208" i="1"/>
  <c r="AF216" i="1"/>
  <c r="AF220" i="1"/>
  <c r="AF228" i="1"/>
  <c r="AF236" i="1"/>
  <c r="AF244" i="1"/>
  <c r="AF248" i="1"/>
  <c r="AF256" i="1"/>
  <c r="AF264" i="1"/>
  <c r="AF272" i="1"/>
  <c r="AF280" i="1"/>
  <c r="AF284" i="1"/>
  <c r="AF292" i="1"/>
  <c r="AF300" i="1"/>
  <c r="AF308" i="1"/>
  <c r="AF312" i="1"/>
  <c r="AF320" i="1"/>
  <c r="AF328" i="1"/>
  <c r="AF336" i="1"/>
  <c r="AF340" i="1"/>
  <c r="AF5" i="1"/>
  <c r="AF9" i="1"/>
  <c r="AF13" i="1"/>
  <c r="AF17" i="1"/>
  <c r="AF21" i="1"/>
  <c r="AF25" i="1"/>
  <c r="AF29" i="1"/>
  <c r="AF33" i="1"/>
  <c r="AF37" i="1"/>
  <c r="AF41" i="1"/>
  <c r="AF45" i="1"/>
  <c r="AF49" i="1"/>
  <c r="AF53" i="1"/>
  <c r="AF57" i="1"/>
  <c r="AF61" i="1"/>
  <c r="AF65" i="1"/>
  <c r="AF69" i="1"/>
  <c r="AF73" i="1"/>
  <c r="AF77" i="1"/>
  <c r="AF81" i="1"/>
  <c r="AF85" i="1"/>
  <c r="AF89" i="1"/>
  <c r="AF93" i="1"/>
  <c r="AF97" i="1"/>
  <c r="AF101" i="1"/>
  <c r="AF105" i="1"/>
  <c r="AF109" i="1"/>
  <c r="AF113" i="1"/>
  <c r="AF117" i="1"/>
  <c r="AF121" i="1"/>
  <c r="AF125" i="1"/>
  <c r="AF129" i="1"/>
  <c r="AF133" i="1"/>
  <c r="AF137" i="1"/>
  <c r="AF141" i="1"/>
  <c r="AF145" i="1"/>
  <c r="AF149" i="1"/>
  <c r="AF153" i="1"/>
  <c r="AF157" i="1"/>
  <c r="AF161" i="1"/>
  <c r="AF165" i="1"/>
  <c r="AF169" i="1"/>
  <c r="AF173" i="1"/>
  <c r="AF177" i="1"/>
  <c r="AF181" i="1"/>
  <c r="AF185" i="1"/>
  <c r="AF189" i="1"/>
  <c r="AF193" i="1"/>
  <c r="AF197" i="1"/>
  <c r="AF201" i="1"/>
  <c r="AF205" i="1"/>
  <c r="AF209" i="1"/>
  <c r="AF213" i="1"/>
  <c r="AF217" i="1"/>
  <c r="AF221" i="1"/>
  <c r="AF225" i="1"/>
  <c r="AF229" i="1"/>
  <c r="AF233" i="1"/>
  <c r="AF237" i="1"/>
  <c r="AF241" i="1"/>
  <c r="AF245" i="1"/>
  <c r="AF249" i="1"/>
  <c r="AF253" i="1"/>
  <c r="AF257" i="1"/>
  <c r="AF261" i="1"/>
  <c r="AF265" i="1"/>
  <c r="AF269" i="1"/>
  <c r="AF273" i="1"/>
  <c r="AF277" i="1"/>
  <c r="AF281" i="1"/>
  <c r="AF285" i="1"/>
  <c r="AF289" i="1"/>
  <c r="AF293" i="1"/>
  <c r="AF297" i="1"/>
  <c r="AF301" i="1"/>
  <c r="AF305" i="1"/>
  <c r="AF309" i="1"/>
  <c r="AF313" i="1"/>
  <c r="AF317" i="1"/>
  <c r="AF321" i="1"/>
  <c r="AF325" i="1"/>
  <c r="AF329" i="1"/>
  <c r="AF333" i="1"/>
  <c r="AF337" i="1"/>
  <c r="AF341" i="1"/>
  <c r="AF345" i="1"/>
  <c r="AF349" i="1"/>
  <c r="AF353" i="1"/>
  <c r="AF357" i="1"/>
  <c r="AF361" i="1"/>
  <c r="AF365" i="1"/>
  <c r="AF369" i="1"/>
  <c r="AF373" i="1"/>
  <c r="AF377" i="1"/>
  <c r="AF381" i="1"/>
  <c r="AF385" i="1"/>
  <c r="AF389" i="1"/>
  <c r="AF393" i="1"/>
  <c r="AF397" i="1"/>
  <c r="AF401" i="1"/>
  <c r="AF405" i="1"/>
  <c r="AF409" i="1"/>
  <c r="AF413" i="1"/>
  <c r="AF417" i="1"/>
  <c r="AF421" i="1"/>
  <c r="AF425" i="1"/>
  <c r="AF429" i="1"/>
  <c r="AF433" i="1"/>
  <c r="AF437" i="1"/>
  <c r="AF441" i="1"/>
  <c r="AF445" i="1"/>
  <c r="AF449" i="1"/>
  <c r="AF453" i="1"/>
  <c r="AF457" i="1"/>
  <c r="AF461" i="1"/>
  <c r="AF465" i="1"/>
  <c r="AF469" i="1"/>
  <c r="AF473" i="1"/>
  <c r="AF477" i="1"/>
  <c r="AF481" i="1"/>
  <c r="AF485" i="1"/>
  <c r="AF489" i="1"/>
  <c r="AF493" i="1"/>
  <c r="AF497" i="1"/>
  <c r="AF501" i="1"/>
  <c r="AH3" i="1"/>
  <c r="AG3" i="1"/>
  <c r="AH4" i="1"/>
  <c r="AG5" i="1"/>
  <c r="AH8" i="1"/>
  <c r="AG9" i="1"/>
  <c r="AH12" i="1"/>
  <c r="AG13" i="1"/>
  <c r="AH16" i="1"/>
  <c r="AG17" i="1"/>
  <c r="AH20" i="1"/>
  <c r="AG21" i="1"/>
  <c r="AH24" i="1"/>
  <c r="AG25" i="1"/>
  <c r="AH28" i="1"/>
  <c r="AG29" i="1"/>
  <c r="AH32" i="1"/>
  <c r="AG33" i="1"/>
  <c r="AH36" i="1"/>
  <c r="AG37" i="1"/>
  <c r="AH40" i="1"/>
  <c r="AG41" i="1"/>
  <c r="AH44" i="1"/>
  <c r="AG45" i="1"/>
  <c r="AH48" i="1"/>
  <c r="AG49" i="1"/>
  <c r="AH52" i="1"/>
  <c r="AG53" i="1"/>
  <c r="AH56" i="1"/>
  <c r="AG57" i="1"/>
  <c r="AH60" i="1"/>
  <c r="AG61" i="1"/>
  <c r="AH64" i="1"/>
  <c r="AG65" i="1"/>
  <c r="AH68" i="1"/>
  <c r="AG69" i="1"/>
  <c r="AH72" i="1"/>
  <c r="AG73" i="1"/>
  <c r="AH76" i="1"/>
  <c r="AG77" i="1"/>
  <c r="AH80" i="1"/>
  <c r="AG81" i="1"/>
  <c r="AH84" i="1"/>
  <c r="AG85" i="1"/>
  <c r="AH88" i="1"/>
  <c r="AG89" i="1"/>
  <c r="AH92" i="1"/>
  <c r="AG93" i="1"/>
  <c r="AH96" i="1"/>
  <c r="AG97" i="1"/>
  <c r="AH100" i="1"/>
  <c r="AG101" i="1"/>
  <c r="AH104" i="1"/>
  <c r="AG105" i="1"/>
  <c r="AH108" i="1"/>
  <c r="AG109" i="1"/>
  <c r="AH112" i="1"/>
  <c r="AG113" i="1"/>
  <c r="AH116" i="1"/>
  <c r="AG117" i="1"/>
  <c r="AH120" i="1"/>
  <c r="AG121" i="1"/>
  <c r="AH124" i="1"/>
  <c r="AG125" i="1"/>
  <c r="AH128" i="1"/>
  <c r="AG129" i="1"/>
  <c r="AH132" i="1"/>
  <c r="AG133" i="1"/>
  <c r="AH136" i="1"/>
  <c r="AG137" i="1"/>
  <c r="AH140" i="1"/>
  <c r="AG141" i="1"/>
  <c r="AH144" i="1"/>
  <c r="AG145" i="1"/>
  <c r="AH148" i="1"/>
  <c r="AG149" i="1"/>
  <c r="AH152" i="1"/>
  <c r="AG153" i="1"/>
  <c r="AH156" i="1"/>
  <c r="AG157" i="1"/>
  <c r="AH160" i="1"/>
  <c r="AG161" i="1"/>
  <c r="AH164" i="1"/>
  <c r="AG165" i="1"/>
  <c r="AH168" i="1"/>
  <c r="AG169" i="1"/>
  <c r="AH172" i="1"/>
  <c r="AG173" i="1"/>
  <c r="AH176" i="1"/>
  <c r="AG177" i="1"/>
  <c r="AH180" i="1"/>
  <c r="AG181" i="1"/>
  <c r="AH184" i="1"/>
  <c r="AG185" i="1"/>
  <c r="AH188" i="1"/>
  <c r="AG189" i="1"/>
  <c r="AH192" i="1"/>
  <c r="AG193" i="1"/>
  <c r="AH196" i="1"/>
  <c r="AG197" i="1"/>
  <c r="AH200" i="1"/>
  <c r="AG201" i="1"/>
  <c r="AH204" i="1"/>
  <c r="AG205" i="1"/>
  <c r="AH208" i="1"/>
  <c r="AG209" i="1"/>
  <c r="AH212" i="1"/>
  <c r="AG213" i="1"/>
  <c r="AH216" i="1"/>
  <c r="AG217" i="1"/>
  <c r="AH220" i="1"/>
  <c r="AG221" i="1"/>
  <c r="AH224" i="1"/>
  <c r="AG225" i="1"/>
  <c r="AH323" i="1"/>
  <c r="AG324" i="1"/>
  <c r="AH327" i="1"/>
  <c r="AG328" i="1"/>
  <c r="AH331" i="1"/>
  <c r="AG332" i="1"/>
  <c r="AH335" i="1"/>
  <c r="AG336" i="1"/>
  <c r="AH339" i="1"/>
  <c r="AG340" i="1"/>
  <c r="AH343" i="1"/>
  <c r="AG344" i="1"/>
  <c r="AH347" i="1"/>
  <c r="AG348" i="1"/>
  <c r="AH351" i="1"/>
  <c r="AG352" i="1"/>
  <c r="AH355" i="1"/>
  <c r="AG356" i="1"/>
  <c r="AH359" i="1"/>
  <c r="AG360" i="1"/>
  <c r="AH363" i="1"/>
  <c r="AG364" i="1"/>
  <c r="AH367" i="1"/>
  <c r="AG368" i="1"/>
  <c r="AH371" i="1"/>
  <c r="AG372" i="1"/>
  <c r="AH375" i="1"/>
  <c r="AG376" i="1"/>
  <c r="AH379" i="1"/>
  <c r="AG380" i="1"/>
  <c r="AH383" i="1"/>
  <c r="AG384" i="1"/>
  <c r="AH387" i="1"/>
  <c r="AG388" i="1"/>
  <c r="AH391" i="1"/>
  <c r="AG392" i="1"/>
  <c r="AH395" i="1"/>
  <c r="AG396" i="1"/>
  <c r="AH399" i="1"/>
  <c r="AG400" i="1"/>
  <c r="AH403" i="1"/>
  <c r="AG404" i="1"/>
  <c r="AH407" i="1"/>
  <c r="AG408" i="1"/>
  <c r="AH411" i="1"/>
  <c r="AG412" i="1"/>
  <c r="AH415" i="1"/>
  <c r="AG416" i="1"/>
  <c r="AH419" i="1"/>
  <c r="AG420" i="1"/>
  <c r="AH423" i="1"/>
  <c r="AG424" i="1"/>
  <c r="AH427" i="1"/>
  <c r="AG428" i="1"/>
  <c r="AH431" i="1"/>
  <c r="AG432" i="1"/>
  <c r="AH435" i="1"/>
  <c r="AG436" i="1"/>
  <c r="AH439" i="1"/>
  <c r="AG440" i="1"/>
  <c r="AH443" i="1"/>
  <c r="AG444" i="1"/>
  <c r="AH447" i="1"/>
  <c r="AG448" i="1"/>
  <c r="AH451" i="1"/>
  <c r="AG452" i="1"/>
  <c r="AH455" i="1"/>
  <c r="AG456" i="1"/>
  <c r="AH459" i="1"/>
  <c r="AG460" i="1"/>
  <c r="AH463" i="1"/>
  <c r="AG464" i="1"/>
  <c r="AH467" i="1"/>
  <c r="AG468" i="1"/>
  <c r="AH471" i="1"/>
  <c r="AG472" i="1"/>
  <c r="AH475" i="1"/>
  <c r="AG476" i="1"/>
  <c r="AH479" i="1"/>
  <c r="AG480" i="1"/>
  <c r="AH483" i="1"/>
  <c r="AG484" i="1"/>
  <c r="AH487" i="1"/>
  <c r="AG488" i="1"/>
  <c r="AH491" i="1"/>
  <c r="AG492" i="1"/>
  <c r="AH495" i="1"/>
  <c r="AG496" i="1"/>
  <c r="AH499" i="1"/>
  <c r="AG500" i="1"/>
  <c r="AH503" i="1"/>
  <c r="AG504" i="1"/>
  <c r="AH507" i="1"/>
  <c r="AG508" i="1"/>
  <c r="AH511" i="1"/>
  <c r="AG512" i="1"/>
  <c r="AH515" i="1"/>
  <c r="AG516" i="1"/>
  <c r="AH519" i="1"/>
  <c r="AG520" i="1"/>
  <c r="AH523" i="1"/>
  <c r="AG524" i="1"/>
  <c r="AH527" i="1"/>
  <c r="AG528" i="1"/>
  <c r="AH531" i="1"/>
  <c r="AG532" i="1"/>
  <c r="AH535" i="1"/>
  <c r="AG536" i="1"/>
  <c r="AH539" i="1"/>
  <c r="AG540" i="1"/>
  <c r="AH543" i="1"/>
  <c r="AG544" i="1"/>
  <c r="AH547" i="1"/>
  <c r="AG548" i="1"/>
  <c r="AH551" i="1"/>
  <c r="AG552" i="1"/>
  <c r="AH555" i="1"/>
  <c r="AG556" i="1"/>
  <c r="AH559" i="1"/>
  <c r="AG560" i="1"/>
  <c r="AH563" i="1"/>
  <c r="AG564" i="1"/>
  <c r="AH341" i="1"/>
  <c r="AG342" i="1"/>
  <c r="AH345" i="1"/>
  <c r="AG346" i="1"/>
  <c r="AH349" i="1"/>
  <c r="AG350" i="1"/>
  <c r="AH353" i="1"/>
  <c r="AG354" i="1"/>
  <c r="AH357" i="1"/>
  <c r="AG358" i="1"/>
  <c r="AH361" i="1"/>
  <c r="AG362" i="1"/>
  <c r="AH365" i="1"/>
  <c r="AG366" i="1"/>
  <c r="AH369" i="1"/>
  <c r="AG370" i="1"/>
  <c r="AH373" i="1"/>
  <c r="AG374" i="1"/>
  <c r="AH377" i="1"/>
  <c r="AG378" i="1"/>
  <c r="AH381" i="1"/>
  <c r="AG382" i="1"/>
  <c r="AH385" i="1"/>
  <c r="AG386" i="1"/>
  <c r="AH389" i="1"/>
  <c r="AG390" i="1"/>
  <c r="AH393" i="1"/>
  <c r="AG394" i="1"/>
  <c r="AH397" i="1"/>
  <c r="AG398" i="1"/>
  <c r="AH401" i="1"/>
  <c r="AG402" i="1"/>
  <c r="AH405" i="1"/>
  <c r="AG406" i="1"/>
  <c r="AH409" i="1"/>
  <c r="AG410" i="1"/>
  <c r="AH413" i="1"/>
  <c r="AG414" i="1"/>
  <c r="AH417" i="1"/>
  <c r="AG418" i="1"/>
  <c r="AH421" i="1"/>
  <c r="AG422" i="1"/>
  <c r="AH425" i="1"/>
  <c r="AG426" i="1"/>
  <c r="AH429" i="1"/>
  <c r="AG430" i="1"/>
  <c r="AH433" i="1"/>
  <c r="AG434" i="1"/>
  <c r="AH437" i="1"/>
  <c r="AG438" i="1"/>
  <c r="AH441" i="1"/>
  <c r="AG442" i="1"/>
  <c r="AH445" i="1"/>
  <c r="AG446" i="1"/>
  <c r="AH449" i="1"/>
  <c r="AG450" i="1"/>
  <c r="AH453" i="1"/>
  <c r="AG454" i="1"/>
  <c r="AH457" i="1"/>
  <c r="AG458" i="1"/>
  <c r="AH461" i="1"/>
  <c r="AG462" i="1"/>
  <c r="AH465" i="1"/>
  <c r="AG466" i="1"/>
  <c r="AH469" i="1"/>
  <c r="AG470" i="1"/>
  <c r="AH473" i="1"/>
  <c r="AG474" i="1"/>
  <c r="AH477" i="1"/>
  <c r="AG478" i="1"/>
  <c r="AH481" i="1"/>
  <c r="AG482" i="1"/>
  <c r="AH485" i="1"/>
  <c r="AG486" i="1"/>
  <c r="AH489" i="1"/>
  <c r="AG490" i="1"/>
  <c r="AH493" i="1"/>
  <c r="AG494" i="1"/>
  <c r="AH497" i="1"/>
  <c r="AG498" i="1"/>
  <c r="AH501" i="1"/>
  <c r="AG502" i="1"/>
  <c r="AH505" i="1"/>
  <c r="AG506" i="1"/>
  <c r="AH509" i="1"/>
  <c r="AG510" i="1"/>
  <c r="AH513" i="1"/>
  <c r="AG514" i="1"/>
  <c r="AH517" i="1"/>
  <c r="AG518" i="1"/>
  <c r="AH521" i="1"/>
  <c r="AG522" i="1"/>
  <c r="AH525" i="1"/>
  <c r="AG526" i="1"/>
  <c r="AH529" i="1"/>
  <c r="AG530" i="1"/>
  <c r="AH533" i="1"/>
  <c r="AG534" i="1"/>
  <c r="AH537" i="1"/>
  <c r="AG538" i="1"/>
  <c r="AH541" i="1"/>
  <c r="AG542" i="1"/>
  <c r="AH545" i="1"/>
  <c r="AG546" i="1"/>
  <c r="AH549" i="1"/>
  <c r="AH228" i="1"/>
  <c r="AG229" i="1"/>
  <c r="AH232" i="1"/>
  <c r="AG233" i="1"/>
  <c r="AH236" i="1"/>
  <c r="AG237" i="1"/>
  <c r="AH240" i="1"/>
  <c r="AG241" i="1"/>
  <c r="AH244" i="1"/>
  <c r="AG245" i="1"/>
  <c r="AH248" i="1"/>
  <c r="AG249" i="1"/>
  <c r="AH252" i="1"/>
  <c r="AG253" i="1"/>
  <c r="AH256" i="1"/>
  <c r="AG257" i="1"/>
  <c r="AH260" i="1"/>
  <c r="AG261" i="1"/>
  <c r="AH264" i="1"/>
  <c r="AG265" i="1"/>
  <c r="AH268" i="1"/>
  <c r="AG269" i="1"/>
  <c r="AH272" i="1"/>
  <c r="AG273" i="1"/>
  <c r="AH276" i="1"/>
  <c r="AG277" i="1"/>
  <c r="AH280" i="1"/>
  <c r="AG281" i="1"/>
  <c r="AH284" i="1"/>
  <c r="AG285" i="1"/>
  <c r="AH288" i="1"/>
  <c r="AG289" i="1"/>
  <c r="AH292" i="1"/>
  <c r="AG293" i="1"/>
  <c r="AH296" i="1"/>
  <c r="AG297" i="1"/>
  <c r="AH300" i="1"/>
  <c r="AG301" i="1"/>
  <c r="AH304" i="1"/>
  <c r="AG305" i="1"/>
  <c r="AH308" i="1"/>
  <c r="AG309" i="1"/>
  <c r="AH312" i="1"/>
  <c r="AG313" i="1"/>
  <c r="AH316" i="1"/>
  <c r="AG317" i="1"/>
  <c r="AH320" i="1"/>
  <c r="AG321" i="1"/>
  <c r="AH324" i="1"/>
  <c r="AG325" i="1"/>
  <c r="AH328" i="1"/>
  <c r="AG329" i="1"/>
  <c r="AH332" i="1"/>
  <c r="AG333" i="1"/>
  <c r="AH336" i="1"/>
  <c r="AG337" i="1"/>
  <c r="AH340" i="1"/>
  <c r="AG341" i="1"/>
  <c r="AH344" i="1"/>
  <c r="AG345" i="1"/>
  <c r="AH348" i="1"/>
  <c r="AG349" i="1"/>
  <c r="AH352" i="1"/>
  <c r="AG353" i="1"/>
  <c r="AH356" i="1"/>
  <c r="AG357" i="1"/>
  <c r="AH360" i="1"/>
  <c r="AG361" i="1"/>
  <c r="AH364" i="1"/>
  <c r="AG365" i="1"/>
  <c r="AH368" i="1"/>
  <c r="AG369" i="1"/>
  <c r="AH372" i="1"/>
  <c r="AG373" i="1"/>
  <c r="AH376" i="1"/>
  <c r="AG377" i="1"/>
  <c r="AH380" i="1"/>
  <c r="AG381" i="1"/>
  <c r="AH384" i="1"/>
  <c r="AG385" i="1"/>
  <c r="AH388" i="1"/>
  <c r="AG389" i="1"/>
  <c r="AH392" i="1"/>
  <c r="AG393" i="1"/>
  <c r="AH396" i="1"/>
  <c r="AG397" i="1"/>
  <c r="AH400" i="1"/>
  <c r="AG401" i="1"/>
  <c r="AH404" i="1"/>
  <c r="AG405" i="1"/>
  <c r="AH408" i="1"/>
  <c r="AG409" i="1"/>
  <c r="AH412" i="1"/>
  <c r="AG413" i="1"/>
  <c r="AH416" i="1"/>
  <c r="AG417" i="1"/>
  <c r="AH420" i="1"/>
  <c r="AG421" i="1"/>
  <c r="AH424" i="1"/>
  <c r="AG425" i="1"/>
  <c r="AH428" i="1"/>
  <c r="AG429" i="1"/>
  <c r="AH432" i="1"/>
  <c r="AG433" i="1"/>
  <c r="AH436" i="1"/>
  <c r="AG437" i="1"/>
  <c r="AH440" i="1"/>
  <c r="AG441" i="1"/>
  <c r="AH444" i="1"/>
  <c r="AG445" i="1"/>
  <c r="AH448" i="1"/>
  <c r="AG449" i="1"/>
  <c r="AH452" i="1"/>
  <c r="AG453" i="1"/>
  <c r="AH456" i="1"/>
  <c r="AG457" i="1"/>
  <c r="AH460" i="1"/>
  <c r="AG461" i="1"/>
  <c r="AH464" i="1"/>
  <c r="AG465" i="1"/>
  <c r="AH468" i="1"/>
  <c r="AG469" i="1"/>
  <c r="AH472" i="1"/>
  <c r="AG473" i="1"/>
  <c r="AH476" i="1"/>
  <c r="AG477" i="1"/>
  <c r="AH480" i="1"/>
  <c r="AG481" i="1"/>
  <c r="AH484" i="1"/>
  <c r="AG485" i="1"/>
  <c r="AH488" i="1"/>
  <c r="AG489" i="1"/>
  <c r="AH492" i="1"/>
  <c r="AG493" i="1"/>
  <c r="AH496" i="1"/>
  <c r="AG497" i="1"/>
  <c r="AH500" i="1"/>
  <c r="AG501" i="1"/>
  <c r="AH504" i="1"/>
  <c r="AG505" i="1"/>
  <c r="AH508" i="1"/>
  <c r="AG509" i="1"/>
  <c r="AH512" i="1"/>
  <c r="AG513" i="1"/>
  <c r="AH516" i="1"/>
  <c r="AG517" i="1"/>
  <c r="AH520" i="1"/>
  <c r="AG521" i="1"/>
  <c r="AH524" i="1"/>
  <c r="AG525" i="1"/>
  <c r="AH528" i="1"/>
  <c r="AG529" i="1"/>
  <c r="AH532" i="1"/>
  <c r="AG533" i="1"/>
  <c r="AH536" i="1"/>
  <c r="AG537" i="1"/>
  <c r="AH540" i="1"/>
  <c r="AG541" i="1"/>
  <c r="AH544" i="1"/>
  <c r="AG545" i="1"/>
  <c r="AH548" i="1"/>
  <c r="AG549" i="1"/>
  <c r="AH552" i="1"/>
  <c r="AG553" i="1"/>
  <c r="AH556" i="1"/>
  <c r="AG557" i="1"/>
  <c r="AH560" i="1"/>
  <c r="AG561" i="1"/>
  <c r="AH564" i="1"/>
  <c r="AG565" i="1"/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G548" i="3"/>
  <c r="F548" i="3"/>
  <c r="E548" i="3"/>
  <c r="D548" i="3"/>
  <c r="C548" i="3"/>
  <c r="G526" i="3"/>
  <c r="F526" i="3"/>
  <c r="E526" i="3"/>
  <c r="D526" i="3"/>
  <c r="C526" i="3"/>
  <c r="G521" i="3"/>
  <c r="F521" i="3"/>
  <c r="E521" i="3"/>
  <c r="D521" i="3"/>
  <c r="C521" i="3"/>
  <c r="G403" i="3"/>
  <c r="F403" i="3"/>
  <c r="E403" i="3"/>
  <c r="D403" i="3"/>
  <c r="A403" i="3" s="1"/>
  <c r="C403" i="3"/>
  <c r="G391" i="3"/>
  <c r="F391" i="3"/>
  <c r="E391" i="3"/>
  <c r="A391" i="3" s="1"/>
  <c r="D391" i="3"/>
  <c r="C391" i="3"/>
  <c r="G373" i="3"/>
  <c r="F373" i="3"/>
  <c r="E373" i="3"/>
  <c r="D373" i="3"/>
  <c r="C373" i="3"/>
  <c r="G288" i="3"/>
  <c r="F288" i="3"/>
  <c r="E288" i="3"/>
  <c r="D288" i="3"/>
  <c r="C288" i="3"/>
  <c r="G275" i="3"/>
  <c r="F275" i="3"/>
  <c r="E275" i="3"/>
  <c r="D275" i="3"/>
  <c r="A275" i="3" s="1"/>
  <c r="C275" i="3"/>
  <c r="G258" i="3"/>
  <c r="F258" i="3"/>
  <c r="E258" i="3"/>
  <c r="A258" i="3" s="1"/>
  <c r="D258" i="3"/>
  <c r="C258" i="3"/>
  <c r="G243" i="3"/>
  <c r="F243" i="3"/>
  <c r="E243" i="3"/>
  <c r="D243" i="3"/>
  <c r="C243" i="3"/>
  <c r="G229" i="3"/>
  <c r="F229" i="3"/>
  <c r="E229" i="3"/>
  <c r="D229" i="3"/>
  <c r="C229" i="3"/>
  <c r="G224" i="3"/>
  <c r="F224" i="3"/>
  <c r="E224" i="3"/>
  <c r="D224" i="3"/>
  <c r="A224" i="3" s="1"/>
  <c r="C224" i="3"/>
  <c r="G201" i="3"/>
  <c r="F201" i="3"/>
  <c r="E201" i="3"/>
  <c r="A201" i="3" s="1"/>
  <c r="D201" i="3"/>
  <c r="C201" i="3"/>
  <c r="G199" i="3"/>
  <c r="F199" i="3"/>
  <c r="E199" i="3"/>
  <c r="D199" i="3"/>
  <c r="C199" i="3"/>
  <c r="G185" i="3"/>
  <c r="F185" i="3"/>
  <c r="E185" i="3"/>
  <c r="D185" i="3"/>
  <c r="C185" i="3"/>
  <c r="G182" i="3"/>
  <c r="F182" i="3"/>
  <c r="E182" i="3"/>
  <c r="D182" i="3"/>
  <c r="A182" i="3" s="1"/>
  <c r="C182" i="3"/>
  <c r="G166" i="3"/>
  <c r="F166" i="3"/>
  <c r="E166" i="3"/>
  <c r="A166" i="3" s="1"/>
  <c r="D166" i="3"/>
  <c r="C166" i="3"/>
  <c r="G162" i="3"/>
  <c r="F162" i="3"/>
  <c r="E162" i="3"/>
  <c r="D162" i="3"/>
  <c r="C162" i="3"/>
  <c r="G43" i="3"/>
  <c r="F43" i="3"/>
  <c r="E43" i="3"/>
  <c r="D43" i="3"/>
  <c r="C43" i="3"/>
  <c r="G33" i="3"/>
  <c r="F33" i="3"/>
  <c r="E33" i="3"/>
  <c r="D33" i="3"/>
  <c r="A33" i="3" s="1"/>
  <c r="C33" i="3"/>
  <c r="G10" i="3"/>
  <c r="F10" i="3"/>
  <c r="E10" i="3"/>
  <c r="A10" i="3" s="1"/>
  <c r="D10" i="3"/>
  <c r="C10" i="3"/>
  <c r="G5" i="3"/>
  <c r="F5" i="3"/>
  <c r="E5" i="3"/>
  <c r="D5" i="3"/>
  <c r="C5" i="3"/>
  <c r="G552" i="3"/>
  <c r="F552" i="3"/>
  <c r="E552" i="3"/>
  <c r="D552" i="3"/>
  <c r="C552" i="3"/>
  <c r="G543" i="3"/>
  <c r="F543" i="3"/>
  <c r="E543" i="3"/>
  <c r="D543" i="3"/>
  <c r="A543" i="3" s="1"/>
  <c r="C543" i="3"/>
  <c r="G502" i="3"/>
  <c r="F502" i="3"/>
  <c r="E502" i="3"/>
  <c r="A502" i="3" s="1"/>
  <c r="D502" i="3"/>
  <c r="C502" i="3"/>
  <c r="G484" i="3"/>
  <c r="F484" i="3"/>
  <c r="E484" i="3"/>
  <c r="D484" i="3"/>
  <c r="C484" i="3"/>
  <c r="G476" i="3"/>
  <c r="F476" i="3"/>
  <c r="E476" i="3"/>
  <c r="D476" i="3"/>
  <c r="C476" i="3"/>
  <c r="G446" i="3"/>
  <c r="F446" i="3"/>
  <c r="E446" i="3"/>
  <c r="D446" i="3"/>
  <c r="A446" i="3" s="1"/>
  <c r="C446" i="3"/>
  <c r="G436" i="3"/>
  <c r="F436" i="3"/>
  <c r="E436" i="3"/>
  <c r="A436" i="3" s="1"/>
  <c r="D436" i="3"/>
  <c r="C436" i="3"/>
  <c r="G435" i="3"/>
  <c r="F435" i="3"/>
  <c r="E435" i="3"/>
  <c r="D435" i="3"/>
  <c r="C435" i="3"/>
  <c r="G411" i="3"/>
  <c r="F411" i="3"/>
  <c r="E411" i="3"/>
  <c r="D411" i="3"/>
  <c r="C411" i="3"/>
  <c r="G399" i="3"/>
  <c r="F399" i="3"/>
  <c r="E399" i="3"/>
  <c r="D399" i="3"/>
  <c r="A399" i="3" s="1"/>
  <c r="C399" i="3"/>
  <c r="G344" i="3"/>
  <c r="F344" i="3"/>
  <c r="E344" i="3"/>
  <c r="A344" i="3" s="1"/>
  <c r="D344" i="3"/>
  <c r="C344" i="3"/>
  <c r="G335" i="3"/>
  <c r="F335" i="3"/>
  <c r="E335" i="3"/>
  <c r="D335" i="3"/>
  <c r="C335" i="3"/>
  <c r="G260" i="3"/>
  <c r="F260" i="3"/>
  <c r="E260" i="3"/>
  <c r="D260" i="3"/>
  <c r="C260" i="3"/>
  <c r="G239" i="3"/>
  <c r="F239" i="3"/>
  <c r="E239" i="3"/>
  <c r="D239" i="3"/>
  <c r="A239" i="3" s="1"/>
  <c r="C239" i="3"/>
  <c r="G217" i="3"/>
  <c r="F217" i="3"/>
  <c r="E217" i="3"/>
  <c r="A217" i="3" s="1"/>
  <c r="D217" i="3"/>
  <c r="C217" i="3"/>
  <c r="G170" i="3"/>
  <c r="F170" i="3"/>
  <c r="E170" i="3"/>
  <c r="D170" i="3"/>
  <c r="C170" i="3"/>
  <c r="G147" i="3"/>
  <c r="F147" i="3"/>
  <c r="E147" i="3"/>
  <c r="D147" i="3"/>
  <c r="C147" i="3"/>
  <c r="G129" i="3"/>
  <c r="F129" i="3"/>
  <c r="E129" i="3"/>
  <c r="D129" i="3"/>
  <c r="A129" i="3" s="1"/>
  <c r="C129" i="3"/>
  <c r="G98" i="3"/>
  <c r="F98" i="3"/>
  <c r="E98" i="3"/>
  <c r="A98" i="3" s="1"/>
  <c r="D98" i="3"/>
  <c r="C98" i="3"/>
  <c r="G85" i="3"/>
  <c r="F85" i="3"/>
  <c r="E85" i="3"/>
  <c r="D85" i="3"/>
  <c r="C85" i="3"/>
  <c r="G35" i="3"/>
  <c r="F35" i="3"/>
  <c r="E35" i="3"/>
  <c r="D35" i="3"/>
  <c r="C35" i="3"/>
  <c r="G519" i="3"/>
  <c r="F519" i="3"/>
  <c r="E519" i="3"/>
  <c r="D519" i="3"/>
  <c r="A519" i="3" s="1"/>
  <c r="C519" i="3"/>
  <c r="G517" i="3"/>
  <c r="F517" i="3"/>
  <c r="E517" i="3"/>
  <c r="A517" i="3" s="1"/>
  <c r="D517" i="3"/>
  <c r="C517" i="3"/>
  <c r="G509" i="3"/>
  <c r="F509" i="3"/>
  <c r="E509" i="3"/>
  <c r="D509" i="3"/>
  <c r="C509" i="3"/>
  <c r="G486" i="3"/>
  <c r="F486" i="3"/>
  <c r="E486" i="3"/>
  <c r="D486" i="3"/>
  <c r="C486" i="3"/>
  <c r="G479" i="3"/>
  <c r="F479" i="3"/>
  <c r="E479" i="3"/>
  <c r="D479" i="3"/>
  <c r="A479" i="3" s="1"/>
  <c r="C479" i="3"/>
  <c r="G478" i="3"/>
  <c r="F478" i="3"/>
  <c r="E478" i="3"/>
  <c r="A478" i="3" s="1"/>
  <c r="D478" i="3"/>
  <c r="C478" i="3"/>
  <c r="G471" i="3"/>
  <c r="F471" i="3"/>
  <c r="E471" i="3"/>
  <c r="D471" i="3"/>
  <c r="C471" i="3"/>
  <c r="G444" i="3"/>
  <c r="F444" i="3"/>
  <c r="E444" i="3"/>
  <c r="D444" i="3"/>
  <c r="C444" i="3"/>
  <c r="G367" i="3"/>
  <c r="F367" i="3"/>
  <c r="E367" i="3"/>
  <c r="D367" i="3"/>
  <c r="A367" i="3" s="1"/>
  <c r="C367" i="3"/>
  <c r="G347" i="3"/>
  <c r="F347" i="3"/>
  <c r="E347" i="3"/>
  <c r="A347" i="3" s="1"/>
  <c r="D347" i="3"/>
  <c r="C347" i="3"/>
  <c r="G319" i="3"/>
  <c r="F319" i="3"/>
  <c r="E319" i="3"/>
  <c r="D319" i="3"/>
  <c r="C319" i="3"/>
  <c r="G245" i="3"/>
  <c r="F245" i="3"/>
  <c r="E245" i="3"/>
  <c r="D245" i="3"/>
  <c r="C245" i="3"/>
  <c r="G223" i="3"/>
  <c r="F223" i="3"/>
  <c r="E223" i="3"/>
  <c r="D223" i="3"/>
  <c r="A223" i="3" s="1"/>
  <c r="C223" i="3"/>
  <c r="G200" i="3"/>
  <c r="F200" i="3"/>
  <c r="E200" i="3"/>
  <c r="A200" i="3" s="1"/>
  <c r="D200" i="3"/>
  <c r="C200" i="3"/>
  <c r="G196" i="3"/>
  <c r="F196" i="3"/>
  <c r="E196" i="3"/>
  <c r="D196" i="3"/>
  <c r="C196" i="3"/>
  <c r="G191" i="3"/>
  <c r="F191" i="3"/>
  <c r="E191" i="3"/>
  <c r="D191" i="3"/>
  <c r="C191" i="3"/>
  <c r="G179" i="3"/>
  <c r="F179" i="3"/>
  <c r="E179" i="3"/>
  <c r="D179" i="3"/>
  <c r="A179" i="3" s="1"/>
  <c r="C179" i="3"/>
  <c r="G163" i="3"/>
  <c r="F163" i="3"/>
  <c r="E163" i="3"/>
  <c r="A163" i="3" s="1"/>
  <c r="D163" i="3"/>
  <c r="C163" i="3"/>
  <c r="G157" i="3"/>
  <c r="F157" i="3"/>
  <c r="E157" i="3"/>
  <c r="D157" i="3"/>
  <c r="C157" i="3"/>
  <c r="G156" i="3"/>
  <c r="F156" i="3"/>
  <c r="E156" i="3"/>
  <c r="D156" i="3"/>
  <c r="C156" i="3"/>
  <c r="G67" i="3"/>
  <c r="F67" i="3"/>
  <c r="E67" i="3"/>
  <c r="D67" i="3"/>
  <c r="A67" i="3" s="1"/>
  <c r="C67" i="3"/>
  <c r="G55" i="3"/>
  <c r="F55" i="3"/>
  <c r="E55" i="3"/>
  <c r="A55" i="3" s="1"/>
  <c r="D55" i="3"/>
  <c r="C55" i="3"/>
  <c r="G13" i="3"/>
  <c r="F13" i="3"/>
  <c r="E13" i="3"/>
  <c r="D13" i="3"/>
  <c r="C13" i="3"/>
  <c r="G12" i="3"/>
  <c r="F12" i="3"/>
  <c r="E12" i="3"/>
  <c r="D12" i="3"/>
  <c r="C12" i="3"/>
  <c r="G527" i="3"/>
  <c r="F527" i="3"/>
  <c r="E527" i="3"/>
  <c r="D527" i="3"/>
  <c r="A527" i="3" s="1"/>
  <c r="C527" i="3"/>
  <c r="G520" i="3"/>
  <c r="F520" i="3"/>
  <c r="E520" i="3"/>
  <c r="A520" i="3" s="1"/>
  <c r="D520" i="3"/>
  <c r="C520" i="3"/>
  <c r="G462" i="3"/>
  <c r="F462" i="3"/>
  <c r="E462" i="3"/>
  <c r="D462" i="3"/>
  <c r="C462" i="3"/>
  <c r="G460" i="3"/>
  <c r="F460" i="3"/>
  <c r="E460" i="3"/>
  <c r="D460" i="3"/>
  <c r="C460" i="3"/>
  <c r="G432" i="3"/>
  <c r="F432" i="3"/>
  <c r="E432" i="3"/>
  <c r="D432" i="3"/>
  <c r="A432" i="3" s="1"/>
  <c r="C432" i="3"/>
  <c r="G414" i="3"/>
  <c r="F414" i="3"/>
  <c r="E414" i="3"/>
  <c r="A414" i="3" s="1"/>
  <c r="D414" i="3"/>
  <c r="C414" i="3"/>
  <c r="G382" i="3"/>
  <c r="F382" i="3"/>
  <c r="E382" i="3"/>
  <c r="D382" i="3"/>
  <c r="C382" i="3"/>
  <c r="G354" i="3"/>
  <c r="F354" i="3"/>
  <c r="E354" i="3"/>
  <c r="D354" i="3"/>
  <c r="C354" i="3"/>
  <c r="G321" i="3"/>
  <c r="F321" i="3"/>
  <c r="E321" i="3"/>
  <c r="D321" i="3"/>
  <c r="A321" i="3" s="1"/>
  <c r="C321" i="3"/>
  <c r="G311" i="3"/>
  <c r="F311" i="3"/>
  <c r="E311" i="3"/>
  <c r="A311" i="3" s="1"/>
  <c r="D311" i="3"/>
  <c r="C311" i="3"/>
  <c r="G291" i="3"/>
  <c r="F291" i="3"/>
  <c r="E291" i="3"/>
  <c r="D291" i="3"/>
  <c r="C291" i="3"/>
  <c r="G215" i="3"/>
  <c r="F215" i="3"/>
  <c r="E215" i="3"/>
  <c r="D215" i="3"/>
  <c r="C215" i="3"/>
  <c r="G178" i="3"/>
  <c r="F178" i="3"/>
  <c r="E178" i="3"/>
  <c r="D178" i="3"/>
  <c r="A178" i="3" s="1"/>
  <c r="C178" i="3"/>
  <c r="G161" i="3"/>
  <c r="F161" i="3"/>
  <c r="E161" i="3"/>
  <c r="A161" i="3" s="1"/>
  <c r="D161" i="3"/>
  <c r="C161" i="3"/>
  <c r="G148" i="3"/>
  <c r="F148" i="3"/>
  <c r="E148" i="3"/>
  <c r="D148" i="3"/>
  <c r="C148" i="3"/>
  <c r="G58" i="3"/>
  <c r="F58" i="3"/>
  <c r="E58" i="3"/>
  <c r="D58" i="3"/>
  <c r="C58" i="3"/>
  <c r="G54" i="3"/>
  <c r="F54" i="3"/>
  <c r="E54" i="3"/>
  <c r="D54" i="3"/>
  <c r="A54" i="3" s="1"/>
  <c r="C54" i="3"/>
  <c r="G52" i="3"/>
  <c r="F52" i="3"/>
  <c r="E52" i="3"/>
  <c r="A52" i="3" s="1"/>
  <c r="D52" i="3"/>
  <c r="C52" i="3"/>
  <c r="G40" i="3"/>
  <c r="F40" i="3"/>
  <c r="E40" i="3"/>
  <c r="D40" i="3"/>
  <c r="C40" i="3"/>
  <c r="G39" i="3"/>
  <c r="F39" i="3"/>
  <c r="E39" i="3"/>
  <c r="D39" i="3"/>
  <c r="C39" i="3"/>
  <c r="G29" i="3"/>
  <c r="F29" i="3"/>
  <c r="E29" i="3"/>
  <c r="D29" i="3"/>
  <c r="A29" i="3" s="1"/>
  <c r="C29" i="3"/>
  <c r="G563" i="3"/>
  <c r="F563" i="3"/>
  <c r="E563" i="3"/>
  <c r="A563" i="3" s="1"/>
  <c r="D563" i="3"/>
  <c r="C563" i="3"/>
  <c r="G505" i="3"/>
  <c r="F505" i="3"/>
  <c r="E505" i="3"/>
  <c r="D505" i="3"/>
  <c r="C505" i="3"/>
  <c r="G74" i="3"/>
  <c r="F74" i="3"/>
  <c r="E74" i="3"/>
  <c r="D74" i="3"/>
  <c r="C74" i="3"/>
  <c r="G443" i="3"/>
  <c r="F443" i="3"/>
  <c r="E443" i="3"/>
  <c r="D443" i="3"/>
  <c r="A443" i="3" s="1"/>
  <c r="C443" i="3"/>
  <c r="G410" i="3"/>
  <c r="F410" i="3"/>
  <c r="E410" i="3"/>
  <c r="A410" i="3" s="1"/>
  <c r="D410" i="3"/>
  <c r="C410" i="3"/>
  <c r="G398" i="3"/>
  <c r="F398" i="3"/>
  <c r="E398" i="3"/>
  <c r="D398" i="3"/>
  <c r="C398" i="3"/>
  <c r="G392" i="3"/>
  <c r="F392" i="3"/>
  <c r="E392" i="3"/>
  <c r="D392" i="3"/>
  <c r="C392" i="3"/>
  <c r="G388" i="3"/>
  <c r="F388" i="3"/>
  <c r="E388" i="3"/>
  <c r="D388" i="3"/>
  <c r="A388" i="3" s="1"/>
  <c r="C388" i="3"/>
  <c r="G386" i="3"/>
  <c r="F386" i="3"/>
  <c r="E386" i="3"/>
  <c r="A386" i="3" s="1"/>
  <c r="D386" i="3"/>
  <c r="C386" i="3"/>
  <c r="G370" i="3"/>
  <c r="F370" i="3"/>
  <c r="E370" i="3"/>
  <c r="D370" i="3"/>
  <c r="C370" i="3"/>
  <c r="G286" i="3"/>
  <c r="F286" i="3"/>
  <c r="E286" i="3"/>
  <c r="D286" i="3"/>
  <c r="C286" i="3"/>
  <c r="G276" i="3"/>
  <c r="F276" i="3"/>
  <c r="E276" i="3"/>
  <c r="D276" i="3"/>
  <c r="A276" i="3" s="1"/>
  <c r="C276" i="3"/>
  <c r="G133" i="3"/>
  <c r="F133" i="3"/>
  <c r="E133" i="3"/>
  <c r="A133" i="3" s="1"/>
  <c r="D133" i="3"/>
  <c r="C133" i="3"/>
  <c r="G131" i="3"/>
  <c r="F131" i="3"/>
  <c r="E131" i="3"/>
  <c r="D131" i="3"/>
  <c r="C131" i="3"/>
  <c r="G9" i="3"/>
  <c r="F9" i="3"/>
  <c r="E9" i="3"/>
  <c r="D9" i="3"/>
  <c r="C9" i="3"/>
  <c r="G559" i="3"/>
  <c r="F559" i="3"/>
  <c r="E559" i="3"/>
  <c r="D559" i="3"/>
  <c r="A559" i="3" s="1"/>
  <c r="C559" i="3"/>
  <c r="G537" i="3"/>
  <c r="F537" i="3"/>
  <c r="E537" i="3"/>
  <c r="A537" i="3" s="1"/>
  <c r="D537" i="3"/>
  <c r="C537" i="3"/>
  <c r="G529" i="3"/>
  <c r="F529" i="3"/>
  <c r="E529" i="3"/>
  <c r="D529" i="3"/>
  <c r="C529" i="3"/>
  <c r="G518" i="3"/>
  <c r="F518" i="3"/>
  <c r="E518" i="3"/>
  <c r="D518" i="3"/>
  <c r="C518" i="3"/>
  <c r="G496" i="3"/>
  <c r="F496" i="3"/>
  <c r="E496" i="3"/>
  <c r="D496" i="3"/>
  <c r="A496" i="3" s="1"/>
  <c r="C496" i="3"/>
  <c r="G421" i="3"/>
  <c r="F421" i="3"/>
  <c r="E421" i="3"/>
  <c r="A421" i="3" s="1"/>
  <c r="D421" i="3"/>
  <c r="C421" i="3"/>
  <c r="G409" i="3"/>
  <c r="F409" i="3"/>
  <c r="E409" i="3"/>
  <c r="D409" i="3"/>
  <c r="C409" i="3"/>
  <c r="G406" i="3"/>
  <c r="F406" i="3"/>
  <c r="E406" i="3"/>
  <c r="D406" i="3"/>
  <c r="C406" i="3"/>
  <c r="G380" i="3"/>
  <c r="F380" i="3"/>
  <c r="E380" i="3"/>
  <c r="D380" i="3"/>
  <c r="A380" i="3" s="1"/>
  <c r="C380" i="3"/>
  <c r="G379" i="3"/>
  <c r="F379" i="3"/>
  <c r="E379" i="3"/>
  <c r="A379" i="3" s="1"/>
  <c r="D379" i="3"/>
  <c r="C379" i="3"/>
  <c r="G352" i="3"/>
  <c r="F352" i="3"/>
  <c r="E352" i="3"/>
  <c r="D352" i="3"/>
  <c r="C352" i="3"/>
  <c r="G264" i="3"/>
  <c r="F264" i="3"/>
  <c r="E264" i="3"/>
  <c r="D264" i="3"/>
  <c r="C264" i="3"/>
  <c r="G208" i="3"/>
  <c r="F208" i="3"/>
  <c r="E208" i="3"/>
  <c r="D208" i="3"/>
  <c r="A208" i="3" s="1"/>
  <c r="C208" i="3"/>
  <c r="G190" i="3"/>
  <c r="F190" i="3"/>
  <c r="E190" i="3"/>
  <c r="A190" i="3" s="1"/>
  <c r="D190" i="3"/>
  <c r="C190" i="3"/>
  <c r="G89" i="3"/>
  <c r="F89" i="3"/>
  <c r="E89" i="3"/>
  <c r="D89" i="3"/>
  <c r="C89" i="3"/>
  <c r="G45" i="3"/>
  <c r="F45" i="3"/>
  <c r="E45" i="3"/>
  <c r="D45" i="3"/>
  <c r="C45" i="3"/>
  <c r="G22" i="3"/>
  <c r="F22" i="3"/>
  <c r="E22" i="3"/>
  <c r="D22" i="3"/>
  <c r="A22" i="3" s="1"/>
  <c r="C22" i="3"/>
  <c r="G498" i="3"/>
  <c r="F498" i="3"/>
  <c r="E498" i="3"/>
  <c r="A498" i="3" s="1"/>
  <c r="D498" i="3"/>
  <c r="C498" i="3"/>
  <c r="G485" i="3"/>
  <c r="F485" i="3"/>
  <c r="E485" i="3"/>
  <c r="D485" i="3"/>
  <c r="C485" i="3"/>
  <c r="G477" i="3"/>
  <c r="F477" i="3"/>
  <c r="E477" i="3"/>
  <c r="D477" i="3"/>
  <c r="C477" i="3"/>
  <c r="G469" i="3"/>
  <c r="F469" i="3"/>
  <c r="E469" i="3"/>
  <c r="D469" i="3"/>
  <c r="A469" i="3" s="1"/>
  <c r="C469" i="3"/>
  <c r="G455" i="3"/>
  <c r="F455" i="3"/>
  <c r="E455" i="3"/>
  <c r="A455" i="3" s="1"/>
  <c r="D455" i="3"/>
  <c r="C455" i="3"/>
  <c r="G451" i="3"/>
  <c r="F451" i="3"/>
  <c r="E451" i="3"/>
  <c r="D451" i="3"/>
  <c r="C451" i="3"/>
  <c r="G450" i="3"/>
  <c r="F450" i="3"/>
  <c r="E450" i="3"/>
  <c r="D450" i="3"/>
  <c r="C450" i="3"/>
  <c r="G404" i="3"/>
  <c r="F404" i="3"/>
  <c r="E404" i="3"/>
  <c r="D404" i="3"/>
  <c r="A404" i="3" s="1"/>
  <c r="C404" i="3"/>
  <c r="G405" i="3"/>
  <c r="F405" i="3"/>
  <c r="E405" i="3"/>
  <c r="A405" i="3" s="1"/>
  <c r="D405" i="3"/>
  <c r="C405" i="3"/>
  <c r="G402" i="3"/>
  <c r="F402" i="3"/>
  <c r="E402" i="3"/>
  <c r="D402" i="3"/>
  <c r="C402" i="3"/>
  <c r="G393" i="3"/>
  <c r="F393" i="3"/>
  <c r="E393" i="3"/>
  <c r="D393" i="3"/>
  <c r="C393" i="3"/>
  <c r="G363" i="3"/>
  <c r="F363" i="3"/>
  <c r="E363" i="3"/>
  <c r="D363" i="3"/>
  <c r="A363" i="3" s="1"/>
  <c r="C363" i="3"/>
  <c r="G365" i="3"/>
  <c r="F365" i="3"/>
  <c r="E365" i="3"/>
  <c r="A365" i="3" s="1"/>
  <c r="D365" i="3"/>
  <c r="C365" i="3"/>
  <c r="G289" i="3"/>
  <c r="F289" i="3"/>
  <c r="E289" i="3"/>
  <c r="D289" i="3"/>
  <c r="C289" i="3"/>
  <c r="G285" i="3"/>
  <c r="F285" i="3"/>
  <c r="E285" i="3"/>
  <c r="D285" i="3"/>
  <c r="C285" i="3"/>
  <c r="G271" i="3"/>
  <c r="F271" i="3"/>
  <c r="E271" i="3"/>
  <c r="D271" i="3"/>
  <c r="A271" i="3" s="1"/>
  <c r="C271" i="3"/>
  <c r="G263" i="3"/>
  <c r="F263" i="3"/>
  <c r="E263" i="3"/>
  <c r="A263" i="3" s="1"/>
  <c r="D263" i="3"/>
  <c r="C263" i="3"/>
  <c r="G251" i="3"/>
  <c r="F251" i="3"/>
  <c r="E251" i="3"/>
  <c r="D251" i="3"/>
  <c r="C251" i="3"/>
  <c r="G248" i="3"/>
  <c r="F248" i="3"/>
  <c r="E248" i="3"/>
  <c r="D248" i="3"/>
  <c r="C248" i="3"/>
  <c r="G247" i="3"/>
  <c r="F247" i="3"/>
  <c r="E247" i="3"/>
  <c r="D247" i="3"/>
  <c r="A247" i="3" s="1"/>
  <c r="C247" i="3"/>
  <c r="G244" i="3"/>
  <c r="F244" i="3"/>
  <c r="E244" i="3"/>
  <c r="A244" i="3" s="1"/>
  <c r="D244" i="3"/>
  <c r="C244" i="3"/>
  <c r="G233" i="3"/>
  <c r="F233" i="3"/>
  <c r="E233" i="3"/>
  <c r="D233" i="3"/>
  <c r="C233" i="3"/>
  <c r="G232" i="3"/>
  <c r="F232" i="3"/>
  <c r="E232" i="3"/>
  <c r="D232" i="3"/>
  <c r="A232" i="3" s="1"/>
  <c r="C232" i="3"/>
  <c r="G205" i="3"/>
  <c r="F205" i="3"/>
  <c r="E205" i="3"/>
  <c r="D205" i="3"/>
  <c r="A205" i="3" s="1"/>
  <c r="C205" i="3"/>
  <c r="G113" i="3"/>
  <c r="F113" i="3"/>
  <c r="E113" i="3"/>
  <c r="A113" i="3" s="1"/>
  <c r="D113" i="3"/>
  <c r="C113" i="3"/>
  <c r="G495" i="3"/>
  <c r="F495" i="3"/>
  <c r="E495" i="3"/>
  <c r="D495" i="3"/>
  <c r="C495" i="3"/>
  <c r="G56" i="3"/>
  <c r="F56" i="3"/>
  <c r="E56" i="3"/>
  <c r="D56" i="3"/>
  <c r="C56" i="3"/>
  <c r="G36" i="3"/>
  <c r="F36" i="3"/>
  <c r="E36" i="3"/>
  <c r="D36" i="3"/>
  <c r="A36" i="3" s="1"/>
  <c r="C36" i="3"/>
  <c r="G28" i="3"/>
  <c r="F28" i="3"/>
  <c r="E28" i="3"/>
  <c r="A28" i="3" s="1"/>
  <c r="D28" i="3"/>
  <c r="C28" i="3"/>
  <c r="G27" i="3"/>
  <c r="F27" i="3"/>
  <c r="E27" i="3"/>
  <c r="D27" i="3"/>
  <c r="C27" i="3"/>
  <c r="G25" i="3"/>
  <c r="F25" i="3"/>
  <c r="E25" i="3"/>
  <c r="D25" i="3"/>
  <c r="A25" i="3" s="1"/>
  <c r="C25" i="3"/>
  <c r="G21" i="3"/>
  <c r="F21" i="3"/>
  <c r="E21" i="3"/>
  <c r="D21" i="3"/>
  <c r="A21" i="3" s="1"/>
  <c r="C21" i="3"/>
  <c r="G547" i="3"/>
  <c r="F547" i="3"/>
  <c r="E547" i="3"/>
  <c r="A547" i="3" s="1"/>
  <c r="D547" i="3"/>
  <c r="C547" i="3"/>
  <c r="G525" i="3"/>
  <c r="F525" i="3"/>
  <c r="E525" i="3"/>
  <c r="D525" i="3"/>
  <c r="C525" i="3"/>
  <c r="G511" i="3"/>
  <c r="F511" i="3"/>
  <c r="E511" i="3"/>
  <c r="D511" i="3"/>
  <c r="C511" i="3"/>
  <c r="G437" i="3"/>
  <c r="F437" i="3"/>
  <c r="E437" i="3"/>
  <c r="D437" i="3"/>
  <c r="A437" i="3" s="1"/>
  <c r="C437" i="3"/>
  <c r="G430" i="3"/>
  <c r="F430" i="3"/>
  <c r="E430" i="3"/>
  <c r="A430" i="3" s="1"/>
  <c r="D430" i="3"/>
  <c r="C430" i="3"/>
  <c r="G429" i="3"/>
  <c r="F429" i="3"/>
  <c r="E429" i="3"/>
  <c r="D429" i="3"/>
  <c r="C429" i="3"/>
  <c r="G424" i="3"/>
  <c r="F424" i="3"/>
  <c r="E424" i="3"/>
  <c r="D424" i="3"/>
  <c r="A424" i="3" s="1"/>
  <c r="C424" i="3"/>
  <c r="G413" i="3"/>
  <c r="F413" i="3"/>
  <c r="E413" i="3"/>
  <c r="D413" i="3"/>
  <c r="A413" i="3" s="1"/>
  <c r="C413" i="3"/>
  <c r="G389" i="3"/>
  <c r="F389" i="3"/>
  <c r="E389" i="3"/>
  <c r="A389" i="3" s="1"/>
  <c r="D389" i="3"/>
  <c r="C389" i="3"/>
  <c r="G273" i="3"/>
  <c r="F273" i="3"/>
  <c r="E273" i="3"/>
  <c r="D273" i="3"/>
  <c r="C273" i="3"/>
  <c r="G378" i="3"/>
  <c r="F378" i="3"/>
  <c r="E378" i="3"/>
  <c r="D378" i="3"/>
  <c r="C378" i="3"/>
  <c r="G340" i="3"/>
  <c r="F340" i="3"/>
  <c r="E340" i="3"/>
  <c r="D340" i="3"/>
  <c r="A340" i="3" s="1"/>
  <c r="C340" i="3"/>
  <c r="G333" i="3"/>
  <c r="F333" i="3"/>
  <c r="E333" i="3"/>
  <c r="A333" i="3" s="1"/>
  <c r="D333" i="3"/>
  <c r="C333" i="3"/>
  <c r="G329" i="3"/>
  <c r="F329" i="3"/>
  <c r="E329" i="3"/>
  <c r="D329" i="3"/>
  <c r="C329" i="3"/>
  <c r="G334" i="3"/>
  <c r="F334" i="3"/>
  <c r="E334" i="3"/>
  <c r="D334" i="3"/>
  <c r="A334" i="3" s="1"/>
  <c r="C334" i="3"/>
  <c r="G328" i="3"/>
  <c r="F328" i="3"/>
  <c r="E328" i="3"/>
  <c r="D328" i="3"/>
  <c r="A328" i="3" s="1"/>
  <c r="C328" i="3"/>
  <c r="G326" i="3"/>
  <c r="F326" i="3"/>
  <c r="E326" i="3"/>
  <c r="A326" i="3" s="1"/>
  <c r="D326" i="3"/>
  <c r="C326" i="3"/>
  <c r="G327" i="3"/>
  <c r="F327" i="3"/>
  <c r="E327" i="3"/>
  <c r="D327" i="3"/>
  <c r="C327" i="3"/>
  <c r="G323" i="3"/>
  <c r="F323" i="3"/>
  <c r="E323" i="3"/>
  <c r="D323" i="3"/>
  <c r="C323" i="3"/>
  <c r="G315" i="3"/>
  <c r="F315" i="3"/>
  <c r="E315" i="3"/>
  <c r="D315" i="3"/>
  <c r="A315" i="3" s="1"/>
  <c r="C315" i="3"/>
  <c r="G302" i="3"/>
  <c r="F302" i="3"/>
  <c r="E302" i="3"/>
  <c r="A302" i="3" s="1"/>
  <c r="D302" i="3"/>
  <c r="C302" i="3"/>
  <c r="G301" i="3"/>
  <c r="F301" i="3"/>
  <c r="E301" i="3"/>
  <c r="D301" i="3"/>
  <c r="C301" i="3"/>
  <c r="G280" i="3"/>
  <c r="F280" i="3"/>
  <c r="E280" i="3"/>
  <c r="D280" i="3"/>
  <c r="A280" i="3" s="1"/>
  <c r="C280" i="3"/>
  <c r="G259" i="3"/>
  <c r="F259" i="3"/>
  <c r="E259" i="3"/>
  <c r="D259" i="3"/>
  <c r="A259" i="3" s="1"/>
  <c r="C259" i="3"/>
  <c r="G242" i="3"/>
  <c r="F242" i="3"/>
  <c r="E242" i="3"/>
  <c r="A242" i="3" s="1"/>
  <c r="D242" i="3"/>
  <c r="C242" i="3"/>
  <c r="G235" i="3"/>
  <c r="F235" i="3"/>
  <c r="E235" i="3"/>
  <c r="D235" i="3"/>
  <c r="C235" i="3"/>
  <c r="G198" i="3"/>
  <c r="F198" i="3"/>
  <c r="E198" i="3"/>
  <c r="D198" i="3"/>
  <c r="C198" i="3"/>
  <c r="G197" i="3"/>
  <c r="F197" i="3"/>
  <c r="E197" i="3"/>
  <c r="D197" i="3"/>
  <c r="A197" i="3" s="1"/>
  <c r="C197" i="3"/>
  <c r="G153" i="3"/>
  <c r="F153" i="3"/>
  <c r="E153" i="3"/>
  <c r="A153" i="3" s="1"/>
  <c r="D153" i="3"/>
  <c r="C153" i="3"/>
  <c r="G117" i="3"/>
  <c r="F117" i="3"/>
  <c r="E117" i="3"/>
  <c r="D117" i="3"/>
  <c r="C117" i="3"/>
  <c r="G109" i="3"/>
  <c r="F109" i="3"/>
  <c r="E109" i="3"/>
  <c r="D109" i="3"/>
  <c r="A109" i="3" s="1"/>
  <c r="C109" i="3"/>
  <c r="G107" i="3"/>
  <c r="F107" i="3"/>
  <c r="E107" i="3"/>
  <c r="D107" i="3"/>
  <c r="A107" i="3" s="1"/>
  <c r="C107" i="3"/>
  <c r="G82" i="3"/>
  <c r="F82" i="3"/>
  <c r="E82" i="3"/>
  <c r="A82" i="3" s="1"/>
  <c r="D82" i="3"/>
  <c r="C82" i="3"/>
  <c r="G81" i="3"/>
  <c r="F81" i="3"/>
  <c r="E81" i="3"/>
  <c r="D81" i="3"/>
  <c r="C81" i="3"/>
  <c r="G78" i="3"/>
  <c r="F78" i="3"/>
  <c r="E78" i="3"/>
  <c r="D78" i="3"/>
  <c r="C78" i="3"/>
  <c r="G77" i="3"/>
  <c r="F77" i="3"/>
  <c r="E77" i="3"/>
  <c r="D77" i="3"/>
  <c r="A77" i="3" s="1"/>
  <c r="C77" i="3"/>
  <c r="G66" i="3"/>
  <c r="F66" i="3"/>
  <c r="E66" i="3"/>
  <c r="A66" i="3" s="1"/>
  <c r="D66" i="3"/>
  <c r="C66" i="3"/>
  <c r="G49" i="3"/>
  <c r="F49" i="3"/>
  <c r="E49" i="3"/>
  <c r="D49" i="3"/>
  <c r="C49" i="3"/>
  <c r="G48" i="3"/>
  <c r="F48" i="3"/>
  <c r="E48" i="3"/>
  <c r="D48" i="3"/>
  <c r="A48" i="3" s="1"/>
  <c r="C48" i="3"/>
  <c r="G536" i="3"/>
  <c r="F536" i="3"/>
  <c r="E536" i="3"/>
  <c r="D536" i="3"/>
  <c r="A536" i="3" s="1"/>
  <c r="C536" i="3"/>
  <c r="G515" i="3"/>
  <c r="F515" i="3"/>
  <c r="E515" i="3"/>
  <c r="A515" i="3" s="1"/>
  <c r="D515" i="3"/>
  <c r="C515" i="3"/>
  <c r="G504" i="3"/>
  <c r="F504" i="3"/>
  <c r="E504" i="3"/>
  <c r="D504" i="3"/>
  <c r="C504" i="3"/>
  <c r="G499" i="3"/>
  <c r="F499" i="3"/>
  <c r="E499" i="3"/>
  <c r="D499" i="3"/>
  <c r="C499" i="3"/>
  <c r="G474" i="3"/>
  <c r="F474" i="3"/>
  <c r="E474" i="3"/>
  <c r="D474" i="3"/>
  <c r="A474" i="3" s="1"/>
  <c r="C474" i="3"/>
  <c r="G473" i="3"/>
  <c r="F473" i="3"/>
  <c r="E473" i="3"/>
  <c r="A473" i="3" s="1"/>
  <c r="D473" i="3"/>
  <c r="C473" i="3"/>
  <c r="G246" i="3"/>
  <c r="F246" i="3"/>
  <c r="E246" i="3"/>
  <c r="D246" i="3"/>
  <c r="C246" i="3"/>
  <c r="G457" i="3"/>
  <c r="F457" i="3"/>
  <c r="E457" i="3"/>
  <c r="D457" i="3"/>
  <c r="A457" i="3" s="1"/>
  <c r="C457" i="3"/>
  <c r="G456" i="3"/>
  <c r="F456" i="3"/>
  <c r="E456" i="3"/>
  <c r="D456" i="3"/>
  <c r="A456" i="3" s="1"/>
  <c r="C456" i="3"/>
  <c r="G448" i="3"/>
  <c r="F448" i="3"/>
  <c r="E448" i="3"/>
  <c r="A448" i="3" s="1"/>
  <c r="D448" i="3"/>
  <c r="C448" i="3"/>
  <c r="G447" i="3"/>
  <c r="F447" i="3"/>
  <c r="E447" i="3"/>
  <c r="D447" i="3"/>
  <c r="C447" i="3"/>
  <c r="G438" i="3"/>
  <c r="F438" i="3"/>
  <c r="E438" i="3"/>
  <c r="D438" i="3"/>
  <c r="C438" i="3"/>
  <c r="G433" i="3"/>
  <c r="F433" i="3"/>
  <c r="E433" i="3"/>
  <c r="D433" i="3"/>
  <c r="A433" i="3" s="1"/>
  <c r="C433" i="3"/>
  <c r="G417" i="3"/>
  <c r="F417" i="3"/>
  <c r="E417" i="3"/>
  <c r="A417" i="3" s="1"/>
  <c r="D417" i="3"/>
  <c r="C417" i="3"/>
  <c r="G209" i="3"/>
  <c r="F209" i="3"/>
  <c r="E209" i="3"/>
  <c r="D209" i="3"/>
  <c r="C209" i="3"/>
  <c r="G366" i="3"/>
  <c r="F366" i="3"/>
  <c r="E366" i="3"/>
  <c r="D366" i="3"/>
  <c r="A366" i="3" s="1"/>
  <c r="C366" i="3"/>
  <c r="G364" i="3"/>
  <c r="F364" i="3"/>
  <c r="E364" i="3"/>
  <c r="D364" i="3"/>
  <c r="A364" i="3" s="1"/>
  <c r="C364" i="3"/>
  <c r="G494" i="3"/>
  <c r="F494" i="3"/>
  <c r="E494" i="3"/>
  <c r="A494" i="3" s="1"/>
  <c r="D494" i="3"/>
  <c r="C494" i="3"/>
  <c r="G338" i="3"/>
  <c r="F338" i="3"/>
  <c r="E338" i="3"/>
  <c r="D338" i="3"/>
  <c r="C338" i="3"/>
  <c r="G339" i="3"/>
  <c r="F339" i="3"/>
  <c r="E339" i="3"/>
  <c r="D339" i="3"/>
  <c r="C339" i="3"/>
  <c r="G316" i="3"/>
  <c r="F316" i="3"/>
  <c r="E316" i="3"/>
  <c r="D316" i="3"/>
  <c r="A316" i="3" s="1"/>
  <c r="C316" i="3"/>
  <c r="G312" i="3"/>
  <c r="F312" i="3"/>
  <c r="E312" i="3"/>
  <c r="A312" i="3" s="1"/>
  <c r="D312" i="3"/>
  <c r="C312" i="3"/>
  <c r="G307" i="3"/>
  <c r="F307" i="3"/>
  <c r="E307" i="3"/>
  <c r="D307" i="3"/>
  <c r="C307" i="3"/>
  <c r="G2" i="3"/>
  <c r="L5" i="2" s="1"/>
  <c r="F2" i="3"/>
  <c r="E2" i="3"/>
  <c r="D2" i="3"/>
  <c r="A2" i="3" s="1"/>
  <c r="C2" i="3"/>
  <c r="B2" i="2" s="1"/>
  <c r="H31" i="2" s="1"/>
  <c r="G296" i="3"/>
  <c r="F296" i="3"/>
  <c r="E296" i="3"/>
  <c r="D296" i="3"/>
  <c r="A296" i="3" s="1"/>
  <c r="C296" i="3"/>
  <c r="G295" i="3"/>
  <c r="F295" i="3"/>
  <c r="E295" i="3"/>
  <c r="A295" i="3" s="1"/>
  <c r="D295" i="3"/>
  <c r="C295" i="3"/>
  <c r="G284" i="3"/>
  <c r="F284" i="3"/>
  <c r="E284" i="3"/>
  <c r="D284" i="3"/>
  <c r="C284" i="3"/>
  <c r="G283" i="3"/>
  <c r="F283" i="3"/>
  <c r="E283" i="3"/>
  <c r="D283" i="3"/>
  <c r="C283" i="3"/>
  <c r="G272" i="3"/>
  <c r="F272" i="3"/>
  <c r="E272" i="3"/>
  <c r="D272" i="3"/>
  <c r="A272" i="3" s="1"/>
  <c r="C272" i="3"/>
  <c r="G268" i="3"/>
  <c r="F268" i="3"/>
  <c r="E268" i="3"/>
  <c r="A268" i="3" s="1"/>
  <c r="D268" i="3"/>
  <c r="C268" i="3"/>
  <c r="G266" i="3"/>
  <c r="F266" i="3"/>
  <c r="E266" i="3"/>
  <c r="D266" i="3"/>
  <c r="C266" i="3"/>
  <c r="G240" i="3"/>
  <c r="F240" i="3"/>
  <c r="E240" i="3"/>
  <c r="D240" i="3"/>
  <c r="A240" i="3" s="1"/>
  <c r="C240" i="3"/>
  <c r="G237" i="3"/>
  <c r="F237" i="3"/>
  <c r="E237" i="3"/>
  <c r="D237" i="3"/>
  <c r="A237" i="3" s="1"/>
  <c r="C237" i="3"/>
  <c r="G230" i="3"/>
  <c r="F230" i="3"/>
  <c r="E230" i="3"/>
  <c r="A230" i="3" s="1"/>
  <c r="D230" i="3"/>
  <c r="C230" i="3"/>
  <c r="G228" i="3"/>
  <c r="F228" i="3"/>
  <c r="E228" i="3"/>
  <c r="D228" i="3"/>
  <c r="C228" i="3"/>
  <c r="G222" i="3"/>
  <c r="F222" i="3"/>
  <c r="E222" i="3"/>
  <c r="D222" i="3"/>
  <c r="C222" i="3"/>
  <c r="G213" i="3"/>
  <c r="F213" i="3"/>
  <c r="E213" i="3"/>
  <c r="D213" i="3"/>
  <c r="A213" i="3" s="1"/>
  <c r="C213" i="3"/>
  <c r="G165" i="3"/>
  <c r="F165" i="3"/>
  <c r="E165" i="3"/>
  <c r="A165" i="3" s="1"/>
  <c r="D165" i="3"/>
  <c r="C165" i="3"/>
  <c r="G164" i="3"/>
  <c r="F164" i="3"/>
  <c r="E164" i="3"/>
  <c r="D164" i="3"/>
  <c r="C164" i="3"/>
  <c r="G149" i="3"/>
  <c r="F149" i="3"/>
  <c r="E149" i="3"/>
  <c r="D149" i="3"/>
  <c r="A149" i="3" s="1"/>
  <c r="C149" i="3"/>
  <c r="G142" i="3"/>
  <c r="F142" i="3"/>
  <c r="E142" i="3"/>
  <c r="D142" i="3"/>
  <c r="A142" i="3" s="1"/>
  <c r="C142" i="3"/>
  <c r="G137" i="3"/>
  <c r="F137" i="3"/>
  <c r="E137" i="3"/>
  <c r="A137" i="3" s="1"/>
  <c r="D137" i="3"/>
  <c r="C137" i="3"/>
  <c r="G123" i="3"/>
  <c r="F123" i="3"/>
  <c r="E123" i="3"/>
  <c r="D123" i="3"/>
  <c r="C123" i="3"/>
  <c r="G100" i="3"/>
  <c r="F100" i="3"/>
  <c r="E100" i="3"/>
  <c r="D100" i="3"/>
  <c r="C100" i="3"/>
  <c r="G94" i="3"/>
  <c r="F94" i="3"/>
  <c r="E94" i="3"/>
  <c r="D94" i="3"/>
  <c r="A94" i="3" s="1"/>
  <c r="C94" i="3"/>
  <c r="G59" i="3"/>
  <c r="F59" i="3"/>
  <c r="E59" i="3"/>
  <c r="A59" i="3" s="1"/>
  <c r="D59" i="3"/>
  <c r="C59" i="3"/>
  <c r="G53" i="3"/>
  <c r="F53" i="3"/>
  <c r="E53" i="3"/>
  <c r="D53" i="3"/>
  <c r="C53" i="3"/>
  <c r="G32" i="3"/>
  <c r="F32" i="3"/>
  <c r="E32" i="3"/>
  <c r="D32" i="3"/>
  <c r="A32" i="3" s="1"/>
  <c r="C32" i="3"/>
  <c r="G20" i="3"/>
  <c r="F20" i="3"/>
  <c r="E20" i="3"/>
  <c r="D20" i="3"/>
  <c r="A20" i="3" s="1"/>
  <c r="C20" i="3"/>
  <c r="G16" i="3"/>
  <c r="F16" i="3"/>
  <c r="E16" i="3"/>
  <c r="A16" i="3" s="1"/>
  <c r="D16" i="3"/>
  <c r="C16" i="3"/>
  <c r="G14" i="3"/>
  <c r="F14" i="3"/>
  <c r="E14" i="3"/>
  <c r="D14" i="3"/>
  <c r="C14" i="3"/>
  <c r="G8" i="3"/>
  <c r="F8" i="3"/>
  <c r="E8" i="3"/>
  <c r="D8" i="3"/>
  <c r="C8" i="3"/>
  <c r="G7" i="3"/>
  <c r="F7" i="3"/>
  <c r="E7" i="3"/>
  <c r="D7" i="3"/>
  <c r="A7" i="3" s="1"/>
  <c r="C7" i="3"/>
  <c r="G555" i="3"/>
  <c r="F555" i="3"/>
  <c r="E555" i="3"/>
  <c r="A555" i="3" s="1"/>
  <c r="D555" i="3"/>
  <c r="C555" i="3"/>
  <c r="G472" i="3"/>
  <c r="F472" i="3"/>
  <c r="E472" i="3"/>
  <c r="D472" i="3"/>
  <c r="C472" i="3"/>
  <c r="G468" i="3"/>
  <c r="F468" i="3"/>
  <c r="E468" i="3"/>
  <c r="D468" i="3"/>
  <c r="A468" i="3" s="1"/>
  <c r="C468" i="3"/>
  <c r="G467" i="3"/>
  <c r="F467" i="3"/>
  <c r="E467" i="3"/>
  <c r="D467" i="3"/>
  <c r="A467" i="3" s="1"/>
  <c r="C467" i="3"/>
  <c r="G463" i="3"/>
  <c r="F463" i="3"/>
  <c r="E463" i="3"/>
  <c r="A463" i="3" s="1"/>
  <c r="D463" i="3"/>
  <c r="C463" i="3"/>
  <c r="G461" i="3"/>
  <c r="F461" i="3"/>
  <c r="E461" i="3"/>
  <c r="D461" i="3"/>
  <c r="C461" i="3"/>
  <c r="G445" i="3"/>
  <c r="F445" i="3"/>
  <c r="E445" i="3"/>
  <c r="D445" i="3"/>
  <c r="C445" i="3"/>
  <c r="G400" i="3"/>
  <c r="F400" i="3"/>
  <c r="E400" i="3"/>
  <c r="D400" i="3"/>
  <c r="A400" i="3" s="1"/>
  <c r="C400" i="3"/>
  <c r="G396" i="3"/>
  <c r="F396" i="3"/>
  <c r="E396" i="3"/>
  <c r="A396" i="3" s="1"/>
  <c r="D396" i="3"/>
  <c r="C396" i="3"/>
  <c r="G390" i="3"/>
  <c r="F390" i="3"/>
  <c r="E390" i="3"/>
  <c r="D390" i="3"/>
  <c r="C390" i="3"/>
  <c r="G350" i="3"/>
  <c r="F350" i="3"/>
  <c r="E350" i="3"/>
  <c r="D350" i="3"/>
  <c r="A350" i="3" s="1"/>
  <c r="C350" i="3"/>
  <c r="G341" i="3"/>
  <c r="F341" i="3"/>
  <c r="E341" i="3"/>
  <c r="D341" i="3"/>
  <c r="A341" i="3" s="1"/>
  <c r="C341" i="3"/>
  <c r="G318" i="3"/>
  <c r="F318" i="3"/>
  <c r="E318" i="3"/>
  <c r="A318" i="3" s="1"/>
  <c r="D318" i="3"/>
  <c r="C318" i="3"/>
  <c r="G313" i="3"/>
  <c r="F313" i="3"/>
  <c r="E313" i="3"/>
  <c r="D313" i="3"/>
  <c r="C313" i="3"/>
  <c r="G306" i="3"/>
  <c r="F306" i="3"/>
  <c r="E306" i="3"/>
  <c r="D306" i="3"/>
  <c r="C306" i="3"/>
  <c r="G304" i="3"/>
  <c r="F304" i="3"/>
  <c r="E304" i="3"/>
  <c r="D304" i="3"/>
  <c r="A304" i="3" s="1"/>
  <c r="C304" i="3"/>
  <c r="G368" i="3"/>
  <c r="F368" i="3"/>
  <c r="E368" i="3"/>
  <c r="A368" i="3" s="1"/>
  <c r="D368" i="3"/>
  <c r="C368" i="3"/>
  <c r="G234" i="3"/>
  <c r="F234" i="3"/>
  <c r="E234" i="3"/>
  <c r="D234" i="3"/>
  <c r="C234" i="3"/>
  <c r="G212" i="3"/>
  <c r="F212" i="3"/>
  <c r="E212" i="3"/>
  <c r="D212" i="3"/>
  <c r="A212" i="3" s="1"/>
  <c r="C212" i="3"/>
  <c r="G210" i="3"/>
  <c r="F210" i="3"/>
  <c r="E210" i="3"/>
  <c r="D210" i="3"/>
  <c r="A210" i="3" s="1"/>
  <c r="C210" i="3"/>
  <c r="G126" i="3"/>
  <c r="F126" i="3"/>
  <c r="E126" i="3"/>
  <c r="A126" i="3" s="1"/>
  <c r="D126" i="3"/>
  <c r="C126" i="3"/>
  <c r="G115" i="3"/>
  <c r="F115" i="3"/>
  <c r="E115" i="3"/>
  <c r="D115" i="3"/>
  <c r="C115" i="3"/>
  <c r="G112" i="3"/>
  <c r="F112" i="3"/>
  <c r="E112" i="3"/>
  <c r="D112" i="3"/>
  <c r="C112" i="3"/>
  <c r="G97" i="3"/>
  <c r="F97" i="3"/>
  <c r="E97" i="3"/>
  <c r="D97" i="3"/>
  <c r="A97" i="3" s="1"/>
  <c r="C97" i="3"/>
  <c r="G75" i="3"/>
  <c r="F75" i="3"/>
  <c r="E75" i="3"/>
  <c r="A75" i="3" s="1"/>
  <c r="D75" i="3"/>
  <c r="C75" i="3"/>
  <c r="G408" i="3"/>
  <c r="F408" i="3"/>
  <c r="E408" i="3"/>
  <c r="D408" i="3"/>
  <c r="C408" i="3"/>
  <c r="G541" i="3"/>
  <c r="F541" i="3"/>
  <c r="E541" i="3"/>
  <c r="D541" i="3"/>
  <c r="A541" i="3" s="1"/>
  <c r="C541" i="3"/>
  <c r="G427" i="3"/>
  <c r="F427" i="3"/>
  <c r="E427" i="3"/>
  <c r="D427" i="3"/>
  <c r="A427" i="3" s="1"/>
  <c r="C427" i="3"/>
  <c r="G497" i="3"/>
  <c r="F497" i="3"/>
  <c r="E497" i="3"/>
  <c r="A497" i="3" s="1"/>
  <c r="D497" i="3"/>
  <c r="C497" i="3"/>
  <c r="G385" i="3"/>
  <c r="F385" i="3"/>
  <c r="E385" i="3"/>
  <c r="D385" i="3"/>
  <c r="C385" i="3"/>
  <c r="G254" i="3"/>
  <c r="F254" i="3"/>
  <c r="E254" i="3"/>
  <c r="D254" i="3"/>
  <c r="C254" i="3"/>
  <c r="G227" i="3"/>
  <c r="F227" i="3"/>
  <c r="E227" i="3"/>
  <c r="D227" i="3"/>
  <c r="A227" i="3" s="1"/>
  <c r="C227" i="3"/>
  <c r="G225" i="3"/>
  <c r="F225" i="3"/>
  <c r="E225" i="3"/>
  <c r="A225" i="3" s="1"/>
  <c r="D225" i="3"/>
  <c r="C225" i="3"/>
  <c r="G214" i="3"/>
  <c r="F214" i="3"/>
  <c r="E214" i="3"/>
  <c r="D214" i="3"/>
  <c r="C214" i="3"/>
  <c r="G193" i="3"/>
  <c r="F193" i="3"/>
  <c r="E193" i="3"/>
  <c r="D193" i="3"/>
  <c r="A193" i="3" s="1"/>
  <c r="C193" i="3"/>
  <c r="G141" i="3"/>
  <c r="F141" i="3"/>
  <c r="E141" i="3"/>
  <c r="D141" i="3"/>
  <c r="A141" i="3" s="1"/>
  <c r="C141" i="3"/>
  <c r="G121" i="3"/>
  <c r="F121" i="3"/>
  <c r="E121" i="3"/>
  <c r="A121" i="3" s="1"/>
  <c r="D121" i="3"/>
  <c r="C121" i="3"/>
  <c r="G532" i="3"/>
  <c r="F532" i="3"/>
  <c r="E532" i="3"/>
  <c r="D532" i="3"/>
  <c r="C532" i="3"/>
  <c r="G501" i="3"/>
  <c r="F501" i="3"/>
  <c r="E501" i="3"/>
  <c r="D501" i="3"/>
  <c r="C501" i="3"/>
  <c r="G493" i="3"/>
  <c r="F493" i="3"/>
  <c r="E493" i="3"/>
  <c r="D493" i="3"/>
  <c r="A493" i="3" s="1"/>
  <c r="C493" i="3"/>
  <c r="G480" i="3"/>
  <c r="F480" i="3"/>
  <c r="E480" i="3"/>
  <c r="A480" i="3" s="1"/>
  <c r="D480" i="3"/>
  <c r="C480" i="3"/>
  <c r="G416" i="3"/>
  <c r="F416" i="3"/>
  <c r="E416" i="3"/>
  <c r="D416" i="3"/>
  <c r="C416" i="3"/>
  <c r="G415" i="3"/>
  <c r="F415" i="3"/>
  <c r="E415" i="3"/>
  <c r="D415" i="3"/>
  <c r="A415" i="3" s="1"/>
  <c r="C415" i="3"/>
  <c r="G309" i="3"/>
  <c r="F309" i="3"/>
  <c r="E309" i="3"/>
  <c r="D309" i="3"/>
  <c r="A309" i="3" s="1"/>
  <c r="C309" i="3"/>
  <c r="G256" i="3"/>
  <c r="F256" i="3"/>
  <c r="E256" i="3"/>
  <c r="A256" i="3" s="1"/>
  <c r="D256" i="3"/>
  <c r="C256" i="3"/>
  <c r="G255" i="3"/>
  <c r="F255" i="3"/>
  <c r="E255" i="3"/>
  <c r="D255" i="3"/>
  <c r="C255" i="3"/>
  <c r="G249" i="3"/>
  <c r="F249" i="3"/>
  <c r="E249" i="3"/>
  <c r="D249" i="3"/>
  <c r="C249" i="3"/>
  <c r="G241" i="3"/>
  <c r="F241" i="3"/>
  <c r="E241" i="3"/>
  <c r="D241" i="3"/>
  <c r="A241" i="3" s="1"/>
  <c r="C241" i="3"/>
  <c r="G221" i="3"/>
  <c r="F221" i="3"/>
  <c r="E221" i="3"/>
  <c r="A221" i="3" s="1"/>
  <c r="D221" i="3"/>
  <c r="C221" i="3"/>
  <c r="G211" i="3"/>
  <c r="F211" i="3"/>
  <c r="E211" i="3"/>
  <c r="D211" i="3"/>
  <c r="C211" i="3"/>
  <c r="G195" i="3"/>
  <c r="F195" i="3"/>
  <c r="E195" i="3"/>
  <c r="D195" i="3"/>
  <c r="A195" i="3" s="1"/>
  <c r="C195" i="3"/>
  <c r="G173" i="3"/>
  <c r="F173" i="3"/>
  <c r="E173" i="3"/>
  <c r="D173" i="3"/>
  <c r="A173" i="3" s="1"/>
  <c r="C173" i="3"/>
  <c r="G167" i="3"/>
  <c r="F167" i="3"/>
  <c r="E167" i="3"/>
  <c r="A167" i="3" s="1"/>
  <c r="D167" i="3"/>
  <c r="C167" i="3"/>
  <c r="G160" i="3"/>
  <c r="F160" i="3"/>
  <c r="E160" i="3"/>
  <c r="D160" i="3"/>
  <c r="C160" i="3"/>
  <c r="G151" i="3"/>
  <c r="F151" i="3"/>
  <c r="E151" i="3"/>
  <c r="D151" i="3"/>
  <c r="C151" i="3"/>
  <c r="G114" i="3"/>
  <c r="F114" i="3"/>
  <c r="E114" i="3"/>
  <c r="D114" i="3"/>
  <c r="A114" i="3" s="1"/>
  <c r="C114" i="3"/>
  <c r="G103" i="3"/>
  <c r="F103" i="3"/>
  <c r="E103" i="3"/>
  <c r="A103" i="3" s="1"/>
  <c r="D103" i="3"/>
  <c r="C103" i="3"/>
  <c r="G91" i="3"/>
  <c r="F91" i="3"/>
  <c r="E91" i="3"/>
  <c r="D91" i="3"/>
  <c r="C91" i="3"/>
  <c r="G90" i="3"/>
  <c r="F90" i="3"/>
  <c r="E90" i="3"/>
  <c r="D90" i="3"/>
  <c r="A90" i="3" s="1"/>
  <c r="C90" i="3"/>
  <c r="G69" i="3"/>
  <c r="F69" i="3"/>
  <c r="E69" i="3"/>
  <c r="D69" i="3"/>
  <c r="A69" i="3" s="1"/>
  <c r="C69" i="3"/>
  <c r="G46" i="3"/>
  <c r="F46" i="3"/>
  <c r="E46" i="3"/>
  <c r="A46" i="3" s="1"/>
  <c r="D46" i="3"/>
  <c r="C46" i="3"/>
  <c r="G41" i="3"/>
  <c r="F41" i="3"/>
  <c r="E41" i="3"/>
  <c r="D41" i="3"/>
  <c r="C41" i="3"/>
  <c r="G4" i="3"/>
  <c r="F4" i="3"/>
  <c r="E4" i="3"/>
  <c r="D4" i="3"/>
  <c r="C4" i="3"/>
  <c r="G538" i="3"/>
  <c r="F538" i="3"/>
  <c r="E538" i="3"/>
  <c r="D538" i="3"/>
  <c r="A538" i="3" s="1"/>
  <c r="C538" i="3"/>
  <c r="G530" i="3"/>
  <c r="F530" i="3"/>
  <c r="E530" i="3"/>
  <c r="A530" i="3" s="1"/>
  <c r="D530" i="3"/>
  <c r="C530" i="3"/>
  <c r="G500" i="3"/>
  <c r="F500" i="3"/>
  <c r="E500" i="3"/>
  <c r="D500" i="3"/>
  <c r="C500" i="3"/>
  <c r="G452" i="3"/>
  <c r="F452" i="3"/>
  <c r="E452" i="3"/>
  <c r="D452" i="3"/>
  <c r="A452" i="3" s="1"/>
  <c r="C452" i="3"/>
  <c r="G349" i="3"/>
  <c r="F349" i="3"/>
  <c r="E349" i="3"/>
  <c r="D349" i="3"/>
  <c r="A349" i="3" s="1"/>
  <c r="C349" i="3"/>
  <c r="G238" i="3"/>
  <c r="F238" i="3"/>
  <c r="E238" i="3"/>
  <c r="A238" i="3" s="1"/>
  <c r="D238" i="3"/>
  <c r="C238" i="3"/>
  <c r="G236" i="3"/>
  <c r="F236" i="3"/>
  <c r="E236" i="3"/>
  <c r="D236" i="3"/>
  <c r="C236" i="3"/>
  <c r="G219" i="3"/>
  <c r="F219" i="3"/>
  <c r="E219" i="3"/>
  <c r="D219" i="3"/>
  <c r="C219" i="3"/>
  <c r="G203" i="3"/>
  <c r="F203" i="3"/>
  <c r="L6" i="2" s="1"/>
  <c r="E203" i="3"/>
  <c r="D203" i="3"/>
  <c r="A203" i="3" s="1"/>
  <c r="C203" i="3"/>
  <c r="G183" i="3"/>
  <c r="F183" i="3"/>
  <c r="E183" i="3"/>
  <c r="A183" i="3" s="1"/>
  <c r="D183" i="3"/>
  <c r="C183" i="3"/>
  <c r="G118" i="3"/>
  <c r="F118" i="3"/>
  <c r="E118" i="3"/>
  <c r="D118" i="3"/>
  <c r="C118" i="3"/>
  <c r="G26" i="3"/>
  <c r="F26" i="3"/>
  <c r="E26" i="3"/>
  <c r="D26" i="3"/>
  <c r="A26" i="3" s="1"/>
  <c r="C26" i="3"/>
  <c r="G564" i="3"/>
  <c r="F564" i="3"/>
  <c r="E564" i="3"/>
  <c r="D564" i="3"/>
  <c r="A564" i="3" s="1"/>
  <c r="C564" i="3"/>
  <c r="G557" i="3"/>
  <c r="F557" i="3"/>
  <c r="E557" i="3"/>
  <c r="A557" i="3" s="1"/>
  <c r="D557" i="3"/>
  <c r="C557" i="3"/>
  <c r="G556" i="3"/>
  <c r="F556" i="3"/>
  <c r="E556" i="3"/>
  <c r="D556" i="3"/>
  <c r="C556" i="3"/>
  <c r="G544" i="3"/>
  <c r="F544" i="3"/>
  <c r="E544" i="3"/>
  <c r="D544" i="3"/>
  <c r="A544" i="3" s="1"/>
  <c r="C544" i="3"/>
  <c r="G535" i="3"/>
  <c r="F535" i="3"/>
  <c r="E535" i="3"/>
  <c r="D535" i="3"/>
  <c r="A535" i="3" s="1"/>
  <c r="C535" i="3"/>
  <c r="G531" i="3"/>
  <c r="F531" i="3"/>
  <c r="E531" i="3"/>
  <c r="A531" i="3" s="1"/>
  <c r="D531" i="3"/>
  <c r="C531" i="3"/>
  <c r="G524" i="3"/>
  <c r="F524" i="3"/>
  <c r="E524" i="3"/>
  <c r="D524" i="3"/>
  <c r="C524" i="3"/>
  <c r="G487" i="3"/>
  <c r="F487" i="3"/>
  <c r="E487" i="3"/>
  <c r="D487" i="3"/>
  <c r="C487" i="3"/>
  <c r="G465" i="3"/>
  <c r="F465" i="3"/>
  <c r="E465" i="3"/>
  <c r="D465" i="3"/>
  <c r="A465" i="3" s="1"/>
  <c r="C465" i="3"/>
  <c r="G397" i="3"/>
  <c r="F397" i="3"/>
  <c r="E397" i="3"/>
  <c r="A397" i="3" s="1"/>
  <c r="D397" i="3"/>
  <c r="C397" i="3"/>
  <c r="G381" i="3"/>
  <c r="F381" i="3"/>
  <c r="E381" i="3"/>
  <c r="D381" i="3"/>
  <c r="C381" i="3"/>
  <c r="G346" i="3"/>
  <c r="F346" i="3"/>
  <c r="E346" i="3"/>
  <c r="D346" i="3"/>
  <c r="A346" i="3" s="1"/>
  <c r="C346" i="3"/>
  <c r="G337" i="3"/>
  <c r="F337" i="3"/>
  <c r="E337" i="3"/>
  <c r="D337" i="3"/>
  <c r="A337" i="3" s="1"/>
  <c r="C337" i="3"/>
  <c r="G317" i="3"/>
  <c r="F317" i="3"/>
  <c r="E317" i="3"/>
  <c r="A317" i="3" s="1"/>
  <c r="D317" i="3"/>
  <c r="C317" i="3"/>
  <c r="G290" i="3"/>
  <c r="F290" i="3"/>
  <c r="E290" i="3"/>
  <c r="D290" i="3"/>
  <c r="C290" i="3"/>
  <c r="G270" i="3"/>
  <c r="F270" i="3"/>
  <c r="E270" i="3"/>
  <c r="D270" i="3"/>
  <c r="C270" i="3"/>
  <c r="G204" i="3"/>
  <c r="F204" i="3"/>
  <c r="E204" i="3"/>
  <c r="D204" i="3"/>
  <c r="A204" i="3" s="1"/>
  <c r="C204" i="3"/>
  <c r="G181" i="3"/>
  <c r="F181" i="3"/>
  <c r="E181" i="3"/>
  <c r="A181" i="3" s="1"/>
  <c r="D181" i="3"/>
  <c r="C181" i="3"/>
  <c r="G172" i="3"/>
  <c r="F172" i="3"/>
  <c r="E172" i="3"/>
  <c r="D172" i="3"/>
  <c r="C172" i="3"/>
  <c r="G159" i="3"/>
  <c r="F159" i="3"/>
  <c r="E159" i="3"/>
  <c r="D159" i="3"/>
  <c r="A159" i="3" s="1"/>
  <c r="C159" i="3"/>
  <c r="G130" i="3"/>
  <c r="F130" i="3"/>
  <c r="E130" i="3"/>
  <c r="D130" i="3"/>
  <c r="A130" i="3" s="1"/>
  <c r="C130" i="3"/>
  <c r="G116" i="3"/>
  <c r="F116" i="3"/>
  <c r="E116" i="3"/>
  <c r="A116" i="3" s="1"/>
  <c r="D116" i="3"/>
  <c r="C116" i="3"/>
  <c r="G108" i="3"/>
  <c r="F108" i="3"/>
  <c r="E108" i="3"/>
  <c r="D108" i="3"/>
  <c r="C108" i="3"/>
  <c r="G86" i="3"/>
  <c r="F86" i="3"/>
  <c r="E86" i="3"/>
  <c r="D86" i="3"/>
  <c r="C86" i="3"/>
  <c r="G539" i="3"/>
  <c r="F539" i="3"/>
  <c r="E539" i="3"/>
  <c r="D539" i="3"/>
  <c r="A539" i="3" s="1"/>
  <c r="C539" i="3"/>
  <c r="G533" i="3"/>
  <c r="F533" i="3"/>
  <c r="E533" i="3"/>
  <c r="A533" i="3" s="1"/>
  <c r="D533" i="3"/>
  <c r="C533" i="3"/>
  <c r="G510" i="3"/>
  <c r="F510" i="3"/>
  <c r="E510" i="3"/>
  <c r="D510" i="3"/>
  <c r="C510" i="3"/>
  <c r="G466" i="3"/>
  <c r="F466" i="3"/>
  <c r="E466" i="3"/>
  <c r="D466" i="3"/>
  <c r="A466" i="3" s="1"/>
  <c r="C466" i="3"/>
  <c r="G434" i="3"/>
  <c r="F434" i="3"/>
  <c r="E434" i="3"/>
  <c r="D434" i="3"/>
  <c r="A434" i="3" s="1"/>
  <c r="C434" i="3"/>
  <c r="G372" i="3"/>
  <c r="F372" i="3"/>
  <c r="E372" i="3"/>
  <c r="A372" i="3" s="1"/>
  <c r="D372" i="3"/>
  <c r="C372" i="3"/>
  <c r="G359" i="3"/>
  <c r="F359" i="3"/>
  <c r="E359" i="3"/>
  <c r="D359" i="3"/>
  <c r="C359" i="3"/>
  <c r="G351" i="3"/>
  <c r="F351" i="3"/>
  <c r="E351" i="3"/>
  <c r="D351" i="3"/>
  <c r="C351" i="3"/>
  <c r="G345" i="3"/>
  <c r="F345" i="3"/>
  <c r="E345" i="3"/>
  <c r="D345" i="3"/>
  <c r="A345" i="3" s="1"/>
  <c r="C345" i="3"/>
  <c r="G320" i="3"/>
  <c r="F320" i="3"/>
  <c r="E320" i="3"/>
  <c r="A320" i="3" s="1"/>
  <c r="D320" i="3"/>
  <c r="C320" i="3"/>
  <c r="G310" i="3"/>
  <c r="F310" i="3"/>
  <c r="E310" i="3"/>
  <c r="D310" i="3"/>
  <c r="C310" i="3"/>
  <c r="G293" i="3"/>
  <c r="F293" i="3"/>
  <c r="E293" i="3"/>
  <c r="D293" i="3"/>
  <c r="A293" i="3" s="1"/>
  <c r="C293" i="3"/>
  <c r="G267" i="3"/>
  <c r="F267" i="3"/>
  <c r="E267" i="3"/>
  <c r="D267" i="3"/>
  <c r="A267" i="3" s="1"/>
  <c r="C267" i="3"/>
  <c r="G231" i="3"/>
  <c r="F231" i="3"/>
  <c r="E231" i="3"/>
  <c r="A231" i="3" s="1"/>
  <c r="D231" i="3"/>
  <c r="C231" i="3"/>
  <c r="G174" i="3"/>
  <c r="F174" i="3"/>
  <c r="E174" i="3"/>
  <c r="D174" i="3"/>
  <c r="C174" i="3"/>
  <c r="G145" i="3"/>
  <c r="F145" i="3"/>
  <c r="E145" i="3"/>
  <c r="D145" i="3"/>
  <c r="C145" i="3"/>
  <c r="G138" i="3"/>
  <c r="F138" i="3"/>
  <c r="E138" i="3"/>
  <c r="D138" i="3"/>
  <c r="A138" i="3" s="1"/>
  <c r="C138" i="3"/>
  <c r="G119" i="3"/>
  <c r="F119" i="3"/>
  <c r="E119" i="3"/>
  <c r="A119" i="3" s="1"/>
  <c r="D119" i="3"/>
  <c r="C119" i="3"/>
  <c r="G76" i="3"/>
  <c r="F76" i="3"/>
  <c r="E76" i="3"/>
  <c r="D76" i="3"/>
  <c r="C76" i="3"/>
  <c r="G68" i="3"/>
  <c r="F68" i="3"/>
  <c r="E68" i="3"/>
  <c r="D68" i="3"/>
  <c r="A68" i="3" s="1"/>
  <c r="C68" i="3"/>
  <c r="G44" i="3"/>
  <c r="F44" i="3"/>
  <c r="E44" i="3"/>
  <c r="D44" i="3"/>
  <c r="A44" i="3" s="1"/>
  <c r="C44" i="3"/>
  <c r="G30" i="3"/>
  <c r="F30" i="3"/>
  <c r="E30" i="3"/>
  <c r="A30" i="3" s="1"/>
  <c r="D30" i="3"/>
  <c r="C30" i="3"/>
  <c r="G512" i="3"/>
  <c r="F512" i="3"/>
  <c r="E512" i="3"/>
  <c r="D512" i="3"/>
  <c r="C512" i="3"/>
  <c r="G503" i="3"/>
  <c r="F503" i="3"/>
  <c r="E503" i="3"/>
  <c r="D503" i="3"/>
  <c r="C503" i="3"/>
  <c r="G482" i="3"/>
  <c r="F482" i="3"/>
  <c r="E482" i="3"/>
  <c r="D482" i="3"/>
  <c r="A482" i="3" s="1"/>
  <c r="C482" i="3"/>
  <c r="G454" i="3"/>
  <c r="F454" i="3"/>
  <c r="E454" i="3"/>
  <c r="A454" i="3" s="1"/>
  <c r="D454" i="3"/>
  <c r="C454" i="3"/>
  <c r="G314" i="3"/>
  <c r="F314" i="3"/>
  <c r="E314" i="3"/>
  <c r="D314" i="3"/>
  <c r="C314" i="3"/>
  <c r="G297" i="3"/>
  <c r="F297" i="3"/>
  <c r="E297" i="3"/>
  <c r="D297" i="3"/>
  <c r="C297" i="3"/>
  <c r="G253" i="3"/>
  <c r="F253" i="3"/>
  <c r="E253" i="3"/>
  <c r="D253" i="3"/>
  <c r="A253" i="3" s="1"/>
  <c r="C253" i="3"/>
  <c r="G226" i="3"/>
  <c r="F226" i="3"/>
  <c r="E226" i="3"/>
  <c r="A226" i="3" s="1"/>
  <c r="D226" i="3"/>
  <c r="C226" i="3"/>
  <c r="G180" i="3"/>
  <c r="F180" i="3"/>
  <c r="E180" i="3"/>
  <c r="D180" i="3"/>
  <c r="C180" i="3"/>
  <c r="G144" i="3"/>
  <c r="F144" i="3"/>
  <c r="E144" i="3"/>
  <c r="D144" i="3"/>
  <c r="A144" i="3" s="1"/>
  <c r="C144" i="3"/>
  <c r="G110" i="3"/>
  <c r="F110" i="3"/>
  <c r="E110" i="3"/>
  <c r="D110" i="3"/>
  <c r="A110" i="3" s="1"/>
  <c r="C110" i="3"/>
  <c r="G101" i="3"/>
  <c r="F101" i="3"/>
  <c r="E101" i="3"/>
  <c r="A101" i="3" s="1"/>
  <c r="D101" i="3"/>
  <c r="C101" i="3"/>
  <c r="G95" i="3"/>
  <c r="F95" i="3"/>
  <c r="E95" i="3"/>
  <c r="D95" i="3"/>
  <c r="C95" i="3"/>
  <c r="G57" i="3"/>
  <c r="F57" i="3"/>
  <c r="E57" i="3"/>
  <c r="D57" i="3"/>
  <c r="C57" i="3"/>
  <c r="G554" i="3"/>
  <c r="F554" i="3"/>
  <c r="E554" i="3"/>
  <c r="D554" i="3"/>
  <c r="A554" i="3" s="1"/>
  <c r="C554" i="3"/>
  <c r="G550" i="3"/>
  <c r="F550" i="3"/>
  <c r="E550" i="3"/>
  <c r="A550" i="3" s="1"/>
  <c r="D550" i="3"/>
  <c r="C550" i="3"/>
  <c r="G549" i="3"/>
  <c r="F549" i="3"/>
  <c r="E549" i="3"/>
  <c r="D549" i="3"/>
  <c r="C549" i="3"/>
  <c r="G540" i="3"/>
  <c r="F540" i="3"/>
  <c r="E540" i="3"/>
  <c r="D540" i="3"/>
  <c r="A540" i="3" s="1"/>
  <c r="C540" i="3"/>
  <c r="G534" i="3"/>
  <c r="F534" i="3"/>
  <c r="E534" i="3"/>
  <c r="D534" i="3"/>
  <c r="A534" i="3" s="1"/>
  <c r="C534" i="3"/>
  <c r="G507" i="3"/>
  <c r="F507" i="3"/>
  <c r="E507" i="3"/>
  <c r="A507" i="3" s="1"/>
  <c r="D507" i="3"/>
  <c r="C507" i="3"/>
  <c r="G481" i="3"/>
  <c r="F481" i="3"/>
  <c r="E481" i="3"/>
  <c r="D481" i="3"/>
  <c r="C481" i="3"/>
  <c r="G449" i="3"/>
  <c r="F449" i="3"/>
  <c r="E449" i="3"/>
  <c r="D449" i="3"/>
  <c r="C449" i="3"/>
  <c r="G362" i="3"/>
  <c r="F362" i="3"/>
  <c r="E362" i="3"/>
  <c r="D362" i="3"/>
  <c r="A362" i="3" s="1"/>
  <c r="C362" i="3"/>
  <c r="G355" i="3"/>
  <c r="F355" i="3"/>
  <c r="E355" i="3"/>
  <c r="A355" i="3" s="1"/>
  <c r="D355" i="3"/>
  <c r="C355" i="3"/>
  <c r="G305" i="3"/>
  <c r="F305" i="3"/>
  <c r="E305" i="3"/>
  <c r="D305" i="3"/>
  <c r="C305" i="3"/>
  <c r="G277" i="3"/>
  <c r="F277" i="3"/>
  <c r="E277" i="3"/>
  <c r="D277" i="3"/>
  <c r="A277" i="3" s="1"/>
  <c r="C277" i="3"/>
  <c r="G106" i="3"/>
  <c r="F106" i="3"/>
  <c r="E106" i="3"/>
  <c r="D106" i="3"/>
  <c r="A106" i="3" s="1"/>
  <c r="C106" i="3"/>
  <c r="G72" i="3"/>
  <c r="F72" i="3"/>
  <c r="E72" i="3"/>
  <c r="A72" i="3" s="1"/>
  <c r="D72" i="3"/>
  <c r="C72" i="3"/>
  <c r="G71" i="3"/>
  <c r="F71" i="3"/>
  <c r="E71" i="3"/>
  <c r="D71" i="3"/>
  <c r="C71" i="3"/>
  <c r="G19" i="3"/>
  <c r="F19" i="3"/>
  <c r="E19" i="3"/>
  <c r="D19" i="3"/>
  <c r="C19" i="3"/>
  <c r="G561" i="3"/>
  <c r="F561" i="3"/>
  <c r="E561" i="3"/>
  <c r="D561" i="3"/>
  <c r="A561" i="3" s="1"/>
  <c r="C561" i="3"/>
  <c r="G553" i="3"/>
  <c r="F553" i="3"/>
  <c r="E553" i="3"/>
  <c r="A553" i="3" s="1"/>
  <c r="D553" i="3"/>
  <c r="C553" i="3"/>
  <c r="G528" i="3"/>
  <c r="F528" i="3"/>
  <c r="E528" i="3"/>
  <c r="D528" i="3"/>
  <c r="C528" i="3"/>
  <c r="G513" i="3"/>
  <c r="F513" i="3"/>
  <c r="E513" i="3"/>
  <c r="D513" i="3"/>
  <c r="A513" i="3" s="1"/>
  <c r="C513" i="3"/>
  <c r="G489" i="3"/>
  <c r="F489" i="3"/>
  <c r="E489" i="3"/>
  <c r="D489" i="3"/>
  <c r="A489" i="3" s="1"/>
  <c r="C489" i="3"/>
  <c r="G483" i="3"/>
  <c r="F483" i="3"/>
  <c r="E483" i="3"/>
  <c r="A483" i="3" s="1"/>
  <c r="D483" i="3"/>
  <c r="C483" i="3"/>
  <c r="G458" i="3"/>
  <c r="F458" i="3"/>
  <c r="E458" i="3"/>
  <c r="D458" i="3"/>
  <c r="C458" i="3"/>
  <c r="G439" i="3"/>
  <c r="F439" i="3"/>
  <c r="E439" i="3"/>
  <c r="D439" i="3"/>
  <c r="C439" i="3"/>
  <c r="G395" i="3"/>
  <c r="F395" i="3"/>
  <c r="E395" i="3"/>
  <c r="D395" i="3"/>
  <c r="A395" i="3" s="1"/>
  <c r="C395" i="3"/>
  <c r="G394" i="3"/>
  <c r="F394" i="3"/>
  <c r="E394" i="3"/>
  <c r="A394" i="3" s="1"/>
  <c r="D394" i="3"/>
  <c r="C394" i="3"/>
  <c r="G387" i="3"/>
  <c r="F387" i="3"/>
  <c r="E387" i="3"/>
  <c r="D387" i="3"/>
  <c r="C387" i="3"/>
  <c r="G361" i="3"/>
  <c r="F361" i="3"/>
  <c r="E361" i="3"/>
  <c r="D361" i="3"/>
  <c r="A361" i="3" s="1"/>
  <c r="C361" i="3"/>
  <c r="G330" i="3"/>
  <c r="F330" i="3"/>
  <c r="E330" i="3"/>
  <c r="D330" i="3"/>
  <c r="A330" i="3" s="1"/>
  <c r="C330" i="3"/>
  <c r="G303" i="3"/>
  <c r="F303" i="3"/>
  <c r="E303" i="3"/>
  <c r="A303" i="3" s="1"/>
  <c r="D303" i="3"/>
  <c r="C303" i="3"/>
  <c r="G281" i="3"/>
  <c r="F281" i="3"/>
  <c r="E281" i="3"/>
  <c r="D281" i="3"/>
  <c r="C281" i="3"/>
  <c r="G261" i="3"/>
  <c r="F261" i="3"/>
  <c r="E261" i="3"/>
  <c r="D261" i="3"/>
  <c r="C261" i="3"/>
  <c r="G252" i="3"/>
  <c r="F252" i="3"/>
  <c r="E252" i="3"/>
  <c r="D252" i="3"/>
  <c r="A252" i="3" s="1"/>
  <c r="C252" i="3"/>
  <c r="G250" i="3"/>
  <c r="F250" i="3"/>
  <c r="E250" i="3"/>
  <c r="A250" i="3" s="1"/>
  <c r="D250" i="3"/>
  <c r="C250" i="3"/>
  <c r="G218" i="3"/>
  <c r="F218" i="3"/>
  <c r="E218" i="3"/>
  <c r="D218" i="3"/>
  <c r="C218" i="3"/>
  <c r="G186" i="3"/>
  <c r="F186" i="3"/>
  <c r="E186" i="3"/>
  <c r="D186" i="3"/>
  <c r="A186" i="3" s="1"/>
  <c r="C186" i="3"/>
  <c r="G188" i="3"/>
  <c r="F188" i="3"/>
  <c r="E188" i="3"/>
  <c r="D188" i="3"/>
  <c r="A188" i="3" s="1"/>
  <c r="C188" i="3"/>
  <c r="G187" i="3"/>
  <c r="F187" i="3"/>
  <c r="E187" i="3"/>
  <c r="A187" i="3" s="1"/>
  <c r="D187" i="3"/>
  <c r="C187" i="3"/>
  <c r="G177" i="3"/>
  <c r="F177" i="3"/>
  <c r="E177" i="3"/>
  <c r="D177" i="3"/>
  <c r="C177" i="3"/>
  <c r="G176" i="3"/>
  <c r="F176" i="3"/>
  <c r="E176" i="3"/>
  <c r="D176" i="3"/>
  <c r="C176" i="3"/>
  <c r="G171" i="3"/>
  <c r="F171" i="3"/>
  <c r="E171" i="3"/>
  <c r="D171" i="3"/>
  <c r="A171" i="3" s="1"/>
  <c r="C171" i="3"/>
  <c r="G93" i="3"/>
  <c r="F93" i="3"/>
  <c r="E93" i="3"/>
  <c r="A93" i="3" s="1"/>
  <c r="D93" i="3"/>
  <c r="C93" i="3"/>
  <c r="G87" i="3"/>
  <c r="F87" i="3"/>
  <c r="E87" i="3"/>
  <c r="D87" i="3"/>
  <c r="C87" i="3"/>
  <c r="G80" i="3"/>
  <c r="F80" i="3"/>
  <c r="E80" i="3"/>
  <c r="D80" i="3"/>
  <c r="A80" i="3" s="1"/>
  <c r="C80" i="3"/>
  <c r="G79" i="3"/>
  <c r="F79" i="3"/>
  <c r="E79" i="3"/>
  <c r="D79" i="3"/>
  <c r="A79" i="3" s="1"/>
  <c r="C79" i="3"/>
  <c r="G70" i="3"/>
  <c r="F70" i="3"/>
  <c r="E70" i="3"/>
  <c r="A70" i="3" s="1"/>
  <c r="D70" i="3"/>
  <c r="C70" i="3"/>
  <c r="G61" i="3"/>
  <c r="F61" i="3"/>
  <c r="E61" i="3"/>
  <c r="D61" i="3"/>
  <c r="C61" i="3"/>
  <c r="G38" i="3"/>
  <c r="F38" i="3"/>
  <c r="E38" i="3"/>
  <c r="D38" i="3"/>
  <c r="C38" i="3"/>
  <c r="G37" i="3"/>
  <c r="F37" i="3"/>
  <c r="E37" i="3"/>
  <c r="D37" i="3"/>
  <c r="A37" i="3" s="1"/>
  <c r="C37" i="3"/>
  <c r="G31" i="3"/>
  <c r="F31" i="3"/>
  <c r="E31" i="3"/>
  <c r="A31" i="3" s="1"/>
  <c r="D31" i="3"/>
  <c r="C31" i="3"/>
  <c r="G23" i="3"/>
  <c r="F23" i="3"/>
  <c r="E23" i="3"/>
  <c r="D23" i="3"/>
  <c r="C23" i="3"/>
  <c r="G18" i="3"/>
  <c r="F18" i="3"/>
  <c r="E18" i="3"/>
  <c r="D18" i="3"/>
  <c r="A18" i="3" s="1"/>
  <c r="C18" i="3"/>
  <c r="G17" i="3"/>
  <c r="F17" i="3"/>
  <c r="E17" i="3"/>
  <c r="D17" i="3"/>
  <c r="A17" i="3" s="1"/>
  <c r="C17" i="3"/>
  <c r="G565" i="3"/>
  <c r="F565" i="3"/>
  <c r="E565" i="3"/>
  <c r="A565" i="3" s="1"/>
  <c r="D565" i="3"/>
  <c r="C565" i="3"/>
  <c r="G560" i="3"/>
  <c r="F560" i="3"/>
  <c r="E560" i="3"/>
  <c r="D560" i="3"/>
  <c r="C560" i="3"/>
  <c r="G551" i="3"/>
  <c r="F551" i="3"/>
  <c r="E551" i="3"/>
  <c r="D551" i="3"/>
  <c r="C551" i="3"/>
  <c r="G542" i="3"/>
  <c r="F542" i="3"/>
  <c r="E542" i="3"/>
  <c r="D542" i="3"/>
  <c r="A542" i="3" s="1"/>
  <c r="C542" i="3"/>
  <c r="G523" i="3"/>
  <c r="F523" i="3"/>
  <c r="E523" i="3"/>
  <c r="A523" i="3" s="1"/>
  <c r="D523" i="3"/>
  <c r="C523" i="3"/>
  <c r="G488" i="3"/>
  <c r="F488" i="3"/>
  <c r="E488" i="3"/>
  <c r="D488" i="3"/>
  <c r="C488" i="3"/>
  <c r="G475" i="3"/>
  <c r="F475" i="3"/>
  <c r="E475" i="3"/>
  <c r="D475" i="3"/>
  <c r="A475" i="3" s="1"/>
  <c r="C475" i="3"/>
  <c r="G470" i="3"/>
  <c r="F470" i="3"/>
  <c r="E470" i="3"/>
  <c r="D470" i="3"/>
  <c r="A470" i="3" s="1"/>
  <c r="C470" i="3"/>
  <c r="G453" i="3"/>
  <c r="F453" i="3"/>
  <c r="E453" i="3"/>
  <c r="A453" i="3" s="1"/>
  <c r="D453" i="3"/>
  <c r="C453" i="3"/>
  <c r="G426" i="3"/>
  <c r="F426" i="3"/>
  <c r="E426" i="3"/>
  <c r="D426" i="3"/>
  <c r="C426" i="3"/>
  <c r="G425" i="3"/>
  <c r="F425" i="3"/>
  <c r="E425" i="3"/>
  <c r="D425" i="3"/>
  <c r="C425" i="3"/>
  <c r="G384" i="3"/>
  <c r="F384" i="3"/>
  <c r="E384" i="3"/>
  <c r="D384" i="3"/>
  <c r="A384" i="3" s="1"/>
  <c r="C384" i="3"/>
  <c r="G383" i="3"/>
  <c r="F383" i="3"/>
  <c r="E383" i="3"/>
  <c r="A383" i="3" s="1"/>
  <c r="D383" i="3"/>
  <c r="C383" i="3"/>
  <c r="G375" i="3"/>
  <c r="F375" i="3"/>
  <c r="E375" i="3"/>
  <c r="D375" i="3"/>
  <c r="C375" i="3"/>
  <c r="G353" i="3"/>
  <c r="F353" i="3"/>
  <c r="E353" i="3"/>
  <c r="D353" i="3"/>
  <c r="A353" i="3" s="1"/>
  <c r="C353" i="3"/>
  <c r="G342" i="3"/>
  <c r="F342" i="3"/>
  <c r="E342" i="3"/>
  <c r="D342" i="3"/>
  <c r="A342" i="3" s="1"/>
  <c r="C342" i="3"/>
  <c r="G332" i="3"/>
  <c r="F332" i="3"/>
  <c r="E332" i="3"/>
  <c r="A332" i="3" s="1"/>
  <c r="D332" i="3"/>
  <c r="C332" i="3"/>
  <c r="G331" i="3"/>
  <c r="F331" i="3"/>
  <c r="E331" i="3"/>
  <c r="D331" i="3"/>
  <c r="C331" i="3"/>
  <c r="G325" i="3"/>
  <c r="F325" i="3"/>
  <c r="E325" i="3"/>
  <c r="D325" i="3"/>
  <c r="C325" i="3"/>
  <c r="G299" i="3"/>
  <c r="F299" i="3"/>
  <c r="E299" i="3"/>
  <c r="D299" i="3"/>
  <c r="A299" i="3" s="1"/>
  <c r="C299" i="3"/>
  <c r="G300" i="3"/>
  <c r="F300" i="3"/>
  <c r="E300" i="3"/>
  <c r="A300" i="3" s="1"/>
  <c r="D300" i="3"/>
  <c r="C300" i="3"/>
  <c r="G292" i="3"/>
  <c r="F292" i="3"/>
  <c r="E292" i="3"/>
  <c r="D292" i="3"/>
  <c r="C292" i="3"/>
  <c r="G287" i="3"/>
  <c r="F287" i="3"/>
  <c r="E287" i="3"/>
  <c r="D287" i="3"/>
  <c r="A287" i="3" s="1"/>
  <c r="C287" i="3"/>
  <c r="G278" i="3"/>
  <c r="F278" i="3"/>
  <c r="E278" i="3"/>
  <c r="D278" i="3"/>
  <c r="A278" i="3" s="1"/>
  <c r="C278" i="3"/>
  <c r="G189" i="3"/>
  <c r="F189" i="3"/>
  <c r="E189" i="3"/>
  <c r="A189" i="3" s="1"/>
  <c r="D189" i="3"/>
  <c r="C189" i="3"/>
  <c r="G152" i="3"/>
  <c r="F152" i="3"/>
  <c r="E152" i="3"/>
  <c r="D152" i="3"/>
  <c r="C152" i="3"/>
  <c r="G150" i="3"/>
  <c r="F150" i="3"/>
  <c r="E150" i="3"/>
  <c r="D150" i="3"/>
  <c r="C150" i="3"/>
  <c r="G140" i="3"/>
  <c r="F140" i="3"/>
  <c r="E140" i="3"/>
  <c r="D140" i="3"/>
  <c r="A140" i="3" s="1"/>
  <c r="C140" i="3"/>
  <c r="G125" i="3"/>
  <c r="F125" i="3"/>
  <c r="E125" i="3"/>
  <c r="A125" i="3" s="1"/>
  <c r="D125" i="3"/>
  <c r="C125" i="3"/>
  <c r="G122" i="3"/>
  <c r="F122" i="3"/>
  <c r="E122" i="3"/>
  <c r="D122" i="3"/>
  <c r="C122" i="3"/>
  <c r="G104" i="3"/>
  <c r="F104" i="3"/>
  <c r="E104" i="3"/>
  <c r="D104" i="3"/>
  <c r="A104" i="3" s="1"/>
  <c r="C104" i="3"/>
  <c r="G102" i="3"/>
  <c r="F102" i="3"/>
  <c r="E102" i="3"/>
  <c r="D102" i="3"/>
  <c r="A102" i="3" s="1"/>
  <c r="C102" i="3"/>
  <c r="G84" i="3"/>
  <c r="F84" i="3"/>
  <c r="E84" i="3"/>
  <c r="A84" i="3" s="1"/>
  <c r="D84" i="3"/>
  <c r="C84" i="3"/>
  <c r="G83" i="3"/>
  <c r="F83" i="3"/>
  <c r="E83" i="3"/>
  <c r="D83" i="3"/>
  <c r="C83" i="3"/>
  <c r="G65" i="3"/>
  <c r="F65" i="3"/>
  <c r="E65" i="3"/>
  <c r="D65" i="3"/>
  <c r="C65" i="3"/>
  <c r="G64" i="3"/>
  <c r="F64" i="3"/>
  <c r="E64" i="3"/>
  <c r="D64" i="3"/>
  <c r="A64" i="3" s="1"/>
  <c r="C64" i="3"/>
  <c r="G51" i="3"/>
  <c r="F51" i="3"/>
  <c r="E51" i="3"/>
  <c r="A51" i="3" s="1"/>
  <c r="D51" i="3"/>
  <c r="C51" i="3"/>
  <c r="G50" i="3"/>
  <c r="F50" i="3"/>
  <c r="E50" i="3"/>
  <c r="D50" i="3"/>
  <c r="C50" i="3"/>
  <c r="G42" i="3"/>
  <c r="F42" i="3"/>
  <c r="E42" i="3"/>
  <c r="D42" i="3"/>
  <c r="A42" i="3" s="1"/>
  <c r="C42" i="3"/>
  <c r="G24" i="3"/>
  <c r="F24" i="3"/>
  <c r="E24" i="3"/>
  <c r="D24" i="3"/>
  <c r="A24" i="3" s="1"/>
  <c r="C24" i="3"/>
  <c r="G566" i="3"/>
  <c r="F566" i="3"/>
  <c r="E566" i="3"/>
  <c r="A566" i="3" s="1"/>
  <c r="D566" i="3"/>
  <c r="C566" i="3"/>
  <c r="G562" i="3"/>
  <c r="F562" i="3"/>
  <c r="E562" i="3"/>
  <c r="D562" i="3"/>
  <c r="C562" i="3"/>
  <c r="G558" i="3"/>
  <c r="F558" i="3"/>
  <c r="E558" i="3"/>
  <c r="D558" i="3"/>
  <c r="C558" i="3"/>
  <c r="G545" i="3"/>
  <c r="F545" i="3"/>
  <c r="E545" i="3"/>
  <c r="D545" i="3"/>
  <c r="A545" i="3" s="1"/>
  <c r="C545" i="3"/>
  <c r="G522" i="3"/>
  <c r="F522" i="3"/>
  <c r="E522" i="3"/>
  <c r="A522" i="3" s="1"/>
  <c r="D522" i="3"/>
  <c r="C522" i="3"/>
  <c r="G516" i="3"/>
  <c r="F516" i="3"/>
  <c r="E516" i="3"/>
  <c r="D516" i="3"/>
  <c r="C516" i="3"/>
  <c r="G514" i="3"/>
  <c r="F514" i="3"/>
  <c r="E514" i="3"/>
  <c r="D514" i="3"/>
  <c r="A514" i="3" s="1"/>
  <c r="C514" i="3"/>
  <c r="G506" i="3"/>
  <c r="F506" i="3"/>
  <c r="E506" i="3"/>
  <c r="D506" i="3"/>
  <c r="A506" i="3" s="1"/>
  <c r="C506" i="3"/>
  <c r="G492" i="3"/>
  <c r="F492" i="3"/>
  <c r="E492" i="3"/>
  <c r="A492" i="3" s="1"/>
  <c r="D492" i="3"/>
  <c r="C492" i="3"/>
  <c r="G491" i="3"/>
  <c r="F491" i="3"/>
  <c r="E491" i="3"/>
  <c r="D491" i="3"/>
  <c r="C491" i="3"/>
  <c r="G490" i="3"/>
  <c r="F490" i="3"/>
  <c r="E490" i="3"/>
  <c r="D490" i="3"/>
  <c r="C490" i="3"/>
  <c r="G464" i="3"/>
  <c r="F464" i="3"/>
  <c r="E464" i="3"/>
  <c r="D464" i="3"/>
  <c r="A464" i="3" s="1"/>
  <c r="C464" i="3"/>
  <c r="G442" i="3"/>
  <c r="F442" i="3"/>
  <c r="E442" i="3"/>
  <c r="A442" i="3" s="1"/>
  <c r="D442" i="3"/>
  <c r="C442" i="3"/>
  <c r="G441" i="3"/>
  <c r="F441" i="3"/>
  <c r="E441" i="3"/>
  <c r="D441" i="3"/>
  <c r="C441" i="3"/>
  <c r="G440" i="3"/>
  <c r="F440" i="3"/>
  <c r="E440" i="3"/>
  <c r="D440" i="3"/>
  <c r="A440" i="3" s="1"/>
  <c r="C440" i="3"/>
  <c r="G431" i="3"/>
  <c r="F431" i="3"/>
  <c r="E431" i="3"/>
  <c r="D431" i="3"/>
  <c r="A431" i="3" s="1"/>
  <c r="C431" i="3"/>
  <c r="G428" i="3"/>
  <c r="F428" i="3"/>
  <c r="E428" i="3"/>
  <c r="A428" i="3" s="1"/>
  <c r="D428" i="3"/>
  <c r="C428" i="3"/>
  <c r="G423" i="3"/>
  <c r="F423" i="3"/>
  <c r="E423" i="3"/>
  <c r="D423" i="3"/>
  <c r="C423" i="3"/>
  <c r="G422" i="3"/>
  <c r="F422" i="3"/>
  <c r="E422" i="3"/>
  <c r="D422" i="3"/>
  <c r="C422" i="3"/>
  <c r="G420" i="3"/>
  <c r="F420" i="3"/>
  <c r="E420" i="3"/>
  <c r="D420" i="3"/>
  <c r="A420" i="3" s="1"/>
  <c r="C420" i="3"/>
  <c r="G419" i="3"/>
  <c r="F419" i="3"/>
  <c r="E419" i="3"/>
  <c r="A419" i="3" s="1"/>
  <c r="D419" i="3"/>
  <c r="C419" i="3"/>
  <c r="G418" i="3"/>
  <c r="F418" i="3"/>
  <c r="E418" i="3"/>
  <c r="D418" i="3"/>
  <c r="C418" i="3"/>
  <c r="G412" i="3"/>
  <c r="F412" i="3"/>
  <c r="E412" i="3"/>
  <c r="D412" i="3"/>
  <c r="A412" i="3" s="1"/>
  <c r="C412" i="3"/>
  <c r="G377" i="3"/>
  <c r="F377" i="3"/>
  <c r="E377" i="3"/>
  <c r="D377" i="3"/>
  <c r="A377" i="3" s="1"/>
  <c r="C377" i="3"/>
  <c r="G376" i="3"/>
  <c r="F376" i="3"/>
  <c r="E376" i="3"/>
  <c r="A376" i="3" s="1"/>
  <c r="D376" i="3"/>
  <c r="C376" i="3"/>
  <c r="G374" i="3"/>
  <c r="F374" i="3"/>
  <c r="E374" i="3"/>
  <c r="D374" i="3"/>
  <c r="C374" i="3"/>
  <c r="G371" i="3"/>
  <c r="F371" i="3"/>
  <c r="E371" i="3"/>
  <c r="D371" i="3"/>
  <c r="A371" i="3" s="1"/>
  <c r="C371" i="3"/>
  <c r="G369" i="3"/>
  <c r="F369" i="3"/>
  <c r="E369" i="3"/>
  <c r="D369" i="3"/>
  <c r="A369" i="3" s="1"/>
  <c r="C369" i="3"/>
  <c r="G360" i="3"/>
  <c r="F360" i="3"/>
  <c r="E360" i="3"/>
  <c r="A360" i="3" s="1"/>
  <c r="D360" i="3"/>
  <c r="C360" i="3"/>
  <c r="G358" i="3"/>
  <c r="F358" i="3"/>
  <c r="E358" i="3"/>
  <c r="D358" i="3"/>
  <c r="C358" i="3"/>
  <c r="G357" i="3"/>
  <c r="F357" i="3"/>
  <c r="E357" i="3"/>
  <c r="D357" i="3"/>
  <c r="C357" i="3"/>
  <c r="G348" i="3"/>
  <c r="F348" i="3"/>
  <c r="E348" i="3"/>
  <c r="D348" i="3"/>
  <c r="A348" i="3" s="1"/>
  <c r="C348" i="3"/>
  <c r="G343" i="3"/>
  <c r="F343" i="3"/>
  <c r="E343" i="3"/>
  <c r="A343" i="3" s="1"/>
  <c r="D343" i="3"/>
  <c r="C343" i="3"/>
  <c r="G324" i="3"/>
  <c r="F324" i="3"/>
  <c r="E324" i="3"/>
  <c r="D324" i="3"/>
  <c r="C324" i="3"/>
  <c r="G322" i="3"/>
  <c r="F322" i="3"/>
  <c r="E322" i="3"/>
  <c r="D322" i="3"/>
  <c r="A322" i="3" s="1"/>
  <c r="C322" i="3"/>
  <c r="G308" i="3"/>
  <c r="F308" i="3"/>
  <c r="E308" i="3"/>
  <c r="D308" i="3"/>
  <c r="A308" i="3" s="1"/>
  <c r="C308" i="3"/>
  <c r="G298" i="3"/>
  <c r="F298" i="3"/>
  <c r="E298" i="3"/>
  <c r="A298" i="3" s="1"/>
  <c r="D298" i="3"/>
  <c r="C298" i="3"/>
  <c r="G282" i="3"/>
  <c r="F282" i="3"/>
  <c r="E282" i="3"/>
  <c r="D282" i="3"/>
  <c r="C282" i="3"/>
  <c r="G279" i="3"/>
  <c r="F279" i="3"/>
  <c r="E279" i="3"/>
  <c r="D279" i="3"/>
  <c r="C279" i="3"/>
  <c r="G269" i="3"/>
  <c r="F269" i="3"/>
  <c r="E269" i="3"/>
  <c r="D269" i="3"/>
  <c r="A269" i="3" s="1"/>
  <c r="C269" i="3"/>
  <c r="G265" i="3"/>
  <c r="F265" i="3"/>
  <c r="E265" i="3"/>
  <c r="A265" i="3" s="1"/>
  <c r="D265" i="3"/>
  <c r="C265" i="3"/>
  <c r="G257" i="3"/>
  <c r="F257" i="3"/>
  <c r="E257" i="3"/>
  <c r="D257" i="3"/>
  <c r="C257" i="3"/>
  <c r="G220" i="3"/>
  <c r="F220" i="3"/>
  <c r="E220" i="3"/>
  <c r="D220" i="3"/>
  <c r="A220" i="3" s="1"/>
  <c r="C220" i="3"/>
  <c r="G216" i="3"/>
  <c r="F216" i="3"/>
  <c r="E216" i="3"/>
  <c r="D216" i="3"/>
  <c r="A216" i="3" s="1"/>
  <c r="C216" i="3"/>
  <c r="G207" i="3"/>
  <c r="F207" i="3"/>
  <c r="E207" i="3"/>
  <c r="A207" i="3" s="1"/>
  <c r="D207" i="3"/>
  <c r="C207" i="3"/>
  <c r="G206" i="3"/>
  <c r="F206" i="3"/>
  <c r="E206" i="3"/>
  <c r="D206" i="3"/>
  <c r="C206" i="3"/>
  <c r="G202" i="3"/>
  <c r="F202" i="3"/>
  <c r="E202" i="3"/>
  <c r="D202" i="3"/>
  <c r="C202" i="3"/>
  <c r="G184" i="3"/>
  <c r="F184" i="3"/>
  <c r="E184" i="3"/>
  <c r="D184" i="3"/>
  <c r="A184" i="3" s="1"/>
  <c r="C184" i="3"/>
  <c r="G175" i="3"/>
  <c r="F175" i="3"/>
  <c r="E175" i="3"/>
  <c r="A175" i="3" s="1"/>
  <c r="D175" i="3"/>
  <c r="C175" i="3"/>
  <c r="G169" i="3"/>
  <c r="F169" i="3"/>
  <c r="E169" i="3"/>
  <c r="D169" i="3"/>
  <c r="C169" i="3"/>
  <c r="G158" i="3"/>
  <c r="F158" i="3"/>
  <c r="E158" i="3"/>
  <c r="D158" i="3"/>
  <c r="A158" i="3" s="1"/>
  <c r="C158" i="3"/>
  <c r="G155" i="3"/>
  <c r="F155" i="3"/>
  <c r="E155" i="3"/>
  <c r="D155" i="3"/>
  <c r="A155" i="3" s="1"/>
  <c r="C155" i="3"/>
  <c r="G146" i="3"/>
  <c r="F146" i="3"/>
  <c r="E146" i="3"/>
  <c r="A146" i="3" s="1"/>
  <c r="D146" i="3"/>
  <c r="C146" i="3"/>
  <c r="G143" i="3"/>
  <c r="F143" i="3"/>
  <c r="E143" i="3"/>
  <c r="D143" i="3"/>
  <c r="C143" i="3"/>
  <c r="G136" i="3"/>
  <c r="F136" i="3"/>
  <c r="E136" i="3"/>
  <c r="D136" i="3"/>
  <c r="C136" i="3"/>
  <c r="G135" i="3"/>
  <c r="F135" i="3"/>
  <c r="E135" i="3"/>
  <c r="D135" i="3"/>
  <c r="A135" i="3" s="1"/>
  <c r="C135" i="3"/>
  <c r="G134" i="3"/>
  <c r="F134" i="3"/>
  <c r="E134" i="3"/>
  <c r="A134" i="3" s="1"/>
  <c r="D134" i="3"/>
  <c r="C134" i="3"/>
  <c r="G124" i="3"/>
  <c r="F124" i="3"/>
  <c r="E124" i="3"/>
  <c r="D124" i="3"/>
  <c r="C124" i="3"/>
  <c r="G120" i="3"/>
  <c r="F120" i="3"/>
  <c r="E120" i="3"/>
  <c r="D120" i="3"/>
  <c r="A120" i="3" s="1"/>
  <c r="C120" i="3"/>
  <c r="G132" i="3"/>
  <c r="F132" i="3"/>
  <c r="E132" i="3"/>
  <c r="D132" i="3"/>
  <c r="A132" i="3" s="1"/>
  <c r="C132" i="3"/>
  <c r="G111" i="3"/>
  <c r="F111" i="3"/>
  <c r="E111" i="3"/>
  <c r="A111" i="3" s="1"/>
  <c r="D111" i="3"/>
  <c r="C111" i="3"/>
  <c r="G105" i="3"/>
  <c r="F105" i="3"/>
  <c r="E105" i="3"/>
  <c r="D105" i="3"/>
  <c r="C105" i="3"/>
  <c r="G99" i="3"/>
  <c r="F99" i="3"/>
  <c r="E99" i="3"/>
  <c r="D99" i="3"/>
  <c r="C99" i="3"/>
  <c r="G92" i="3"/>
  <c r="F92" i="3"/>
  <c r="E92" i="3"/>
  <c r="D92" i="3"/>
  <c r="A92" i="3" s="1"/>
  <c r="C92" i="3"/>
  <c r="G88" i="3"/>
  <c r="F88" i="3"/>
  <c r="E88" i="3"/>
  <c r="A88" i="3" s="1"/>
  <c r="D88" i="3"/>
  <c r="C88" i="3"/>
  <c r="G73" i="3"/>
  <c r="F73" i="3"/>
  <c r="E73" i="3"/>
  <c r="D73" i="3"/>
  <c r="C73" i="3"/>
  <c r="G47" i="3"/>
  <c r="F47" i="3"/>
  <c r="E47" i="3"/>
  <c r="D47" i="3"/>
  <c r="A47" i="3" s="1"/>
  <c r="C47" i="3"/>
  <c r="G34" i="3"/>
  <c r="F34" i="3"/>
  <c r="E34" i="3"/>
  <c r="D34" i="3"/>
  <c r="A34" i="3" s="1"/>
  <c r="C34" i="3"/>
  <c r="G11" i="3"/>
  <c r="F11" i="3"/>
  <c r="E11" i="3"/>
  <c r="A11" i="3" s="1"/>
  <c r="D11" i="3"/>
  <c r="C11" i="3"/>
  <c r="G6" i="3"/>
  <c r="F6" i="3"/>
  <c r="E6" i="3"/>
  <c r="D6" i="3"/>
  <c r="C6" i="3"/>
  <c r="G546" i="3"/>
  <c r="F546" i="3"/>
  <c r="E546" i="3"/>
  <c r="D546" i="3"/>
  <c r="C546" i="3"/>
  <c r="G508" i="3"/>
  <c r="F508" i="3"/>
  <c r="E508" i="3"/>
  <c r="D508" i="3"/>
  <c r="A508" i="3" s="1"/>
  <c r="C508" i="3"/>
  <c r="G459" i="3"/>
  <c r="F459" i="3"/>
  <c r="E459" i="3"/>
  <c r="A459" i="3" s="1"/>
  <c r="D459" i="3"/>
  <c r="C459" i="3"/>
  <c r="G407" i="3"/>
  <c r="F407" i="3"/>
  <c r="E407" i="3"/>
  <c r="D407" i="3"/>
  <c r="C407" i="3"/>
  <c r="G401" i="3"/>
  <c r="F401" i="3"/>
  <c r="E401" i="3"/>
  <c r="D401" i="3"/>
  <c r="A401" i="3" s="1"/>
  <c r="C401" i="3"/>
  <c r="G356" i="3"/>
  <c r="F356" i="3"/>
  <c r="E356" i="3"/>
  <c r="D356" i="3"/>
  <c r="A356" i="3" s="1"/>
  <c r="C356" i="3"/>
  <c r="G336" i="3"/>
  <c r="F336" i="3"/>
  <c r="E336" i="3"/>
  <c r="A336" i="3" s="1"/>
  <c r="D336" i="3"/>
  <c r="C336" i="3"/>
  <c r="G294" i="3"/>
  <c r="F294" i="3"/>
  <c r="E294" i="3"/>
  <c r="D294" i="3"/>
  <c r="C294" i="3"/>
  <c r="G274" i="3"/>
  <c r="F274" i="3"/>
  <c r="E274" i="3"/>
  <c r="D274" i="3"/>
  <c r="C274" i="3"/>
  <c r="G262" i="3"/>
  <c r="F262" i="3"/>
  <c r="E262" i="3"/>
  <c r="D262" i="3"/>
  <c r="A262" i="3" s="1"/>
  <c r="C262" i="3"/>
  <c r="G194" i="3"/>
  <c r="F194" i="3"/>
  <c r="E194" i="3"/>
  <c r="A194" i="3" s="1"/>
  <c r="D194" i="3"/>
  <c r="C194" i="3"/>
  <c r="G192" i="3"/>
  <c r="F192" i="3"/>
  <c r="E192" i="3"/>
  <c r="D192" i="3"/>
  <c r="C192" i="3"/>
  <c r="G168" i="3"/>
  <c r="F168" i="3"/>
  <c r="E168" i="3"/>
  <c r="D168" i="3"/>
  <c r="A168" i="3" s="1"/>
  <c r="C168" i="3"/>
  <c r="G154" i="3"/>
  <c r="F154" i="3"/>
  <c r="E154" i="3"/>
  <c r="D154" i="3"/>
  <c r="A154" i="3" s="1"/>
  <c r="C154" i="3"/>
  <c r="G139" i="3"/>
  <c r="F139" i="3"/>
  <c r="E139" i="3"/>
  <c r="A139" i="3" s="1"/>
  <c r="D139" i="3"/>
  <c r="C139" i="3"/>
  <c r="G128" i="3"/>
  <c r="F128" i="3"/>
  <c r="E128" i="3"/>
  <c r="D128" i="3"/>
  <c r="C128" i="3"/>
  <c r="G127" i="3"/>
  <c r="F127" i="3"/>
  <c r="E127" i="3"/>
  <c r="D127" i="3"/>
  <c r="C127" i="3"/>
  <c r="G96" i="3"/>
  <c r="F96" i="3"/>
  <c r="E96" i="3"/>
  <c r="D96" i="3"/>
  <c r="A96" i="3" s="1"/>
  <c r="C96" i="3"/>
  <c r="G63" i="3"/>
  <c r="F63" i="3"/>
  <c r="E63" i="3"/>
  <c r="D63" i="3"/>
  <c r="C63" i="3"/>
  <c r="G62" i="3"/>
  <c r="F62" i="3"/>
  <c r="E62" i="3"/>
  <c r="D62" i="3"/>
  <c r="C62" i="3"/>
  <c r="G60" i="3"/>
  <c r="F60" i="3"/>
  <c r="E60" i="3"/>
  <c r="D60" i="3"/>
  <c r="A60" i="3" s="1"/>
  <c r="C60" i="3"/>
  <c r="G15" i="3"/>
  <c r="F15" i="3"/>
  <c r="E15" i="3"/>
  <c r="D15" i="3"/>
  <c r="A15" i="3" s="1"/>
  <c r="C15" i="3"/>
  <c r="G3" i="3"/>
  <c r="F3" i="3"/>
  <c r="E3" i="3"/>
  <c r="A3" i="3" s="1"/>
  <c r="D3" i="3"/>
  <c r="C3" i="3"/>
  <c r="A526" i="3"/>
  <c r="A521" i="3"/>
  <c r="A373" i="3"/>
  <c r="A288" i="3"/>
  <c r="A243" i="3"/>
  <c r="A229" i="3"/>
  <c r="A199" i="3"/>
  <c r="A185" i="3"/>
  <c r="A162" i="3"/>
  <c r="A43" i="3"/>
  <c r="A5" i="3"/>
  <c r="A552" i="3"/>
  <c r="A484" i="3"/>
  <c r="A476" i="3"/>
  <c r="A435" i="3"/>
  <c r="A411" i="3"/>
  <c r="A335" i="3"/>
  <c r="A260" i="3"/>
  <c r="A170" i="3"/>
  <c r="A147" i="3"/>
  <c r="A85" i="3"/>
  <c r="A35" i="3"/>
  <c r="A509" i="3"/>
  <c r="A486" i="3"/>
  <c r="A471" i="3"/>
  <c r="A444" i="3"/>
  <c r="A319" i="3"/>
  <c r="A245" i="3"/>
  <c r="A196" i="3"/>
  <c r="A191" i="3"/>
  <c r="A157" i="3"/>
  <c r="A156" i="3"/>
  <c r="A13" i="3"/>
  <c r="A12" i="3"/>
  <c r="A462" i="3"/>
  <c r="A460" i="3"/>
  <c r="A382" i="3"/>
  <c r="A354" i="3"/>
  <c r="A291" i="3"/>
  <c r="A215" i="3"/>
  <c r="A148" i="3"/>
  <c r="A58" i="3"/>
  <c r="A40" i="3"/>
  <c r="A39" i="3"/>
  <c r="A505" i="3"/>
  <c r="A74" i="3"/>
  <c r="A398" i="3"/>
  <c r="A392" i="3"/>
  <c r="A370" i="3"/>
  <c r="A286" i="3"/>
  <c r="A131" i="3"/>
  <c r="A9" i="3"/>
  <c r="A529" i="3"/>
  <c r="A518" i="3"/>
  <c r="A409" i="3"/>
  <c r="A406" i="3"/>
  <c r="A352" i="3"/>
  <c r="A264" i="3"/>
  <c r="A89" i="3"/>
  <c r="A45" i="3"/>
  <c r="A485" i="3"/>
  <c r="A477" i="3"/>
  <c r="A451" i="3"/>
  <c r="A450" i="3"/>
  <c r="A402" i="3"/>
  <c r="A393" i="3"/>
  <c r="A289" i="3"/>
  <c r="A285" i="3"/>
  <c r="A251" i="3"/>
  <c r="A248" i="3"/>
  <c r="A233" i="3"/>
  <c r="A495" i="3"/>
  <c r="A56" i="3"/>
  <c r="A27" i="3"/>
  <c r="A525" i="3"/>
  <c r="A511" i="3"/>
  <c r="A429" i="3"/>
  <c r="A273" i="3"/>
  <c r="A378" i="3"/>
  <c r="A329" i="3"/>
  <c r="A327" i="3"/>
  <c r="A323" i="3"/>
  <c r="A301" i="3"/>
  <c r="A235" i="3"/>
  <c r="A198" i="3"/>
  <c r="A117" i="3"/>
  <c r="A81" i="3"/>
  <c r="A78" i="3"/>
  <c r="A49" i="3"/>
  <c r="A504" i="3"/>
  <c r="A499" i="3"/>
  <c r="A246" i="3"/>
  <c r="A447" i="3"/>
  <c r="A438" i="3"/>
  <c r="A209" i="3"/>
  <c r="A338" i="3"/>
  <c r="A339" i="3"/>
  <c r="A307" i="3"/>
  <c r="A284" i="3"/>
  <c r="A283" i="3"/>
  <c r="A266" i="3"/>
  <c r="A228" i="3"/>
  <c r="A222" i="3"/>
  <c r="A164" i="3"/>
  <c r="A123" i="3"/>
  <c r="A100" i="3"/>
  <c r="A53" i="3"/>
  <c r="A14" i="3"/>
  <c r="A8" i="3"/>
  <c r="A472" i="3"/>
  <c r="A461" i="3"/>
  <c r="A445" i="3"/>
  <c r="A390" i="3"/>
  <c r="A313" i="3"/>
  <c r="A306" i="3"/>
  <c r="A234" i="3"/>
  <c r="A115" i="3"/>
  <c r="A112" i="3"/>
  <c r="A408" i="3"/>
  <c r="A385" i="3"/>
  <c r="A254" i="3"/>
  <c r="A214" i="3"/>
  <c r="A532" i="3"/>
  <c r="A501" i="3"/>
  <c r="A416" i="3"/>
  <c r="A255" i="3"/>
  <c r="A249" i="3"/>
  <c r="A211" i="3"/>
  <c r="A160" i="3"/>
  <c r="A151" i="3"/>
  <c r="A91" i="3"/>
  <c r="A41" i="3"/>
  <c r="A4" i="3"/>
  <c r="A500" i="3"/>
  <c r="A236" i="3"/>
  <c r="A219" i="3"/>
  <c r="A524" i="3"/>
  <c r="A487" i="3"/>
  <c r="A381" i="3"/>
  <c r="A290" i="3"/>
  <c r="A270" i="3"/>
  <c r="A172" i="3"/>
  <c r="A108" i="3"/>
  <c r="A86" i="3"/>
  <c r="A510" i="3"/>
  <c r="A359" i="3"/>
  <c r="A351" i="3"/>
  <c r="A310" i="3"/>
  <c r="A174" i="3"/>
  <c r="A145" i="3"/>
  <c r="A76" i="3"/>
  <c r="A512" i="3"/>
  <c r="A503" i="3"/>
  <c r="A314" i="3"/>
  <c r="A297" i="3"/>
  <c r="A180" i="3"/>
  <c r="A95" i="3"/>
  <c r="A57" i="3"/>
  <c r="A549" i="3"/>
  <c r="A481" i="3"/>
  <c r="A449" i="3"/>
  <c r="A305" i="3"/>
  <c r="A71" i="3"/>
  <c r="A19" i="3"/>
  <c r="A528" i="3"/>
  <c r="A458" i="3"/>
  <c r="A439" i="3"/>
  <c r="A387" i="3"/>
  <c r="A281" i="3"/>
  <c r="A261" i="3"/>
  <c r="A218" i="3"/>
  <c r="A177" i="3"/>
  <c r="A176" i="3"/>
  <c r="A87" i="3"/>
  <c r="A61" i="3"/>
  <c r="A38" i="3"/>
  <c r="A23" i="3"/>
  <c r="A560" i="3"/>
  <c r="A551" i="3"/>
  <c r="A488" i="3"/>
  <c r="A426" i="3"/>
  <c r="A425" i="3"/>
  <c r="A375" i="3"/>
  <c r="A331" i="3"/>
  <c r="A325" i="3"/>
  <c r="A292" i="3"/>
  <c r="A152" i="3"/>
  <c r="A150" i="3"/>
  <c r="A122" i="3"/>
  <c r="A83" i="3"/>
  <c r="A65" i="3"/>
  <c r="A50" i="3"/>
  <c r="A562" i="3"/>
  <c r="A558" i="3"/>
  <c r="A516" i="3"/>
  <c r="A491" i="3"/>
  <c r="A490" i="3"/>
  <c r="A441" i="3"/>
  <c r="A423" i="3"/>
  <c r="A422" i="3"/>
  <c r="A418" i="3"/>
  <c r="A374" i="3"/>
  <c r="A358" i="3"/>
  <c r="A357" i="3"/>
  <c r="A324" i="3"/>
  <c r="A282" i="3"/>
  <c r="A279" i="3"/>
  <c r="A257" i="3"/>
  <c r="A206" i="3"/>
  <c r="A202" i="3"/>
  <c r="A169" i="3"/>
  <c r="A143" i="3"/>
  <c r="A136" i="3"/>
  <c r="A124" i="3"/>
  <c r="A105" i="3"/>
  <c r="A99" i="3"/>
  <c r="A73" i="3"/>
  <c r="A6" i="3"/>
  <c r="A546" i="3"/>
  <c r="A407" i="3"/>
  <c r="A294" i="3"/>
  <c r="A274" i="3"/>
  <c r="A192" i="3"/>
  <c r="A128" i="3"/>
  <c r="A127" i="3"/>
  <c r="A63" i="3"/>
  <c r="A62" i="3"/>
  <c r="C6" i="2"/>
  <c r="A556" i="3" l="1"/>
  <c r="A118" i="3"/>
  <c r="A548" i="3"/>
  <c r="H22" i="2"/>
  <c r="H14" i="2"/>
  <c r="H33" i="2"/>
  <c r="H28" i="2"/>
  <c r="H19" i="2"/>
  <c r="H46" i="2"/>
  <c r="H10" i="2"/>
  <c r="H9" i="2"/>
  <c r="H13" i="2"/>
  <c r="H38" i="2"/>
  <c r="H23" i="2"/>
  <c r="H11" i="2"/>
  <c r="H17" i="2"/>
  <c r="H24" i="2"/>
  <c r="H41" i="2"/>
  <c r="H18" i="2"/>
  <c r="H27" i="2"/>
  <c r="H43" i="2"/>
  <c r="H35" i="2"/>
  <c r="H32" i="2"/>
  <c r="H12" i="2"/>
  <c r="H29" i="2"/>
  <c r="H42" i="2"/>
  <c r="H34" i="2" l="1"/>
  <c r="H36" i="2" s="1"/>
  <c r="H25" i="2"/>
  <c r="H15" i="2"/>
  <c r="H44" i="2"/>
  <c r="H20" i="2"/>
</calcChain>
</file>

<file path=xl/sharedStrings.xml><?xml version="1.0" encoding="utf-8"?>
<sst xmlns="http://schemas.openxmlformats.org/spreadsheetml/2006/main" count="2942" uniqueCount="1240">
  <si>
    <t>MUNI-</t>
  </si>
  <si>
    <t>MUNICIPALITY</t>
  </si>
  <si>
    <t>COUNTY</t>
  </si>
  <si>
    <t>GROUP</t>
  </si>
  <si>
    <t>STATUS</t>
  </si>
  <si>
    <t>SFY</t>
  </si>
  <si>
    <t>COL 6</t>
  </si>
  <si>
    <t>COL. 7</t>
  </si>
  <si>
    <t>COL 11</t>
  </si>
  <si>
    <t>12-A</t>
  </si>
  <si>
    <t>12A-III</t>
  </si>
  <si>
    <t>12-A-IV</t>
  </si>
  <si>
    <t>12A-V</t>
  </si>
  <si>
    <t>12Ba</t>
  </si>
  <si>
    <t>12Bb</t>
  </si>
  <si>
    <t>12Bc</t>
  </si>
  <si>
    <t>COL.12CI(A)</t>
  </si>
  <si>
    <t>COL.12CI(B)</t>
  </si>
  <si>
    <t>COL.12CI(C)</t>
  </si>
  <si>
    <t>COL.12 C-II</t>
  </si>
  <si>
    <t>COL.12-CII(a)</t>
  </si>
  <si>
    <t>COL.12-CII(b)</t>
  </si>
  <si>
    <t>Col 12D</t>
  </si>
  <si>
    <t>Test (Col. 12D)</t>
  </si>
  <si>
    <t>SEN CIT</t>
  </si>
  <si>
    <t>VETS</t>
  </si>
  <si>
    <t>ADMIN</t>
  </si>
  <si>
    <t>SC Subtotal</t>
  </si>
  <si>
    <t>SC DED</t>
  </si>
  <si>
    <t>SC Total</t>
  </si>
  <si>
    <t>REAP Billed Credit</t>
  </si>
  <si>
    <t>TOT CTY</t>
  </si>
  <si>
    <t>TOT SCH</t>
  </si>
  <si>
    <t>TOT MUNI</t>
  </si>
  <si>
    <t>3 Year Average</t>
  </si>
  <si>
    <t>Library</t>
  </si>
  <si>
    <t>Muni-code</t>
  </si>
  <si>
    <t>Local Budget Examination Groups</t>
  </si>
  <si>
    <t>Current Year Status</t>
  </si>
  <si>
    <t>General Tax Rate Per $100 Value</t>
  </si>
  <si>
    <t>Net Valuation on Which County Taxes are Apportioned</t>
  </si>
  <si>
    <t>Total County Taxes Apportioned</t>
  </si>
  <si>
    <t>Net County Taxes Apportioned</t>
  </si>
  <si>
    <t>Municipal Budget State Aid</t>
  </si>
  <si>
    <t>Net County Taxes Apportioned Less State Aid</t>
  </si>
  <si>
    <t>County Library Tax</t>
  </si>
  <si>
    <t>Local Health Services</t>
  </si>
  <si>
    <t>County Open Space Tax</t>
  </si>
  <si>
    <t>Minimum Library Tax</t>
  </si>
  <si>
    <t>Col 12D Total Tax Levy for Tax Rate</t>
  </si>
  <si>
    <t>Total Tax Levy for Tax Rate Computation</t>
  </si>
  <si>
    <t>Senior Citizen Property Tax Deduction</t>
  </si>
  <si>
    <t>Veterans Deduction</t>
  </si>
  <si>
    <t>SC&amp; Vets Administration</t>
  </si>
  <si>
    <t xml:space="preserve"> SC&amp; Vets Subtotal</t>
  </si>
  <si>
    <t>SCVets Deduction</t>
  </si>
  <si>
    <t>SC Vets Total</t>
  </si>
  <si>
    <t>Total County Levy</t>
  </si>
  <si>
    <t>Total School Levy</t>
  </si>
  <si>
    <t>Total Municipal Levy</t>
  </si>
  <si>
    <t>0101</t>
  </si>
  <si>
    <t>Absecon City</t>
  </si>
  <si>
    <t>Atlantic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</si>
  <si>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</si>
  <si>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</si>
  <si>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</si>
  <si>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</si>
  <si>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</si>
  <si>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</si>
  <si>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</si>
  <si>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</si>
  <si>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</si>
  <si>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</si>
  <si>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</si>
  <si>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</si>
  <si>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</si>
  <si>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</si>
  <si>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</si>
  <si>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</si>
  <si>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</si>
  <si>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</si>
  <si>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</si>
  <si>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</si>
  <si>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</si>
  <si>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</t>
  </si>
  <si>
    <t>0113</t>
  </si>
  <si>
    <t>Hammonton Township</t>
  </si>
  <si>
    <t>0114</t>
  </si>
  <si>
    <t>Linwood City</t>
  </si>
  <si>
    <t>0115</t>
  </si>
  <si>
    <t>Longport City</t>
  </si>
  <si>
    <t>0116</t>
  </si>
  <si>
    <t>Margate City</t>
  </si>
  <si>
    <t>0117</t>
  </si>
  <si>
    <t>Mullica City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</si>
  <si>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</si>
  <si>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</si>
  <si>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</si>
  <si>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</si>
  <si>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</si>
  <si>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</si>
  <si>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</si>
  <si>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</si>
  <si>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</si>
  <si>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</si>
  <si>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</si>
  <si>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</si>
  <si>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0201</t>
  </si>
  <si>
    <t>Allendale Borough</t>
  </si>
  <si>
    <t>Bergen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</si>
  <si>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</si>
  <si>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</si>
  <si>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</si>
  <si>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</si>
  <si>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</si>
  <si>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</si>
  <si>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</si>
  <si>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</si>
  <si>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</si>
  <si>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</si>
  <si>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</si>
  <si>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</si>
  <si>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</si>
  <si>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</si>
  <si>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</si>
  <si>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</si>
  <si>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</si>
  <si>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</si>
  <si>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</si>
  <si>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</si>
  <si>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</si>
  <si>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</si>
  <si>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</si>
  <si>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</si>
  <si>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</si>
  <si>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</si>
  <si>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</si>
  <si>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</si>
  <si>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</si>
  <si>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</si>
  <si>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</si>
  <si>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</si>
  <si>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</si>
  <si>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</si>
  <si>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</si>
  <si>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</si>
  <si>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</si>
  <si>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</si>
  <si>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</si>
  <si>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</si>
  <si>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</si>
  <si>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</si>
  <si>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</si>
  <si>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</si>
  <si>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</si>
  <si>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</si>
  <si>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</si>
  <si>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</si>
  <si>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</si>
  <si>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</si>
  <si>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</si>
  <si>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</si>
  <si>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</si>
  <si>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</si>
  <si>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</si>
  <si>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</si>
  <si>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</si>
  <si>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</si>
  <si>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</si>
  <si>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</si>
  <si>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</si>
  <si>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</si>
  <si>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</si>
  <si>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</si>
  <si>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</si>
  <si>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</si>
  <si>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</si>
  <si>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</si>
  <si>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</si>
  <si>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</si>
  <si>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</si>
  <si>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</si>
  <si>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</si>
  <si>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</si>
  <si>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</si>
  <si>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</si>
  <si>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</si>
  <si>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</si>
  <si>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</si>
  <si>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</si>
  <si>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</si>
  <si>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</si>
  <si>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</si>
  <si>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</si>
  <si>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</si>
  <si>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</si>
  <si>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</si>
  <si>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</si>
  <si>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</si>
  <si>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</si>
  <si>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</si>
  <si>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</si>
  <si>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</si>
  <si>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</si>
  <si>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</si>
  <si>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</si>
  <si>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</si>
  <si>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</si>
  <si>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</si>
  <si>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</si>
  <si>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</si>
  <si>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</si>
  <si>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</si>
  <si>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</si>
  <si>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</si>
  <si>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</si>
  <si>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</si>
  <si>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</si>
  <si>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</si>
  <si>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</si>
  <si>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</si>
  <si>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</si>
  <si>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</si>
  <si>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</si>
  <si>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</si>
  <si>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South Hackensack Township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</si>
  <si>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</si>
  <si>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</si>
  <si>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</si>
  <si>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</si>
  <si>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</si>
  <si>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</si>
  <si>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</si>
  <si>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</si>
  <si>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</si>
  <si>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</si>
  <si>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</si>
  <si>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</si>
  <si>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</si>
  <si>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</si>
  <si>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</si>
  <si>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</si>
  <si>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</si>
  <si>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</si>
  <si>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</si>
  <si>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</si>
  <si>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</si>
  <si>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</si>
  <si>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0301</t>
  </si>
  <si>
    <t>Bass River Township</t>
  </si>
  <si>
    <t>Burlington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</si>
  <si>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</si>
  <si>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</si>
  <si>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</si>
  <si>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</si>
  <si>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</si>
  <si>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</si>
  <si>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</si>
  <si>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</si>
  <si>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</si>
  <si>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</si>
  <si>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</si>
  <si>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</si>
  <si>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</si>
  <si>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</si>
  <si>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</si>
  <si>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</si>
  <si>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</si>
  <si>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</si>
  <si>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</si>
  <si>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</si>
  <si>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</si>
  <si>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</si>
  <si>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</si>
  <si>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</si>
  <si>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</si>
  <si>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</si>
  <si>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</si>
  <si>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</si>
  <si>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</si>
  <si>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</si>
  <si>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</si>
  <si>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</si>
  <si>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</si>
  <si>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</t>
  </si>
  <si>
    <t>0319</t>
  </si>
  <si>
    <t>Maple Shade Borough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</si>
  <si>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</si>
  <si>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</si>
  <si>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</si>
  <si>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</si>
  <si>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</si>
  <si>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</si>
  <si>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</si>
  <si>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</si>
  <si>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</si>
  <si>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</si>
  <si>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</si>
  <si>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</si>
  <si>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</si>
  <si>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</si>
  <si>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</si>
  <si>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</si>
  <si>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</si>
  <si>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</si>
  <si>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</si>
  <si>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</si>
  <si>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</si>
  <si>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</si>
  <si>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</si>
  <si>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</si>
  <si>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</si>
  <si>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</si>
  <si>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</si>
  <si>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</si>
  <si>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</si>
  <si>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</t>
  </si>
  <si>
    <t>0335</t>
  </si>
  <si>
    <t>Tabernacle Township</t>
  </si>
  <si>
    <t>0336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</si>
  <si>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</si>
  <si>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</si>
  <si>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</si>
  <si>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</si>
  <si>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</si>
  <si>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</si>
  <si>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</si>
  <si>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</si>
  <si>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0401</t>
  </si>
  <si>
    <t>Audubon Borough</t>
  </si>
  <si>
    <t>Camden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</si>
  <si>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</si>
  <si>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</si>
  <si>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</si>
  <si>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</si>
  <si>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</si>
  <si>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</si>
  <si>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</si>
  <si>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</si>
  <si>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</si>
  <si>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</si>
  <si>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</si>
  <si>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</si>
  <si>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</si>
  <si>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</si>
  <si>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</si>
  <si>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</si>
  <si>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</si>
  <si>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</si>
  <si>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</si>
  <si>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</si>
  <si>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</si>
  <si>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</si>
  <si>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</si>
  <si>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</si>
  <si>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</si>
  <si>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</si>
  <si>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</si>
  <si>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</si>
  <si>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</si>
  <si>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</si>
  <si>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</si>
  <si>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</si>
  <si>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</si>
  <si>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</si>
  <si>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</si>
  <si>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</si>
  <si>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</si>
  <si>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</si>
  <si>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</si>
  <si>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</si>
  <si>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</si>
  <si>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</si>
  <si>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</si>
  <si>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</si>
  <si>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</si>
  <si>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</si>
  <si>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</si>
  <si>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Ephrain Borough</t>
  </si>
  <si>
    <t>0426</t>
  </si>
  <si>
    <t>Oaklyn Borough</t>
  </si>
  <si>
    <t>0427</t>
  </si>
  <si>
    <t>Pennsauken Township</t>
  </si>
  <si>
    <t>0428</t>
  </si>
  <si>
    <t>Pine Hill Borough</t>
  </si>
  <si>
    <t>0429</t>
  </si>
  <si>
    <t>Pine Valley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</si>
  <si>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</si>
  <si>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</si>
  <si>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</si>
  <si>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</si>
  <si>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</si>
  <si>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</si>
  <si>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</si>
  <si>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</si>
  <si>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</si>
  <si>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</si>
  <si>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</si>
  <si>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</si>
  <si>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</si>
  <si>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</si>
  <si>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</si>
  <si>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</si>
  <si>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0501</t>
  </si>
  <si>
    <t>Avalon Borough</t>
  </si>
  <si>
    <t>Cape May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</si>
  <si>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</si>
  <si>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</si>
  <si>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</si>
  <si>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</si>
  <si>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</si>
  <si>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</si>
  <si>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</si>
  <si>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</si>
  <si>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</si>
  <si>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</si>
  <si>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</si>
  <si>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</si>
  <si>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</si>
  <si>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 City</t>
  </si>
  <si>
    <t>0509</t>
  </si>
  <si>
    <t>Sea Isle City</t>
  </si>
  <si>
    <t>0510</t>
  </si>
  <si>
    <t>Stone Harbor Borough</t>
  </si>
  <si>
    <t>0511</t>
  </si>
  <si>
    <t>Upper Township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</si>
  <si>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</si>
  <si>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</si>
  <si>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</si>
  <si>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</si>
  <si>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</si>
  <si>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</si>
  <si>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</si>
  <si>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</si>
  <si>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</si>
  <si>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Woodbine Borough</t>
  </si>
  <si>
    <t>0601</t>
  </si>
  <si>
    <t>Bridgeton City</t>
  </si>
  <si>
    <t>Cumberland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</si>
  <si>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</si>
  <si>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</si>
  <si>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</si>
  <si>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</si>
  <si>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</si>
  <si>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</si>
  <si>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</si>
  <si>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Borough</t>
  </si>
  <si>
    <t>0606</t>
  </si>
  <si>
    <t>Greenwich Township</t>
  </si>
  <si>
    <t>0607</t>
  </si>
  <si>
    <t>Hopewell Township</t>
  </si>
  <si>
    <t>0608</t>
  </si>
  <si>
    <t>Lawrence Township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</si>
  <si>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</si>
  <si>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</si>
  <si>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</si>
  <si>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</si>
  <si>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</si>
  <si>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</si>
  <si>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</si>
  <si>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</si>
  <si>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</si>
  <si>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</si>
  <si>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</si>
  <si>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</si>
  <si>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0701</t>
  </si>
  <si>
    <t>Belleville Township</t>
  </si>
  <si>
    <t>Essex</t>
  </si>
  <si>
    <t>0702</t>
  </si>
  <si>
    <t>Bloomfield Township</t>
  </si>
  <si>
    <t>0703</t>
  </si>
  <si>
    <t>Caldwell Township</t>
  </si>
  <si>
    <t>0704</t>
  </si>
  <si>
    <t>Cedar Grove Township</t>
  </si>
  <si>
    <t>0705</t>
  </si>
  <si>
    <t>East Orange City</t>
  </si>
  <si>
    <t>0706</t>
  </si>
  <si>
    <t>Essex Fells Township</t>
  </si>
  <si>
    <t>0707</t>
  </si>
  <si>
    <t>0708</t>
  </si>
  <si>
    <t>Glen Ridge Borough</t>
  </si>
  <si>
    <t>0709</t>
  </si>
  <si>
    <t>Irvington Township</t>
  </si>
  <si>
    <t>0710</t>
  </si>
  <si>
    <t>Livingston Township</t>
  </si>
  <si>
    <t>0711</t>
  </si>
  <si>
    <t>Maplewood Township.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</si>
  <si>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</si>
  <si>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</si>
  <si>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</si>
  <si>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</si>
  <si>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</si>
  <si>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</si>
  <si>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</si>
  <si>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</si>
  <si>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</si>
  <si>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</si>
  <si>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</si>
  <si>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Orange City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</si>
  <si>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</si>
  <si>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</si>
  <si>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</si>
  <si>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</si>
  <si>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</si>
  <si>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</si>
  <si>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</si>
  <si>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</si>
  <si>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</si>
  <si>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</si>
  <si>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0801</t>
  </si>
  <si>
    <t>Clayton Borough</t>
  </si>
  <si>
    <t>Gloucester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</si>
  <si>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</si>
  <si>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</si>
  <si>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</si>
  <si>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</si>
  <si>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</si>
  <si>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</si>
  <si>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</si>
  <si>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</t>
  </si>
  <si>
    <t>0806</t>
  </si>
  <si>
    <t>Glassboro Borough</t>
  </si>
  <si>
    <t>0807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</si>
  <si>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</si>
  <si>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</si>
  <si>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</si>
  <si>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</si>
  <si>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</si>
  <si>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</si>
  <si>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</si>
  <si>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</t>
  </si>
  <si>
    <t>0812</t>
  </si>
  <si>
    <t>National Park Borough</t>
  </si>
  <si>
    <t>0813</t>
  </si>
  <si>
    <t>Newfield Borough</t>
  </si>
  <si>
    <t>0814</t>
  </si>
  <si>
    <t>Paulsboro Borough</t>
  </si>
  <si>
    <t>0815</t>
  </si>
  <si>
    <t>Pitman Borough</t>
  </si>
  <si>
    <t>0816</t>
  </si>
  <si>
    <t>South Harrison Township</t>
  </si>
  <si>
    <t>0817</t>
  </si>
  <si>
    <t>Swedesboro Borough</t>
  </si>
  <si>
    <t>0818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</si>
  <si>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</si>
  <si>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</si>
  <si>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</si>
  <si>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</si>
  <si>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</si>
  <si>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</si>
  <si>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</si>
  <si>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</si>
  <si>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</si>
  <si>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</si>
  <si>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</si>
  <si>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</si>
  <si>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0901</t>
  </si>
  <si>
    <t>Bayonne City</t>
  </si>
  <si>
    <t>Hudson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</si>
  <si>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</si>
  <si>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</si>
  <si>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</si>
  <si>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</si>
  <si>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</si>
  <si>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</si>
  <si>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</si>
  <si>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</si>
  <si>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</si>
  <si>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</si>
  <si>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</si>
  <si>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</si>
  <si>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</si>
  <si>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</si>
  <si>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</si>
  <si>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</si>
  <si>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</si>
  <si>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 City</t>
  </si>
  <si>
    <t>0911</t>
  </si>
  <si>
    <t>Weehawken Township</t>
  </si>
  <si>
    <t>0912</t>
  </si>
  <si>
    <t>West New York Town</t>
  </si>
  <si>
    <t>1001</t>
  </si>
  <si>
    <t>Alexandria Township</t>
  </si>
  <si>
    <t>Hunterdon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</si>
  <si>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</si>
  <si>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</si>
  <si>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</si>
  <si>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</si>
  <si>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</si>
  <si>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</si>
  <si>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</si>
  <si>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</si>
  <si>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</si>
  <si>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</si>
  <si>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</si>
  <si>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</si>
  <si>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</si>
  <si>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</si>
  <si>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</si>
  <si>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</si>
  <si>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</si>
  <si>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</si>
  <si>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</si>
  <si>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</si>
  <si>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</si>
  <si>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</si>
  <si>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</si>
  <si>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</si>
  <si>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</si>
  <si>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</si>
  <si>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</si>
  <si>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</si>
  <si>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</si>
  <si>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</si>
  <si>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</si>
  <si>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</si>
  <si>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</si>
  <si>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</si>
  <si>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</si>
  <si>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</si>
  <si>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</si>
  <si>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</si>
  <si>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</si>
  <si>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</si>
  <si>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</si>
  <si>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</si>
  <si>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</si>
  <si>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</si>
  <si>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</si>
  <si>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</si>
  <si>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</t>
  </si>
  <si>
    <t>1026</t>
  </si>
  <si>
    <t>West Amwell Township</t>
  </si>
  <si>
    <t>1101</t>
  </si>
  <si>
    <t>East Windsor Township</t>
  </si>
  <si>
    <t>Mercer</t>
  </si>
  <si>
    <t>1102</t>
  </si>
  <si>
    <t>Ewing Township</t>
  </si>
  <si>
    <t>1103</t>
  </si>
  <si>
    <t>1104</t>
  </si>
  <si>
    <t>Hightstown Borough</t>
  </si>
  <si>
    <t>1105</t>
  </si>
  <si>
    <t>Hopewell Borough</t>
  </si>
  <si>
    <t>1106</t>
  </si>
  <si>
    <t>1107</t>
  </si>
  <si>
    <t>1108</t>
  </si>
  <si>
    <t>Pennington Borough</t>
  </si>
  <si>
    <t>1111</t>
  </si>
  <si>
    <t>Trenton City</t>
  </si>
  <si>
    <t>1112</t>
  </si>
  <si>
    <t>Robbinsville Township</t>
  </si>
  <si>
    <t>1113</t>
  </si>
  <si>
    <t>West Windsor Township</t>
  </si>
  <si>
    <t>1114</t>
  </si>
  <si>
    <t>Princeton</t>
  </si>
  <si>
    <t>1201</t>
  </si>
  <si>
    <t>Carteret Borough</t>
  </si>
  <si>
    <t>Middlesex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</si>
  <si>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</si>
  <si>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</si>
  <si>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</si>
  <si>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</si>
  <si>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</si>
  <si>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</si>
  <si>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</si>
  <si>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</si>
  <si>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</si>
  <si>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</si>
  <si>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</si>
  <si>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</si>
  <si>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</si>
  <si>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</si>
  <si>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</si>
  <si>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</si>
  <si>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</si>
  <si>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</si>
  <si>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</si>
  <si>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</si>
  <si>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</si>
  <si>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</si>
  <si>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</si>
  <si>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1214</t>
  </si>
  <si>
    <t>New Brunswick City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</si>
  <si>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</si>
  <si>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</si>
  <si>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</si>
  <si>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</si>
  <si>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</si>
  <si>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</si>
  <si>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</si>
  <si>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</si>
  <si>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</si>
  <si>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</si>
  <si>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</si>
  <si>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</si>
  <si>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</si>
  <si>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</si>
  <si>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</si>
  <si>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</si>
  <si>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</si>
  <si>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</si>
  <si>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</si>
  <si>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</si>
  <si>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</si>
  <si>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</si>
  <si>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1301</t>
  </si>
  <si>
    <t>Allenhurst Borough</t>
  </si>
  <si>
    <t>Monmouth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</si>
  <si>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</si>
  <si>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</si>
  <si>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</si>
  <si>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</si>
  <si>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</si>
  <si>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</si>
  <si>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</si>
  <si>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</si>
  <si>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</si>
  <si>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</si>
  <si>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</si>
  <si>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</si>
  <si>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</si>
  <si>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</si>
  <si>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</si>
  <si>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</si>
  <si>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</si>
  <si>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</si>
  <si>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</si>
  <si>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</si>
  <si>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</si>
  <si>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</si>
  <si>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</si>
  <si>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</si>
  <si>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</si>
  <si>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</si>
  <si>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</si>
  <si>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</si>
  <si>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</si>
  <si>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</si>
  <si>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</si>
  <si>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</si>
  <si>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</si>
  <si>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</si>
  <si>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</si>
  <si>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</si>
  <si>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</si>
  <si>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</si>
  <si>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</si>
  <si>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</si>
  <si>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</si>
  <si>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</si>
  <si>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</si>
  <si>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</si>
  <si>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</si>
  <si>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</si>
  <si>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</si>
  <si>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</si>
  <si>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</si>
  <si>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</si>
  <si>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</si>
  <si>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</si>
  <si>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</si>
  <si>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</si>
  <si>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</si>
  <si>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</si>
  <si>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</si>
  <si>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</si>
  <si>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</si>
  <si>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</si>
  <si>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</si>
  <si>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</si>
  <si>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</si>
  <si>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</si>
  <si>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</si>
  <si>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</si>
  <si>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</si>
  <si>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</si>
  <si>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</si>
  <si>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</si>
  <si>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</si>
  <si>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</si>
  <si>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</si>
  <si>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</si>
  <si>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</si>
  <si>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</si>
  <si>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</si>
  <si>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</si>
  <si>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</si>
  <si>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</si>
  <si>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</si>
  <si>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</si>
  <si>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</si>
  <si>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</si>
  <si>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</si>
  <si>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</si>
  <si>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</si>
  <si>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</si>
  <si>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</si>
  <si>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</si>
  <si>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</si>
  <si>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Lake Como Borough</t>
  </si>
  <si>
    <t>1348</t>
  </si>
  <si>
    <t>Spring Lake Borough</t>
  </si>
  <si>
    <t>1349</t>
  </si>
  <si>
    <t>Spring Lake Heights Borough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</si>
  <si>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</si>
  <si>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</si>
  <si>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</si>
  <si>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</si>
  <si>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</si>
  <si>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</si>
  <si>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</si>
  <si>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</si>
  <si>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1401</t>
  </si>
  <si>
    <t>Boonton Town</t>
  </si>
  <si>
    <t>Morris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</si>
  <si>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</si>
  <si>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</si>
  <si>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</si>
  <si>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</si>
  <si>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</si>
  <si>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</si>
  <si>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</si>
  <si>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</si>
  <si>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</si>
  <si>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</si>
  <si>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</si>
  <si>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</si>
  <si>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</si>
  <si>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</si>
  <si>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</si>
  <si>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</si>
  <si>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</si>
  <si>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</si>
  <si>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</si>
  <si>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</si>
  <si>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</si>
  <si>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</si>
  <si>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</si>
  <si>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</si>
  <si>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</si>
  <si>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</si>
  <si>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</si>
  <si>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</si>
  <si>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</si>
  <si>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</si>
  <si>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</si>
  <si>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</si>
  <si>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</si>
  <si>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</si>
  <si>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</si>
  <si>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</si>
  <si>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</si>
  <si>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</si>
  <si>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</si>
  <si>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</si>
  <si>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</si>
  <si>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</si>
  <si>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</si>
  <si>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</si>
  <si>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</si>
  <si>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</si>
  <si>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</si>
  <si>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</si>
  <si>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</si>
  <si>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</si>
  <si>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</si>
  <si>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</si>
  <si>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</si>
  <si>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</si>
  <si>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</si>
  <si>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Township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</si>
  <si>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</si>
  <si>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</si>
  <si>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</si>
  <si>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</si>
  <si>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</si>
  <si>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</si>
  <si>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</si>
  <si>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</si>
  <si>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</si>
  <si>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</si>
  <si>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</si>
  <si>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</si>
  <si>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</si>
  <si>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</si>
  <si>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</si>
  <si>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</si>
  <si>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</si>
  <si>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1439</t>
  </si>
  <si>
    <t>Wharton Borough</t>
  </si>
  <si>
    <t>1501</t>
  </si>
  <si>
    <t>Barnegat Light Borough</t>
  </si>
  <si>
    <t>Ocean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</si>
  <si>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</si>
  <si>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</si>
  <si>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</si>
  <si>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</si>
  <si>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</si>
  <si>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</si>
  <si>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</si>
  <si>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</si>
  <si>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</si>
  <si>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</si>
  <si>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</si>
  <si>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Toms River Township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</si>
  <si>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</si>
  <si>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</si>
  <si>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</si>
  <si>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</si>
  <si>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</si>
  <si>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</si>
  <si>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</si>
  <si>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</si>
  <si>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</si>
  <si>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</si>
  <si>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</si>
  <si>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</si>
  <si>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</si>
  <si>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</si>
  <si>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</si>
  <si>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</si>
  <si>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</si>
  <si>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</si>
  <si>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</si>
  <si>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</si>
  <si>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</si>
  <si>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</si>
  <si>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</si>
  <si>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</si>
  <si>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</si>
  <si>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</si>
  <si>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</si>
  <si>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</si>
  <si>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</si>
  <si>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</si>
  <si>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</si>
  <si>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</si>
  <si>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</si>
  <si>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</si>
  <si>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Borough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</si>
  <si>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</si>
  <si>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</si>
  <si>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</si>
  <si>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</si>
  <si>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</si>
  <si>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</si>
  <si>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</si>
  <si>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</si>
  <si>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</si>
  <si>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</si>
  <si>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</si>
  <si>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</si>
  <si>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</si>
  <si>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</si>
  <si>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</si>
  <si>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</si>
  <si>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1601</t>
  </si>
  <si>
    <t>Bloomingdale Borough</t>
  </si>
  <si>
    <t>Passaic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</si>
  <si>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</si>
  <si>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</si>
  <si>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</si>
  <si>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</si>
  <si>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</si>
  <si>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</si>
  <si>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</si>
  <si>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</si>
  <si>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</si>
  <si>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</si>
  <si>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</si>
  <si>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</si>
  <si>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</si>
  <si>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</si>
  <si>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</si>
  <si>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</si>
  <si>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</si>
  <si>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</si>
  <si>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</si>
  <si>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</si>
  <si>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</si>
  <si>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</si>
  <si>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</si>
  <si>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</si>
  <si>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</si>
  <si>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</si>
  <si>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</si>
  <si>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</si>
  <si>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</si>
  <si>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Woodland Park Borough</t>
  </si>
  <si>
    <t>1701</t>
  </si>
  <si>
    <t>Alloway Township</t>
  </si>
  <si>
    <t>Salem</t>
  </si>
  <si>
    <t>1702</t>
  </si>
  <si>
    <t>Elmer Borough</t>
  </si>
  <si>
    <t>1703</t>
  </si>
  <si>
    <t>Elsinboro Township</t>
  </si>
  <si>
    <t>1704</t>
  </si>
  <si>
    <t>Lower Alloways Creek Township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</si>
  <si>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</si>
  <si>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</si>
  <si>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</si>
  <si>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</si>
  <si>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</si>
  <si>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</si>
  <si>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</si>
  <si>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</si>
  <si>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</si>
  <si>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</si>
  <si>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</si>
  <si>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</si>
  <si>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</si>
  <si>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</si>
  <si>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</si>
  <si>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</si>
  <si>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</si>
  <si>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</si>
  <si>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</si>
  <si>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</si>
  <si>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</si>
  <si>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</si>
  <si>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1801</t>
  </si>
  <si>
    <t>Bedminster Township</t>
  </si>
  <si>
    <t>Somerset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</si>
  <si>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</si>
  <si>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</si>
  <si>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</si>
  <si>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</si>
  <si>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</si>
  <si>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</si>
  <si>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</si>
  <si>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</si>
  <si>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</si>
  <si>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</si>
  <si>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</si>
  <si>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</si>
  <si>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</si>
  <si>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1809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</si>
  <si>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</si>
  <si>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</si>
  <si>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</si>
  <si>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</si>
  <si>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</si>
  <si>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</si>
  <si>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</si>
  <si>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</si>
  <si>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</si>
  <si>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</si>
  <si>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</si>
  <si>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</si>
  <si>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Peapack-Gladstone Borough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</si>
  <si>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</si>
  <si>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</si>
  <si>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</si>
  <si>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</si>
  <si>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</si>
  <si>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</si>
  <si>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</si>
  <si>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South Bound Brook Borough</t>
  </si>
  <si>
    <t>1820</t>
  </si>
  <si>
    <t>Warren Township</t>
  </si>
  <si>
    <t>1821</t>
  </si>
  <si>
    <t>Watchung Borough</t>
  </si>
  <si>
    <t>1901</t>
  </si>
  <si>
    <t>Andover Borough</t>
  </si>
  <si>
    <t>Sussex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</si>
  <si>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</si>
  <si>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</si>
  <si>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</si>
  <si>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</si>
  <si>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</si>
  <si>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</si>
  <si>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</si>
  <si>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</si>
  <si>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</si>
  <si>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</si>
  <si>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</si>
  <si>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</si>
  <si>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</si>
  <si>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</si>
  <si>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</si>
  <si>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</si>
  <si>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</si>
  <si>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</si>
  <si>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</si>
  <si>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</si>
  <si>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</si>
  <si>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</si>
  <si>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</si>
  <si>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</si>
  <si>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</si>
  <si>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</si>
  <si>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</si>
  <si>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</si>
  <si>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</si>
  <si>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</si>
  <si>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</si>
  <si>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</si>
  <si>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</si>
  <si>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</si>
  <si>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</si>
  <si>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</si>
  <si>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</si>
  <si>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</si>
  <si>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</si>
  <si>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</si>
  <si>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</si>
  <si>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Vernon Township</t>
  </si>
  <si>
    <t>1923</t>
  </si>
  <si>
    <t>Walpack Township</t>
  </si>
  <si>
    <t>1924</t>
  </si>
  <si>
    <t>Wantage Township</t>
  </si>
  <si>
    <t>2001</t>
  </si>
  <si>
    <t>Berkeley Heights Township</t>
  </si>
  <si>
    <t>Union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</si>
  <si>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</si>
  <si>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</si>
  <si>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</si>
  <si>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</si>
  <si>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</si>
  <si>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</si>
  <si>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</si>
  <si>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</si>
  <si>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</si>
  <si>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</si>
  <si>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</si>
  <si>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</si>
  <si>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</si>
  <si>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</si>
  <si>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</si>
  <si>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</si>
  <si>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</si>
  <si>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</si>
  <si>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</si>
  <si>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</si>
  <si>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</si>
  <si>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</si>
  <si>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</si>
  <si>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</si>
  <si>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</si>
  <si>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</si>
  <si>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</si>
  <si>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</si>
  <si>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</si>
  <si>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</si>
  <si>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</si>
  <si>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2018</t>
  </si>
  <si>
    <t>Summit City</t>
  </si>
  <si>
    <t>2019</t>
  </si>
  <si>
    <t>2020</t>
  </si>
  <si>
    <t>Westfield Town</t>
  </si>
  <si>
    <t>2021</t>
  </si>
  <si>
    <t>Winfield Township</t>
  </si>
  <si>
    <t>2101</t>
  </si>
  <si>
    <t>Allamuchy Township</t>
  </si>
  <si>
    <t>Warren</t>
  </si>
  <si>
    <t>2102</t>
  </si>
  <si>
    <t>Alpha Borough</t>
  </si>
  <si>
    <t>2103</t>
  </si>
  <si>
    <t>Belvidere Town</t>
  </si>
  <si>
    <t>2104</t>
  </si>
  <si>
    <t>Blairstown Township</t>
  </si>
  <si>
    <t>2105</t>
  </si>
  <si>
    <t>2106</t>
  </si>
  <si>
    <t>Frelinghuysen Township</t>
  </si>
  <si>
    <t>2107</t>
  </si>
  <si>
    <t>2108</t>
  </si>
  <si>
    <t>Hackettstown Town</t>
  </si>
  <si>
    <t>2109</t>
  </si>
  <si>
    <t>Hardwick Township</t>
  </si>
  <si>
    <t>2110</t>
  </si>
  <si>
    <t>Harmony Township</t>
  </si>
  <si>
    <t>2111</t>
  </si>
  <si>
    <t>Hope Township</t>
  </si>
  <si>
    <t>2112</t>
  </si>
  <si>
    <t>Independence Township</t>
  </si>
  <si>
    <t>2113</t>
  </si>
  <si>
    <t>Knowlton Township</t>
  </si>
  <si>
    <t>2114</t>
  </si>
  <si>
    <t>Liberty Township</t>
  </si>
  <si>
    <t>2115</t>
  </si>
  <si>
    <t>Lopatcong Township</t>
  </si>
  <si>
    <t>2116</t>
  </si>
  <si>
    <t>2117</t>
  </si>
  <si>
    <t>Oxford Township</t>
  </si>
  <si>
    <t>2119</t>
  </si>
  <si>
    <t>Phillipsburg Town</t>
  </si>
  <si>
    <t>2120</t>
  </si>
  <si>
    <t>Pohatcong Township</t>
  </si>
  <si>
    <t>2121</t>
  </si>
  <si>
    <t>Washington Borough</t>
  </si>
  <si>
    <t>2122</t>
  </si>
  <si>
    <t>2123</t>
  </si>
  <si>
    <t>White Township</t>
  </si>
  <si>
    <t/>
  </si>
  <si>
    <t>S</t>
  </si>
  <si>
    <t>New Jersey Division of Local Government Services</t>
  </si>
  <si>
    <t>County:</t>
  </si>
  <si>
    <t>Local Budget Examination Group:</t>
  </si>
  <si>
    <t>Group Status:</t>
  </si>
  <si>
    <t>Less Municipal Budget State Aid</t>
  </si>
  <si>
    <t>Net County Taxes Less Municipal Budget State Aid</t>
  </si>
  <si>
    <t>Local Health Service Taxes (N.J.S.A. 26:3A2-19)</t>
  </si>
  <si>
    <t>Total County Taxes</t>
  </si>
  <si>
    <t>Local District School</t>
  </si>
  <si>
    <t>Regional, Consolidated, &amp; Joint School Budget</t>
  </si>
  <si>
    <t>Local District School Tax in Municipal Budget</t>
  </si>
  <si>
    <t>Total School Taxes Levied</t>
  </si>
  <si>
    <t>Local Municipal Purposes</t>
  </si>
  <si>
    <t>Municipal Open Space</t>
  </si>
  <si>
    <t>Total Municipal Taxes Levied</t>
  </si>
  <si>
    <t>Total Tax Levy</t>
  </si>
  <si>
    <t>Net Value Taxable</t>
  </si>
  <si>
    <t>General Tax Rate per $100 Assessed Value</t>
  </si>
  <si>
    <t>Administrative Fee</t>
  </si>
  <si>
    <t>Senior Citizens Veterans Subtotal Before Deductions</t>
  </si>
  <si>
    <t>Senior Citizens Veterans Deductions</t>
  </si>
  <si>
    <t>Senior Citizens Veterans Total</t>
  </si>
  <si>
    <t>Regional Efficiency Aid Program - Credit Amount Billed</t>
  </si>
  <si>
    <t>Debt Statement Equalized Valuations</t>
  </si>
  <si>
    <t>3 Year Average Equalized Valuation</t>
  </si>
  <si>
    <t>num</t>
  </si>
  <si>
    <t>Full Name</t>
  </si>
  <si>
    <t>Select Municipality:</t>
  </si>
  <si>
    <t>AV 2018</t>
  </si>
  <si>
    <t>AV 2019</t>
  </si>
  <si>
    <t>AV 2020</t>
  </si>
  <si>
    <t>2020 Net Valuation Taxable</t>
  </si>
  <si>
    <t>2020 District School Budget</t>
  </si>
  <si>
    <t>2020 Regional and Joint School Budgets</t>
  </si>
  <si>
    <t>2020 Local Municipal School Budgets</t>
  </si>
  <si>
    <t>2020 Local Municipal Purpose</t>
  </si>
  <si>
    <t>2020 Local Open Space Tax</t>
  </si>
  <si>
    <t>1/3 Mil for 2021 Library</t>
  </si>
  <si>
    <t>Eligible</t>
  </si>
  <si>
    <t>Ineligible</t>
  </si>
  <si>
    <t>Municipal Information Sheet - CY 2021/SFY 2022</t>
  </si>
  <si>
    <t>CY 2020 Senior Citizens Reimbursement by State (P.L 1976, c.73)</t>
  </si>
  <si>
    <t>CY 2020 Veterans Reimbursement by State (P.L 1976, c.73)</t>
  </si>
  <si>
    <t>2021 Minimum Library Appropriation (N.J.S.A. 40:54-8) *</t>
  </si>
  <si>
    <t>Sources: 2020 County Abstract of Ratables, Division of Local Government Services and Department of Treasury Data.
* This amount may not reflect the amounts required for joint, regional, or county libraries that may be set by other statute or local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</si>
</sst>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name val="Tw Cen MT Condensed"/>
      <family val="2"/>
    </font>
    <font>
      <b/>
      <sz val="11"/>
      <color indexed="12"/>
      <name val="Tw Cen MT Condensed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Tw Cen MT Condensed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3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1" xfId="0" quotePrefix="1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43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2" fillId="0" borderId="0" xfId="0" quotePrefix="1" applyNumberFormat="1" applyFont="1" applyAlignment="1" applyProtection="1">
      <alignment horizontal="center"/>
    </xf>
    <xf numFmtId="4" fontId="2" fillId="0" borderId="0" xfId="0" applyNumberFormat="1" applyFont="1" applyBorder="1" applyProtection="1"/>
    <xf numFmtId="3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3" fontId="2" fillId="0" borderId="0" xfId="1" applyNumberFormat="1" applyFont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3" fontId="1" fillId="0" borderId="0" xfId="1" applyNumberFormat="1" applyFont="1" applyAlignment="1" applyProtection="1">
      <alignment horizontal="center"/>
    </xf>
    <xf numFmtId="3" fontId="2" fillId="0" borderId="0" xfId="1" quotePrefix="1" applyNumberFormat="1" applyFont="1" applyBorder="1" applyAlignment="1" applyProtection="1">
      <alignment horizontal="left"/>
    </xf>
    <xf numFmtId="37" fontId="1" fillId="0" borderId="0" xfId="0" applyNumberFormat="1" applyFont="1" applyAlignment="1" applyProtection="1">
      <alignment horizontal="center"/>
    </xf>
    <xf numFmtId="39" fontId="1" fillId="0" borderId="0" xfId="0" applyNumberFormat="1" applyFont="1" applyBorder="1" applyAlignment="1" applyProtection="1">
      <alignment horizontal="center"/>
    </xf>
    <xf numFmtId="0" fontId="7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3" fontId="3" fillId="0" borderId="1" xfId="1" quotePrefix="1" applyFont="1" applyBorder="1" applyAlignment="1" applyProtection="1">
      <alignment horizontal="center" vertical="center" wrapText="1"/>
    </xf>
    <xf numFmtId="164" fontId="3" fillId="0" borderId="1" xfId="1" quotePrefix="1" applyNumberFormat="1" applyFont="1" applyBorder="1" applyAlignment="1" applyProtection="1">
      <alignment horizontal="center" vertical="center" wrapText="1"/>
    </xf>
    <xf numFmtId="4" fontId="3" fillId="0" borderId="1" xfId="0" quotePrefix="1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quotePrefix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3" fontId="3" fillId="0" borderId="1" xfId="1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1" xfId="1" quotePrefix="1" applyNumberFormat="1" applyFont="1" applyBorder="1" applyAlignment="1" applyProtection="1">
      <alignment horizontal="center" vertical="center" wrapText="1"/>
    </xf>
    <xf numFmtId="37" fontId="4" fillId="0" borderId="1" xfId="0" quotePrefix="1" applyNumberFormat="1" applyFont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6" fillId="0" borderId="0" xfId="1" applyNumberFormat="1" applyFont="1" applyAlignment="1">
      <alignment horizontal="right"/>
    </xf>
    <xf numFmtId="43" fontId="6" fillId="0" borderId="0" xfId="1" applyFont="1"/>
    <xf numFmtId="164" fontId="6" fillId="0" borderId="0" xfId="1" applyNumberFormat="1" applyFont="1"/>
    <xf numFmtId="43" fontId="6" fillId="0" borderId="0" xfId="1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3" fontId="5" fillId="0" borderId="0" xfId="1" applyFont="1"/>
    <xf numFmtId="164" fontId="5" fillId="0" borderId="0" xfId="1" applyNumberFormat="1" applyFont="1"/>
    <xf numFmtId="43" fontId="5" fillId="0" borderId="0" xfId="0" applyNumberFormat="1" applyFont="1"/>
    <xf numFmtId="1" fontId="9" fillId="0" borderId="0" xfId="0" applyNumberFormat="1" applyFont="1"/>
    <xf numFmtId="43" fontId="5" fillId="0" borderId="0" xfId="1" applyNumberFormat="1" applyFont="1"/>
    <xf numFmtId="0" fontId="0" fillId="0" borderId="0" xfId="0" applyBorder="1"/>
    <xf numFmtId="0" fontId="9" fillId="0" borderId="3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left" indent="2"/>
    </xf>
    <xf numFmtId="0" fontId="9" fillId="0" borderId="5" xfId="0" applyFont="1" applyBorder="1"/>
    <xf numFmtId="0" fontId="9" fillId="0" borderId="6" xfId="0" applyFont="1" applyBorder="1" applyAlignment="1">
      <alignment horizontal="left" indent="2"/>
    </xf>
    <xf numFmtId="0" fontId="9" fillId="0" borderId="7" xfId="0" applyFont="1" applyBorder="1"/>
    <xf numFmtId="0" fontId="9" fillId="0" borderId="2" xfId="0" applyFont="1" applyBorder="1"/>
    <xf numFmtId="0" fontId="9" fillId="0" borderId="0" xfId="0" applyFont="1" applyBorder="1"/>
    <xf numFmtId="8" fontId="9" fillId="0" borderId="3" xfId="0" applyNumberFormat="1" applyFont="1" applyBorder="1"/>
    <xf numFmtId="8" fontId="9" fillId="0" borderId="3" xfId="0" applyNumberFormat="1" applyFont="1" applyBorder="1" applyAlignment="1">
      <alignment horizontal="left" indent="2"/>
    </xf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8" fontId="9" fillId="0" borderId="4" xfId="0" applyNumberFormat="1" applyFont="1" applyBorder="1"/>
    <xf numFmtId="0" fontId="11" fillId="0" borderId="0" xfId="0" applyFont="1" applyBorder="1" applyProtection="1">
      <protection locked="0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43" fontId="0" fillId="0" borderId="0" xfId="0" applyNumberFormat="1"/>
    <xf numFmtId="43" fontId="5" fillId="0" borderId="0" xfId="1" applyFont="1" applyAlignment="1">
      <alignment horizontal="left"/>
    </xf>
    <xf numFmtId="37" fontId="4" fillId="0" borderId="1" xfId="0" quotePrefix="1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Fill="1" applyBorder="1" applyAlignment="1" applyProtection="1">
      <alignment horizontal="center" vertical="center" wrapText="1"/>
    </xf>
    <xf numFmtId="39" fontId="4" fillId="0" borderId="1" xfId="0" quotePrefix="1" applyNumberFormat="1" applyFont="1" applyFill="1" applyBorder="1" applyAlignment="1" applyProtection="1">
      <alignment horizontal="center" vertical="center" wrapText="1"/>
    </xf>
    <xf numFmtId="165" fontId="11" fillId="0" borderId="1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165" fontId="11" fillId="0" borderId="13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16" fmlaLink="$C$5" fmlaRange="Crosswalk!$A$2:$A$56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4</xdr:row>
          <xdr:rowOff>9525</xdr:rowOff>
        </xdr:from>
        <xdr:to>
          <xdr:col>7</xdr:col>
          <xdr:colOff>19050</xdr:colOff>
          <xdr:row>4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showGridLines="0" tabSelected="1" zoomScaleNormal="100" zoomScaleSheetLayoutView="100" workbookViewId="0">
      <selection activeCell="L44" sqref="L44"/>
    </sheetView>
  </sheetViews>
  <sheetFormatPr defaultColWidth="0" defaultRowHeight="15" zeroHeight="1" x14ac:dyDescent="0.25"/>
  <cols>
    <col min="1" max="1" width="9.140625" customWidth="1"/>
    <col min="2" max="2" width="14" customWidth="1"/>
    <col min="3" max="11" width="9.140625" customWidth="1"/>
    <col min="12" max="12" width="10.42578125" customWidth="1"/>
    <col min="13" max="13" width="9.140625" hidden="1" customWidth="1"/>
    <col min="14" max="15" width="0" hidden="1" customWidth="1"/>
    <col min="16" max="16384" width="9.140625" hidden="1"/>
  </cols>
  <sheetData>
    <row r="1" spans="2:12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18" x14ac:dyDescent="0.25">
      <c r="B2" s="64" t="str">
        <f>(VLOOKUP(C5,Crosswalk!$B$2:$C$566,2,FALSE))</f>
        <v>1330</v>
      </c>
      <c r="C2" s="89" t="s">
        <v>1195</v>
      </c>
      <c r="D2" s="89"/>
      <c r="E2" s="89"/>
      <c r="F2" s="89"/>
      <c r="G2" s="89"/>
      <c r="H2" s="89"/>
      <c r="I2" s="89"/>
      <c r="J2" s="89"/>
      <c r="L2" s="48"/>
    </row>
    <row r="3" spans="2:12" ht="17.25" x14ac:dyDescent="0.3">
      <c r="B3" s="48"/>
      <c r="C3" s="90" t="s">
        <v>1235</v>
      </c>
      <c r="D3" s="90"/>
      <c r="E3" s="90"/>
      <c r="F3" s="90"/>
      <c r="G3" s="90"/>
      <c r="H3" s="90"/>
      <c r="I3" s="90"/>
      <c r="J3" s="90"/>
      <c r="L3" s="48"/>
    </row>
    <row r="4" spans="2:12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2:12" ht="20.25" customHeight="1" x14ac:dyDescent="0.25">
      <c r="B5" s="65" t="s">
        <v>1222</v>
      </c>
      <c r="C5" s="68">
        <v>1</v>
      </c>
      <c r="D5" s="59"/>
      <c r="E5" s="59"/>
      <c r="F5" s="59"/>
      <c r="G5" s="59"/>
      <c r="H5" s="59"/>
      <c r="I5" s="59"/>
      <c r="J5" s="59"/>
      <c r="K5" s="60" t="s">
        <v>1198</v>
      </c>
      <c r="L5" s="61" t="str">
        <f>VLOOKUP(C5,Crosswalk!$B$2:$G$566,6,FALSE)</f>
        <v>Ineligible</v>
      </c>
    </row>
    <row r="6" spans="2:12" ht="17.25" customHeight="1" x14ac:dyDescent="0.25">
      <c r="B6" s="65" t="s">
        <v>1196</v>
      </c>
      <c r="C6" s="63" t="str">
        <f>VLOOKUP(C5,Crosswalk!$B$2:$E$566,4,FALSE)</f>
        <v>Monmouth</v>
      </c>
      <c r="D6" s="59"/>
      <c r="E6" s="59"/>
      <c r="F6" s="59"/>
      <c r="G6" s="59"/>
      <c r="H6" s="59"/>
      <c r="I6" s="59"/>
      <c r="J6" s="59"/>
      <c r="K6" s="60" t="s">
        <v>1197</v>
      </c>
      <c r="L6" s="62">
        <f>VLOOKUP(C5,Crosswalk!$B$2:$G$566,5,FALSE)</f>
        <v>1</v>
      </c>
    </row>
    <row r="7" spans="2:12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2:12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16.5" x14ac:dyDescent="0.3">
      <c r="B9" s="49" t="s">
        <v>42</v>
      </c>
      <c r="C9" s="50"/>
      <c r="D9" s="50"/>
      <c r="E9" s="50"/>
      <c r="F9" s="50"/>
      <c r="G9" s="50"/>
      <c r="H9" s="80">
        <f>SUMIF('2021 Muniinfo'!$A$3:$A$567,$B$2,'2021 Muniinfo'!$K$3:$K$567)</f>
        <v>5708512.4399999995</v>
      </c>
      <c r="I9" s="81"/>
      <c r="J9" s="81"/>
      <c r="K9" s="82"/>
      <c r="L9" s="48"/>
    </row>
    <row r="10" spans="2:12" ht="16.5" x14ac:dyDescent="0.3">
      <c r="B10" s="51" t="s">
        <v>1199</v>
      </c>
      <c r="C10" s="50"/>
      <c r="D10" s="50"/>
      <c r="E10" s="50"/>
      <c r="F10" s="50"/>
      <c r="G10" s="52"/>
      <c r="H10" s="80">
        <f>SUMIF('2021 Muniinfo'!$A$3:$A$567,$B$2,'2021 Muniinfo'!$L$3:$L$567)</f>
        <v>0</v>
      </c>
      <c r="I10" s="81"/>
      <c r="J10" s="81"/>
      <c r="K10" s="82"/>
      <c r="L10" s="48"/>
    </row>
    <row r="11" spans="2:12" ht="16.5" x14ac:dyDescent="0.3">
      <c r="B11" s="49" t="s">
        <v>1200</v>
      </c>
      <c r="C11" s="50"/>
      <c r="D11" s="50"/>
      <c r="E11" s="50"/>
      <c r="F11" s="50"/>
      <c r="G11" s="52"/>
      <c r="H11" s="80">
        <f>SUMIF('2021 Muniinfo'!$A$3:$A$567,$B$2,'2021 Muniinfo'!$M$3:$M$567)</f>
        <v>5708512.4399999995</v>
      </c>
      <c r="I11" s="81"/>
      <c r="J11" s="81"/>
      <c r="K11" s="82"/>
      <c r="L11" s="48"/>
    </row>
    <row r="12" spans="2:12" ht="16.5" x14ac:dyDescent="0.3">
      <c r="B12" s="49" t="s">
        <v>45</v>
      </c>
      <c r="C12" s="50"/>
      <c r="D12" s="50"/>
      <c r="E12" s="50"/>
      <c r="F12" s="50"/>
      <c r="G12" s="52"/>
      <c r="H12" s="80">
        <f>SUMIF('2021 Muniinfo'!$A$3:$A$567,$B$2,'2021 Muniinfo'!$N$3:$N$567)</f>
        <v>0</v>
      </c>
      <c r="I12" s="81"/>
      <c r="J12" s="81"/>
      <c r="K12" s="82"/>
      <c r="L12" s="48"/>
    </row>
    <row r="13" spans="2:12" ht="16.5" x14ac:dyDescent="0.3">
      <c r="B13" s="49" t="s">
        <v>1201</v>
      </c>
      <c r="C13" s="50"/>
      <c r="D13" s="50"/>
      <c r="E13" s="50"/>
      <c r="F13" s="50"/>
      <c r="G13" s="52"/>
      <c r="H13" s="80">
        <f>SUMIF('2021 Muniinfo'!$A$3:$A$567,$B$2,'2021 Muniinfo'!$O$3:$O$567)</f>
        <v>117723.05</v>
      </c>
      <c r="I13" s="81"/>
      <c r="J13" s="81"/>
      <c r="K13" s="82"/>
      <c r="L13" s="48"/>
    </row>
    <row r="14" spans="2:12" ht="16.5" x14ac:dyDescent="0.3">
      <c r="B14" s="49" t="s">
        <v>47</v>
      </c>
      <c r="C14" s="50"/>
      <c r="D14" s="50"/>
      <c r="E14" s="50"/>
      <c r="F14" s="50"/>
      <c r="G14" s="52"/>
      <c r="H14" s="80">
        <f>SUMIF('2021 Muniinfo'!$A$3:$A$567,$B$2,'2021 Muniinfo'!$P$3:$P$567)</f>
        <v>666524.38</v>
      </c>
      <c r="I14" s="81"/>
      <c r="J14" s="81"/>
      <c r="K14" s="82"/>
      <c r="L14" s="48"/>
    </row>
    <row r="15" spans="2:12" ht="16.5" x14ac:dyDescent="0.3">
      <c r="B15" s="53" t="s">
        <v>1202</v>
      </c>
      <c r="C15" s="54"/>
      <c r="D15" s="54"/>
      <c r="E15" s="54"/>
      <c r="F15" s="54"/>
      <c r="G15" s="55"/>
      <c r="H15" s="80">
        <f>SUM(H11:K14)</f>
        <v>6492759.8699999992</v>
      </c>
      <c r="I15" s="81"/>
      <c r="J15" s="81"/>
      <c r="K15" s="82"/>
      <c r="L15" s="48"/>
    </row>
    <row r="16" spans="2:12" ht="16.5" x14ac:dyDescent="0.3">
      <c r="B16" s="67"/>
      <c r="C16" s="56"/>
      <c r="D16" s="56"/>
      <c r="E16" s="56"/>
      <c r="F16" s="56"/>
      <c r="G16" s="56"/>
      <c r="H16" s="59"/>
      <c r="I16" s="59"/>
      <c r="J16" s="59"/>
      <c r="K16" s="59"/>
      <c r="L16" s="48"/>
    </row>
    <row r="17" spans="2:12" ht="16.5" x14ac:dyDescent="0.3">
      <c r="B17" s="57" t="s">
        <v>1203</v>
      </c>
      <c r="C17" s="50"/>
      <c r="D17" s="50"/>
      <c r="E17" s="50"/>
      <c r="F17" s="50"/>
      <c r="G17" s="52"/>
      <c r="H17" s="80">
        <f>SUMIF('2021 Muniinfo'!$A$3:$A$567,$B$2,'2021 Muniinfo'!$Q$3:$Q$567)</f>
        <v>0</v>
      </c>
      <c r="I17" s="81"/>
      <c r="J17" s="81"/>
      <c r="K17" s="82"/>
      <c r="L17" s="48"/>
    </row>
    <row r="18" spans="2:12" ht="16.5" x14ac:dyDescent="0.3">
      <c r="B18" s="57" t="s">
        <v>1204</v>
      </c>
      <c r="C18" s="50"/>
      <c r="D18" s="50"/>
      <c r="E18" s="50"/>
      <c r="F18" s="50"/>
      <c r="G18" s="52"/>
      <c r="H18" s="80">
        <f>SUMIF('2021 Muniinfo'!$A$3:$A$567,$B$2,'2021 Muniinfo'!$R$3:$R$567)</f>
        <v>39516248</v>
      </c>
      <c r="I18" s="81"/>
      <c r="J18" s="81"/>
      <c r="K18" s="82"/>
      <c r="L18" s="48"/>
    </row>
    <row r="19" spans="2:12" ht="16.5" x14ac:dyDescent="0.3">
      <c r="B19" s="57" t="s">
        <v>1205</v>
      </c>
      <c r="C19" s="50"/>
      <c r="D19" s="50"/>
      <c r="E19" s="50"/>
      <c r="F19" s="50"/>
      <c r="G19" s="52"/>
      <c r="H19" s="80">
        <f>SUMIF('2021 Muniinfo'!$A$3:$A$567,$B$2,'2021 Muniinfo'!$S$3:$S$567)</f>
        <v>0</v>
      </c>
      <c r="I19" s="81"/>
      <c r="J19" s="81"/>
      <c r="K19" s="82"/>
      <c r="L19" s="48"/>
    </row>
    <row r="20" spans="2:12" ht="16.5" x14ac:dyDescent="0.3">
      <c r="B20" s="58" t="s">
        <v>1206</v>
      </c>
      <c r="C20" s="50"/>
      <c r="D20" s="50"/>
      <c r="E20" s="50"/>
      <c r="F20" s="50"/>
      <c r="G20" s="52"/>
      <c r="H20" s="80">
        <f>SUM(H17:K19)</f>
        <v>39516248</v>
      </c>
      <c r="I20" s="81"/>
      <c r="J20" s="81"/>
      <c r="K20" s="82"/>
      <c r="L20" s="48"/>
    </row>
    <row r="21" spans="2:12" ht="16.5" x14ac:dyDescent="0.3">
      <c r="B21" s="67"/>
      <c r="C21" s="56"/>
      <c r="D21" s="56"/>
      <c r="E21" s="56"/>
      <c r="F21" s="56"/>
      <c r="G21" s="56"/>
      <c r="H21" s="59"/>
      <c r="I21" s="59"/>
      <c r="J21" s="59"/>
      <c r="K21" s="59"/>
      <c r="L21" s="48"/>
    </row>
    <row r="22" spans="2:12" ht="16.5" x14ac:dyDescent="0.3">
      <c r="B22" s="49" t="s">
        <v>1207</v>
      </c>
      <c r="C22" s="50"/>
      <c r="D22" s="50"/>
      <c r="E22" s="50"/>
      <c r="F22" s="50"/>
      <c r="G22" s="52"/>
      <c r="H22" s="80">
        <f>SUMIF('2021 Muniinfo'!$A$3:$A$567,$B$2,'2021 Muniinfo'!$T$3:$T$567)</f>
        <v>12249524.76</v>
      </c>
      <c r="I22" s="81"/>
      <c r="J22" s="81"/>
      <c r="K22" s="82"/>
      <c r="L22" s="48"/>
    </row>
    <row r="23" spans="2:12" ht="16.5" x14ac:dyDescent="0.3">
      <c r="B23" s="49" t="s">
        <v>1208</v>
      </c>
      <c r="C23" s="50"/>
      <c r="D23" s="50"/>
      <c r="E23" s="50"/>
      <c r="F23" s="50"/>
      <c r="G23" s="52"/>
      <c r="H23" s="80">
        <f>SUMIF('2021 Muniinfo'!$A$3:$A$567,$B$2,'2021 Muniinfo'!$U$3:$U$567)</f>
        <v>0</v>
      </c>
      <c r="I23" s="81"/>
      <c r="J23" s="81"/>
      <c r="K23" s="82"/>
      <c r="L23" s="48"/>
    </row>
    <row r="24" spans="2:12" ht="16.5" x14ac:dyDescent="0.3">
      <c r="B24" s="49" t="s">
        <v>48</v>
      </c>
      <c r="C24" s="50"/>
      <c r="D24" s="50"/>
      <c r="E24" s="50"/>
      <c r="F24" s="50"/>
      <c r="G24" s="52"/>
      <c r="H24" s="80">
        <f>SUMIF('2021 Muniinfo'!$A$3:$A$567,$B$2,'2021 Muniinfo'!$V$3:$V$567)</f>
        <v>799912.77</v>
      </c>
      <c r="I24" s="81"/>
      <c r="J24" s="81"/>
      <c r="K24" s="82"/>
      <c r="L24" s="48"/>
    </row>
    <row r="25" spans="2:12" ht="16.5" x14ac:dyDescent="0.3">
      <c r="B25" s="51" t="s">
        <v>1209</v>
      </c>
      <c r="C25" s="50"/>
      <c r="D25" s="50"/>
      <c r="E25" s="50"/>
      <c r="F25" s="50"/>
      <c r="G25" s="52"/>
      <c r="H25" s="80">
        <f>SUM(H22:K24)</f>
        <v>13049437.529999999</v>
      </c>
      <c r="I25" s="81"/>
      <c r="J25" s="81"/>
      <c r="K25" s="82"/>
      <c r="L25" s="48"/>
    </row>
    <row r="26" spans="2:12" ht="16.5" x14ac:dyDescent="0.3">
      <c r="B26" s="50"/>
      <c r="C26" s="56"/>
      <c r="D26" s="56"/>
      <c r="E26" s="56"/>
      <c r="F26" s="56"/>
      <c r="G26" s="56"/>
      <c r="H26" s="59"/>
      <c r="I26" s="59"/>
      <c r="J26" s="59"/>
      <c r="K26" s="59"/>
      <c r="L26" s="48"/>
    </row>
    <row r="27" spans="2:12" ht="16.5" x14ac:dyDescent="0.3">
      <c r="B27" s="49" t="s">
        <v>1210</v>
      </c>
      <c r="C27" s="50"/>
      <c r="D27" s="50"/>
      <c r="E27" s="50"/>
      <c r="F27" s="50"/>
      <c r="G27" s="52"/>
      <c r="H27" s="80">
        <f>SUMIF('2021 Muniinfo'!$A$3:$A$567,$B$2,'2021 Muniinfo'!$W$3:$W$567)</f>
        <v>59058445.399999999</v>
      </c>
      <c r="I27" s="81"/>
      <c r="J27" s="81"/>
      <c r="K27" s="82"/>
      <c r="L27" s="48"/>
    </row>
    <row r="28" spans="2:12" ht="16.5" x14ac:dyDescent="0.3">
      <c r="B28" s="49" t="s">
        <v>1211</v>
      </c>
      <c r="C28" s="50"/>
      <c r="D28" s="50"/>
      <c r="E28" s="50"/>
      <c r="F28" s="50"/>
      <c r="G28" s="52"/>
      <c r="H28" s="80">
        <f>SUMIF('2021 Muniinfo'!$A$3:$A$567,$B$2,'2021 Muniinfo'!$G$3:$G$567)</f>
        <v>2329384090</v>
      </c>
      <c r="I28" s="81"/>
      <c r="J28" s="81"/>
      <c r="K28" s="82"/>
      <c r="L28" s="48"/>
    </row>
    <row r="29" spans="2:12" ht="16.5" x14ac:dyDescent="0.3">
      <c r="B29" s="49" t="s">
        <v>1212</v>
      </c>
      <c r="C29" s="50"/>
      <c r="D29" s="50"/>
      <c r="E29" s="50"/>
      <c r="F29" s="50"/>
      <c r="G29" s="52"/>
      <c r="H29" s="80">
        <f>SUMIF('2021 Muniinfo'!$A$3:$A$567,$B$2,'2021 Muniinfo'!$H$3:$H$567)</f>
        <v>2.536</v>
      </c>
      <c r="I29" s="81"/>
      <c r="J29" s="81"/>
      <c r="K29" s="82"/>
      <c r="L29" s="48"/>
    </row>
    <row r="30" spans="2:12" ht="16.5" x14ac:dyDescent="0.3">
      <c r="B30" s="50"/>
      <c r="C30" s="56"/>
      <c r="D30" s="56"/>
      <c r="E30" s="56"/>
      <c r="F30" s="56"/>
      <c r="G30" s="56"/>
      <c r="H30" s="59"/>
      <c r="I30" s="59"/>
      <c r="J30" s="59"/>
      <c r="K30" s="59"/>
      <c r="L30" s="48"/>
    </row>
    <row r="31" spans="2:12" ht="16.5" x14ac:dyDescent="0.3">
      <c r="B31" s="49" t="s">
        <v>1236</v>
      </c>
      <c r="C31" s="50"/>
      <c r="D31" s="50"/>
      <c r="E31" s="50"/>
      <c r="F31" s="50"/>
      <c r="G31" s="52"/>
      <c r="H31" s="80">
        <f>SUMIF('2021 Muniinfo'!$A$3:$A$567,$B$2,'2021 Muniinfo'!$Y$3:$Y$567)</f>
        <v>17784.939999999999</v>
      </c>
      <c r="I31" s="81"/>
      <c r="J31" s="81"/>
      <c r="K31" s="82"/>
      <c r="L31" s="48"/>
    </row>
    <row r="32" spans="2:12" ht="16.5" x14ac:dyDescent="0.3">
      <c r="B32" s="49" t="s">
        <v>1237</v>
      </c>
      <c r="C32" s="50"/>
      <c r="D32" s="50"/>
      <c r="E32" s="50"/>
      <c r="F32" s="50"/>
      <c r="G32" s="52"/>
      <c r="H32" s="80">
        <f>SUMIF('2021 Muniinfo'!$A$3:$A$567,$B$2,'2021 Muniinfo'!$Z$3:$Z$567)</f>
        <v>87750</v>
      </c>
      <c r="I32" s="81"/>
      <c r="J32" s="81"/>
      <c r="K32" s="82"/>
      <c r="L32" s="48"/>
    </row>
    <row r="33" spans="2:12" ht="16.5" x14ac:dyDescent="0.3">
      <c r="B33" s="49" t="s">
        <v>1213</v>
      </c>
      <c r="C33" s="50"/>
      <c r="D33" s="50"/>
      <c r="E33" s="50"/>
      <c r="F33" s="50"/>
      <c r="G33" s="52"/>
      <c r="H33" s="80">
        <f>SUMIF('2021 Muniinfo'!$A$3:$A$567,$B$2,'2021 Muniinfo'!$AA$3:$AA$567)</f>
        <v>2110.6988000000001</v>
      </c>
      <c r="I33" s="81"/>
      <c r="J33" s="81"/>
      <c r="K33" s="82"/>
      <c r="L33" s="48"/>
    </row>
    <row r="34" spans="2:12" ht="17.25" thickBot="1" x14ac:dyDescent="0.35">
      <c r="B34" s="69" t="s">
        <v>1214</v>
      </c>
      <c r="C34" s="70"/>
      <c r="D34" s="70"/>
      <c r="E34" s="70"/>
      <c r="F34" s="70"/>
      <c r="G34" s="71"/>
      <c r="H34" s="83">
        <f>SUM(H31:K33)</f>
        <v>107645.6388</v>
      </c>
      <c r="I34" s="84"/>
      <c r="J34" s="84"/>
      <c r="K34" s="85"/>
      <c r="L34" s="48"/>
    </row>
    <row r="35" spans="2:12" ht="16.5" x14ac:dyDescent="0.3">
      <c r="B35" s="72" t="s">
        <v>1215</v>
      </c>
      <c r="C35" s="73"/>
      <c r="D35" s="73"/>
      <c r="E35" s="73"/>
      <c r="F35" s="73"/>
      <c r="G35" s="74"/>
      <c r="H35" s="86">
        <f>SUMIF('2021 Muniinfo'!$A$3:$A$567,$B$2,'2021 Muniinfo'!$AC$3:$AC$567)</f>
        <v>0</v>
      </c>
      <c r="I35" s="87"/>
      <c r="J35" s="87"/>
      <c r="K35" s="88"/>
      <c r="L35" s="48"/>
    </row>
    <row r="36" spans="2:12" ht="16.5" x14ac:dyDescent="0.3">
      <c r="B36" s="49" t="s">
        <v>1216</v>
      </c>
      <c r="C36" s="50"/>
      <c r="D36" s="50"/>
      <c r="E36" s="50"/>
      <c r="F36" s="50"/>
      <c r="G36" s="52"/>
      <c r="H36" s="80">
        <f>SUM(H34:K35)</f>
        <v>107645.6388</v>
      </c>
      <c r="I36" s="81"/>
      <c r="J36" s="81"/>
      <c r="K36" s="82"/>
      <c r="L36" s="48"/>
    </row>
    <row r="37" spans="2:12" ht="16.5" x14ac:dyDescent="0.3">
      <c r="B37" s="50"/>
      <c r="C37" s="56"/>
      <c r="D37" s="56"/>
      <c r="E37" s="56"/>
      <c r="F37" s="56"/>
      <c r="G37" s="56"/>
      <c r="H37" s="59"/>
      <c r="I37" s="59"/>
      <c r="J37" s="59"/>
      <c r="K37" s="59"/>
      <c r="L37" s="48"/>
    </row>
    <row r="38" spans="2:12" ht="16.5" x14ac:dyDescent="0.3">
      <c r="B38" s="49" t="s">
        <v>1217</v>
      </c>
      <c r="C38" s="50"/>
      <c r="D38" s="50"/>
      <c r="E38" s="50"/>
      <c r="F38" s="50"/>
      <c r="G38" s="52"/>
      <c r="H38" s="80">
        <f>SUMIF('2021 Muniinfo'!$A$3:$A$567,$B$2,'2021 Muniinfo'!$AE$3:$AE$567)</f>
        <v>0</v>
      </c>
      <c r="I38" s="81"/>
      <c r="J38" s="81"/>
      <c r="K38" s="82"/>
      <c r="L38" s="48"/>
    </row>
    <row r="39" spans="2:12" ht="16.5" x14ac:dyDescent="0.3">
      <c r="B39" s="50"/>
      <c r="C39" s="56"/>
      <c r="D39" s="56"/>
      <c r="E39" s="56"/>
      <c r="F39" s="56"/>
      <c r="G39" s="56"/>
      <c r="H39" s="59"/>
      <c r="I39" s="59"/>
      <c r="J39" s="59"/>
      <c r="K39" s="59"/>
      <c r="L39" s="48"/>
    </row>
    <row r="40" spans="2:12" ht="16.5" x14ac:dyDescent="0.3">
      <c r="B40" s="49" t="s">
        <v>1218</v>
      </c>
      <c r="C40" s="50"/>
      <c r="D40" s="50"/>
      <c r="E40" s="50"/>
      <c r="F40" s="50"/>
      <c r="G40" s="52"/>
      <c r="H40" s="80"/>
      <c r="I40" s="81"/>
      <c r="J40" s="81"/>
      <c r="K40" s="82"/>
      <c r="L40" s="48"/>
    </row>
    <row r="41" spans="2:12" ht="16.5" x14ac:dyDescent="0.3">
      <c r="B41" s="49">
        <v>2018</v>
      </c>
      <c r="C41" s="50"/>
      <c r="D41" s="50"/>
      <c r="E41" s="50"/>
      <c r="F41" s="50"/>
      <c r="G41" s="52"/>
      <c r="H41" s="80">
        <f>SUMIF('2021 Muniinfo'!$A$3:$A$567,$B$2,'2021 Muniinfo'!$AI$3:$AI$567)</f>
        <v>2339312381</v>
      </c>
      <c r="I41" s="81"/>
      <c r="J41" s="81"/>
      <c r="K41" s="82"/>
      <c r="L41" s="48"/>
    </row>
    <row r="42" spans="2:12" ht="16.5" x14ac:dyDescent="0.3">
      <c r="B42" s="49">
        <v>2019</v>
      </c>
      <c r="C42" s="50"/>
      <c r="D42" s="50"/>
      <c r="E42" s="50"/>
      <c r="F42" s="50"/>
      <c r="G42" s="52"/>
      <c r="H42" s="80">
        <f>SUMIF('2021 Muniinfo'!$A$3:$A$567,$B$2,'2021 Muniinfo'!$AJ$3:$AJ$567)</f>
        <v>2399740718</v>
      </c>
      <c r="I42" s="81"/>
      <c r="J42" s="81"/>
      <c r="K42" s="82"/>
      <c r="L42" s="48"/>
    </row>
    <row r="43" spans="2:12" ht="16.5" x14ac:dyDescent="0.3">
      <c r="B43" s="49">
        <v>2020</v>
      </c>
      <c r="C43" s="50"/>
      <c r="D43" s="50"/>
      <c r="E43" s="50"/>
      <c r="F43" s="50"/>
      <c r="G43" s="52"/>
      <c r="H43" s="80">
        <f>SUMIF('2021 Muniinfo'!$A$3:$A$567,$B$2,'2021 Muniinfo'!$AK$3:$AK$567)</f>
        <v>2447860540</v>
      </c>
      <c r="I43" s="81"/>
      <c r="J43" s="81"/>
      <c r="K43" s="82"/>
      <c r="L43" s="48"/>
    </row>
    <row r="44" spans="2:12" ht="16.5" x14ac:dyDescent="0.3">
      <c r="B44" s="49" t="s">
        <v>1219</v>
      </c>
      <c r="C44" s="50"/>
      <c r="D44" s="50"/>
      <c r="E44" s="50"/>
      <c r="F44" s="50"/>
      <c r="G44" s="52"/>
      <c r="H44" s="80">
        <f>AVERAGE(H41:K43)</f>
        <v>2395637879.6666665</v>
      </c>
      <c r="I44" s="81"/>
      <c r="J44" s="81"/>
      <c r="K44" s="82"/>
      <c r="L44" s="48"/>
    </row>
    <row r="45" spans="2:12" ht="16.5" x14ac:dyDescent="0.3">
      <c r="B45" s="50"/>
      <c r="C45" s="56"/>
      <c r="D45" s="56"/>
      <c r="E45" s="56"/>
      <c r="F45" s="56"/>
      <c r="G45" s="56"/>
      <c r="H45" s="59"/>
      <c r="I45" s="59"/>
      <c r="J45" s="59"/>
      <c r="K45" s="59"/>
      <c r="L45" s="48"/>
    </row>
    <row r="46" spans="2:12" ht="16.5" x14ac:dyDescent="0.3">
      <c r="B46" s="49" t="s">
        <v>1238</v>
      </c>
      <c r="C46" s="50"/>
      <c r="D46" s="50"/>
      <c r="E46" s="50"/>
      <c r="F46" s="50"/>
      <c r="G46" s="52"/>
      <c r="H46" s="80">
        <f>SUMIF('2021 Muniinfo'!$A$3:$A$567,$B$2,'2021 Muniinfo'!$AM$3:$AM$567)</f>
        <v>815952.69737982005</v>
      </c>
      <c r="I46" s="81"/>
      <c r="J46" s="81"/>
      <c r="K46" s="82"/>
      <c r="L46" s="48"/>
    </row>
    <row r="47" spans="2:12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2:12" ht="15" customHeight="1" x14ac:dyDescent="0.25">
      <c r="B48" s="91" t="s">
        <v>1239</v>
      </c>
      <c r="C48" s="91"/>
      <c r="D48" s="91"/>
      <c r="E48" s="91"/>
      <c r="F48" s="91"/>
      <c r="G48" s="91"/>
      <c r="H48" s="91"/>
      <c r="I48" s="91"/>
      <c r="J48" s="91"/>
      <c r="K48" s="91"/>
      <c r="L48" s="66"/>
    </row>
    <row r="49" spans="2:12" x14ac:dyDescent="0.2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66"/>
    </row>
    <row r="50" spans="2:12" hidden="1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2:12" hidden="1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2:12" hidden="1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</sheetData>
  <sheetProtection algorithmName="SHA-512" hashValue="iv8J7MVBxhliVbuLjsvtQsscceK/hGpQ+UU1EC08l3XH2cnuzDsAfLuSpkkmtp/KzkIAx4H9UDXEtqhHqVLFUw==" saltValue="sGanweehEN6pnfm+euKOkw==" spinCount="100000" sheet="1" objects="1" scenarios="1"/>
  <mergeCells count="34">
    <mergeCell ref="H9:K9"/>
    <mergeCell ref="H10:K10"/>
    <mergeCell ref="H11:K11"/>
    <mergeCell ref="H12:K12"/>
    <mergeCell ref="H13:K13"/>
    <mergeCell ref="B48:K49"/>
    <mergeCell ref="H38:K38"/>
    <mergeCell ref="H40:K40"/>
    <mergeCell ref="H41:K41"/>
    <mergeCell ref="H42:K42"/>
    <mergeCell ref="H43:K43"/>
    <mergeCell ref="H44:K44"/>
    <mergeCell ref="H27:K27"/>
    <mergeCell ref="H28:K28"/>
    <mergeCell ref="H46:K46"/>
    <mergeCell ref="C2:J2"/>
    <mergeCell ref="C3:J3"/>
    <mergeCell ref="H29:K29"/>
    <mergeCell ref="H15:K15"/>
    <mergeCell ref="H17:K17"/>
    <mergeCell ref="H18:K18"/>
    <mergeCell ref="H19:K19"/>
    <mergeCell ref="H20:K20"/>
    <mergeCell ref="H22:K22"/>
    <mergeCell ref="H23:K23"/>
    <mergeCell ref="H24:K24"/>
    <mergeCell ref="H25:K25"/>
    <mergeCell ref="H14:K14"/>
    <mergeCell ref="H36:K36"/>
    <mergeCell ref="H31:K31"/>
    <mergeCell ref="H32:K32"/>
    <mergeCell ref="H33:K33"/>
    <mergeCell ref="H34:K34"/>
    <mergeCell ref="H35:K35"/>
  </mergeCells>
  <pageMargins left="0.7" right="0.7" top="0.75" bottom="0.75" header="0.3" footer="0.3"/>
  <pageSetup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923925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43"/>
  <sheetViews>
    <sheetView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RowHeight="15" x14ac:dyDescent="0.25"/>
  <cols>
    <col min="1" max="1" width="10.85546875" bestFit="1" customWidth="1"/>
    <col min="2" max="2" width="30.140625" bestFit="1" customWidth="1"/>
    <col min="3" max="3" width="9.85546875" customWidth="1"/>
    <col min="4" max="4" width="12.42578125" bestFit="1" customWidth="1"/>
    <col min="5" max="5" width="11.85546875" customWidth="1"/>
    <col min="6" max="6" width="7.7109375" style="38" customWidth="1"/>
    <col min="7" max="7" width="17.28515625" style="39" customWidth="1"/>
    <col min="8" max="8" width="15.85546875" customWidth="1"/>
    <col min="9" max="9" width="19.5703125" customWidth="1"/>
    <col min="10" max="10" width="16" bestFit="1" customWidth="1"/>
    <col min="11" max="11" width="17.140625" customWidth="1"/>
    <col min="12" max="12" width="15.5703125" bestFit="1" customWidth="1"/>
    <col min="13" max="13" width="20.28515625" customWidth="1"/>
    <col min="14" max="14" width="15.5703125" bestFit="1" customWidth="1"/>
    <col min="15" max="15" width="13.5703125" bestFit="1" customWidth="1"/>
    <col min="16" max="16" width="14.5703125" customWidth="1"/>
    <col min="17" max="17" width="17.42578125" customWidth="1"/>
    <col min="18" max="18" width="18" bestFit="1" customWidth="1"/>
    <col min="19" max="19" width="13" customWidth="1"/>
    <col min="20" max="20" width="15.42578125" customWidth="1"/>
    <col min="21" max="21" width="13.5703125" bestFit="1" customWidth="1"/>
    <col min="22" max="22" width="14.85546875" customWidth="1"/>
    <col min="23" max="23" width="17.28515625" style="40" customWidth="1"/>
    <col min="24" max="24" width="13.28515625" style="40" bestFit="1" customWidth="1"/>
    <col min="25" max="25" width="15.42578125" bestFit="1" customWidth="1"/>
    <col min="26" max="26" width="14.42578125" bestFit="1" customWidth="1"/>
    <col min="27" max="28" width="15.42578125" bestFit="1" customWidth="1"/>
    <col min="29" max="30" width="15.140625" bestFit="1" customWidth="1"/>
    <col min="31" max="31" width="17.28515625" customWidth="1"/>
    <col min="32" max="32" width="19.28515625" customWidth="1"/>
    <col min="33" max="33" width="18.42578125" customWidth="1"/>
    <col min="34" max="34" width="17.42578125" customWidth="1"/>
    <col min="35" max="35" width="19.42578125" customWidth="1"/>
    <col min="36" max="37" width="18.5703125" customWidth="1"/>
    <col min="38" max="38" width="17.140625" customWidth="1"/>
    <col min="39" max="39" width="13.7109375" customWidth="1"/>
    <col min="40" max="40" width="10" bestFit="1" customWidth="1"/>
  </cols>
  <sheetData>
    <row r="1" spans="1:40" s="17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6" t="s">
        <v>20</v>
      </c>
      <c r="V1" s="6" t="s">
        <v>21</v>
      </c>
      <c r="W1" s="6" t="s">
        <v>22</v>
      </c>
      <c r="X1" s="9" t="s">
        <v>23</v>
      </c>
      <c r="Y1" s="6" t="s">
        <v>24</v>
      </c>
      <c r="Z1" s="6" t="s">
        <v>25</v>
      </c>
      <c r="AA1" s="10" t="s">
        <v>26</v>
      </c>
      <c r="AB1" s="6" t="s">
        <v>27</v>
      </c>
      <c r="AC1" s="11" t="s">
        <v>28</v>
      </c>
      <c r="AD1" s="11" t="s">
        <v>29</v>
      </c>
      <c r="AE1" s="6" t="s">
        <v>30</v>
      </c>
      <c r="AF1" s="12" t="s">
        <v>31</v>
      </c>
      <c r="AG1" s="13" t="s">
        <v>32</v>
      </c>
      <c r="AH1" s="13" t="s">
        <v>33</v>
      </c>
      <c r="AI1" s="14" t="s">
        <v>1223</v>
      </c>
      <c r="AJ1" s="14" t="s">
        <v>1224</v>
      </c>
      <c r="AK1" s="14" t="s">
        <v>1225</v>
      </c>
      <c r="AL1" s="15" t="s">
        <v>34</v>
      </c>
      <c r="AM1" s="16" t="s">
        <v>35</v>
      </c>
    </row>
    <row r="2" spans="1:40" s="34" customFormat="1" ht="42.75" x14ac:dyDescent="0.2">
      <c r="A2" s="18" t="s">
        <v>36</v>
      </c>
      <c r="B2" s="19" t="s">
        <v>1</v>
      </c>
      <c r="C2" s="20" t="s">
        <v>2</v>
      </c>
      <c r="D2" s="21" t="s">
        <v>37</v>
      </c>
      <c r="E2" s="21" t="s">
        <v>38</v>
      </c>
      <c r="F2" s="22" t="s">
        <v>5</v>
      </c>
      <c r="G2" s="23" t="s">
        <v>1226</v>
      </c>
      <c r="H2" s="24" t="s">
        <v>39</v>
      </c>
      <c r="I2" s="25" t="s">
        <v>40</v>
      </c>
      <c r="J2" s="26" t="s">
        <v>41</v>
      </c>
      <c r="K2" s="25" t="s">
        <v>42</v>
      </c>
      <c r="L2" s="25" t="s">
        <v>43</v>
      </c>
      <c r="M2" s="25" t="s">
        <v>44</v>
      </c>
      <c r="N2" s="25" t="s">
        <v>45</v>
      </c>
      <c r="O2" s="26" t="s">
        <v>46</v>
      </c>
      <c r="P2" s="25" t="s">
        <v>47</v>
      </c>
      <c r="Q2" s="25" t="s">
        <v>1227</v>
      </c>
      <c r="R2" s="25" t="s">
        <v>1228</v>
      </c>
      <c r="S2" s="21" t="s">
        <v>1229</v>
      </c>
      <c r="T2" s="21" t="s">
        <v>1230</v>
      </c>
      <c r="U2" s="21" t="s">
        <v>1231</v>
      </c>
      <c r="V2" s="21" t="s">
        <v>48</v>
      </c>
      <c r="W2" s="25" t="s">
        <v>49</v>
      </c>
      <c r="X2" s="27" t="s">
        <v>50</v>
      </c>
      <c r="Y2" s="26" t="s">
        <v>51</v>
      </c>
      <c r="Z2" s="25" t="s">
        <v>52</v>
      </c>
      <c r="AA2" s="28" t="s">
        <v>53</v>
      </c>
      <c r="AB2" s="26" t="s">
        <v>54</v>
      </c>
      <c r="AC2" s="29" t="s">
        <v>55</v>
      </c>
      <c r="AD2" s="29" t="s">
        <v>56</v>
      </c>
      <c r="AE2" s="26" t="s">
        <v>30</v>
      </c>
      <c r="AF2" s="30" t="s">
        <v>57</v>
      </c>
      <c r="AG2" s="31" t="s">
        <v>58</v>
      </c>
      <c r="AH2" s="32" t="s">
        <v>59</v>
      </c>
      <c r="AI2" s="33" t="s">
        <v>1223</v>
      </c>
      <c r="AJ2" s="33" t="s">
        <v>1224</v>
      </c>
      <c r="AK2" s="77" t="s">
        <v>1225</v>
      </c>
      <c r="AL2" s="78" t="s">
        <v>34</v>
      </c>
      <c r="AM2" s="79" t="s">
        <v>1232</v>
      </c>
    </row>
    <row r="3" spans="1:40" s="35" customFormat="1" ht="16.5" x14ac:dyDescent="0.3">
      <c r="A3" s="35" t="s">
        <v>60</v>
      </c>
      <c r="B3" s="35" t="s">
        <v>61</v>
      </c>
      <c r="C3" s="35" t="s">
        <v>62</v>
      </c>
      <c r="D3" s="41">
        <v>1</v>
      </c>
      <c r="E3" s="41" t="s">
        <v>1233</v>
      </c>
      <c r="F3" s="42" t="s">
        <v>1193</v>
      </c>
      <c r="G3" s="43">
        <v>710099400</v>
      </c>
      <c r="H3" s="44">
        <v>3.302</v>
      </c>
      <c r="I3" s="43">
        <v>747303748</v>
      </c>
      <c r="J3" s="43">
        <v>3552505.5</v>
      </c>
      <c r="K3" s="43">
        <v>3538331.07</v>
      </c>
      <c r="L3" s="76">
        <v>0</v>
      </c>
      <c r="M3" s="76">
        <v>3538331.07</v>
      </c>
      <c r="N3" s="76">
        <v>0</v>
      </c>
      <c r="O3" s="76">
        <v>166113.60000000001</v>
      </c>
      <c r="P3" s="76">
        <v>9430.68</v>
      </c>
      <c r="Q3" s="76">
        <v>12351381</v>
      </c>
      <c r="R3" s="76">
        <v>0</v>
      </c>
      <c r="S3" s="76">
        <v>0</v>
      </c>
      <c r="T3" s="76">
        <v>7130855.7000000002</v>
      </c>
      <c r="U3" s="76">
        <v>0</v>
      </c>
      <c r="V3" s="76">
        <v>247964.3</v>
      </c>
      <c r="W3" s="76">
        <v>23444076.350000001</v>
      </c>
      <c r="X3" s="45">
        <v>3.1756017557677804E-2</v>
      </c>
      <c r="Y3" s="43">
        <v>10731.59</v>
      </c>
      <c r="Z3" s="43">
        <v>69750</v>
      </c>
      <c r="AA3" s="43">
        <v>1609.6317999999999</v>
      </c>
      <c r="AB3" s="43">
        <v>82091.221799999999</v>
      </c>
      <c r="AC3" s="43">
        <v>0</v>
      </c>
      <c r="AD3" s="43">
        <v>82091.221799999999</v>
      </c>
      <c r="AE3" s="43">
        <v>0</v>
      </c>
      <c r="AF3" s="45">
        <f t="shared" ref="AF3:AF66" si="0">SUM(M3:P3)</f>
        <v>3713875.35</v>
      </c>
      <c r="AG3" s="45">
        <f t="shared" ref="AG3:AG66" si="1">SUM(Q3:S3)</f>
        <v>12351381</v>
      </c>
      <c r="AH3" s="45">
        <f t="shared" ref="AH3:AH66" si="2">SUM(T3:V3)</f>
        <v>7378820</v>
      </c>
      <c r="AI3" s="43">
        <v>749575777</v>
      </c>
      <c r="AJ3" s="43">
        <v>743893642</v>
      </c>
      <c r="AK3" s="43">
        <v>717707095</v>
      </c>
      <c r="AL3" s="43">
        <v>737058838</v>
      </c>
      <c r="AM3" s="43">
        <v>239235.459097635</v>
      </c>
      <c r="AN3" s="46"/>
    </row>
    <row r="4" spans="1:40" s="35" customFormat="1" ht="16.5" x14ac:dyDescent="0.3">
      <c r="A4" s="35" t="s">
        <v>63</v>
      </c>
      <c r="B4" s="35" t="s">
        <v>64</v>
      </c>
      <c r="C4" s="35" t="s">
        <v>62</v>
      </c>
      <c r="D4" s="41">
        <v>2</v>
      </c>
      <c r="E4" s="41" t="s">
        <v>1234</v>
      </c>
      <c r="F4" s="42" t="s">
        <v>1193</v>
      </c>
      <c r="G4" s="43">
        <v>2509823023</v>
      </c>
      <c r="H4" s="44">
        <v>3.9339999999999997</v>
      </c>
      <c r="I4" s="43">
        <v>2735183043</v>
      </c>
      <c r="J4" s="43">
        <v>13002414.140000001</v>
      </c>
      <c r="K4" s="43">
        <v>12370358.190000001</v>
      </c>
      <c r="L4" s="76">
        <v>0</v>
      </c>
      <c r="M4" s="43">
        <v>12370358.190000001</v>
      </c>
      <c r="N4" s="43">
        <v>0</v>
      </c>
      <c r="O4" s="43">
        <v>0</v>
      </c>
      <c r="P4" s="43">
        <v>31509.35</v>
      </c>
      <c r="Q4" s="43">
        <v>42631859</v>
      </c>
      <c r="R4" s="43">
        <v>0</v>
      </c>
      <c r="S4" s="43">
        <v>0</v>
      </c>
      <c r="T4" s="43">
        <v>42741066.420000002</v>
      </c>
      <c r="U4" s="43">
        <v>0</v>
      </c>
      <c r="V4" s="43">
        <v>956082.84</v>
      </c>
      <c r="W4" s="43">
        <v>98730875.800000012</v>
      </c>
      <c r="X4" s="45">
        <v>3.8585160453377093E-2</v>
      </c>
      <c r="Y4" s="43">
        <v>17523.98</v>
      </c>
      <c r="Z4" s="43">
        <v>60250</v>
      </c>
      <c r="AA4" s="43">
        <v>1555.4795999999999</v>
      </c>
      <c r="AB4" s="43">
        <v>79329.459600000002</v>
      </c>
      <c r="AC4" s="43">
        <v>250</v>
      </c>
      <c r="AD4" s="43">
        <v>79579.459600000002</v>
      </c>
      <c r="AE4" s="43">
        <v>0</v>
      </c>
      <c r="AF4" s="45">
        <f t="shared" si="0"/>
        <v>12401867.540000001</v>
      </c>
      <c r="AG4" s="45">
        <f t="shared" si="1"/>
        <v>42631859</v>
      </c>
      <c r="AH4" s="45">
        <f t="shared" si="2"/>
        <v>43697149.260000005</v>
      </c>
      <c r="AI4" s="43">
        <v>2757788636</v>
      </c>
      <c r="AJ4" s="43">
        <v>2868251380</v>
      </c>
      <c r="AK4" s="43">
        <v>2759260140</v>
      </c>
      <c r="AL4" s="47">
        <v>2795100052</v>
      </c>
      <c r="AM4" s="43">
        <v>919752.46024662</v>
      </c>
      <c r="AN4" s="46"/>
    </row>
    <row r="5" spans="1:40" s="35" customFormat="1" ht="16.5" x14ac:dyDescent="0.3">
      <c r="A5" s="35" t="s">
        <v>65</v>
      </c>
      <c r="B5" s="35" t="s">
        <v>66</v>
      </c>
      <c r="C5" s="35" t="s">
        <v>62</v>
      </c>
      <c r="D5" s="41">
        <v>3</v>
      </c>
      <c r="E5" s="41" t="s">
        <v>1234</v>
      </c>
      <c r="F5" s="42" t="s">
        <v>1193</v>
      </c>
      <c r="G5" s="43">
        <v>3322876700</v>
      </c>
      <c r="H5" s="44">
        <v>1.6879999999999999</v>
      </c>
      <c r="I5" s="43">
        <v>3403129026</v>
      </c>
      <c r="J5" s="43">
        <v>16177671.57</v>
      </c>
      <c r="K5" s="43">
        <v>16151507.210000001</v>
      </c>
      <c r="L5" s="76">
        <v>0</v>
      </c>
      <c r="M5" s="43">
        <v>16151507.210000001</v>
      </c>
      <c r="N5" s="43">
        <v>1197844.56</v>
      </c>
      <c r="O5" s="43">
        <v>758260.93</v>
      </c>
      <c r="P5" s="43">
        <v>43094.66</v>
      </c>
      <c r="Q5" s="43">
        <v>15863114</v>
      </c>
      <c r="R5" s="43">
        <v>0</v>
      </c>
      <c r="S5" s="43">
        <v>938000</v>
      </c>
      <c r="T5" s="43">
        <v>21109370.649999999</v>
      </c>
      <c r="U5" s="43">
        <v>0</v>
      </c>
      <c r="V5" s="43">
        <v>0</v>
      </c>
      <c r="W5" s="43">
        <v>56061192.009999998</v>
      </c>
      <c r="X5" s="45">
        <v>1.7631468104930374E-2</v>
      </c>
      <c r="Y5" s="43">
        <v>7399.61</v>
      </c>
      <c r="Z5" s="43">
        <v>76750</v>
      </c>
      <c r="AA5" s="43">
        <v>1682.9922000000001</v>
      </c>
      <c r="AB5" s="43">
        <v>85832.602200000008</v>
      </c>
      <c r="AC5" s="43">
        <v>0</v>
      </c>
      <c r="AD5" s="43">
        <v>85832.602200000008</v>
      </c>
      <c r="AE5" s="43">
        <v>0</v>
      </c>
      <c r="AF5" s="45">
        <f t="shared" si="0"/>
        <v>18150707.359999999</v>
      </c>
      <c r="AG5" s="45">
        <f t="shared" si="1"/>
        <v>16801114</v>
      </c>
      <c r="AH5" s="45">
        <f t="shared" si="2"/>
        <v>21109370.649999999</v>
      </c>
      <c r="AI5" s="43">
        <v>3292677621</v>
      </c>
      <c r="AJ5" s="43">
        <v>3374079128</v>
      </c>
      <c r="AK5" s="43">
        <v>3437695738</v>
      </c>
      <c r="AL5" s="47">
        <v>3368150829</v>
      </c>
      <c r="AM5" s="43">
        <v>1145897.4334347539</v>
      </c>
      <c r="AN5" s="46"/>
    </row>
    <row r="6" spans="1:40" s="35" customFormat="1" ht="16.5" x14ac:dyDescent="0.3">
      <c r="A6" s="35" t="s">
        <v>67</v>
      </c>
      <c r="B6" s="35" t="s">
        <v>68</v>
      </c>
      <c r="C6" s="35" t="s">
        <v>62</v>
      </c>
      <c r="D6" s="41">
        <v>1</v>
      </c>
      <c r="E6" s="41" t="s">
        <v>1233</v>
      </c>
      <c r="F6" s="42" t="s">
        <v>1193</v>
      </c>
      <c r="G6" s="43">
        <v>287749400</v>
      </c>
      <c r="H6" s="44">
        <v>3.1599999999999997</v>
      </c>
      <c r="I6" s="43">
        <v>263298247</v>
      </c>
      <c r="J6" s="43">
        <v>1251657.68</v>
      </c>
      <c r="K6" s="43">
        <v>1243638.6199999999</v>
      </c>
      <c r="L6" s="76">
        <v>0</v>
      </c>
      <c r="M6" s="43">
        <v>1243638.6199999999</v>
      </c>
      <c r="N6" s="43">
        <v>92225.13</v>
      </c>
      <c r="O6" s="43">
        <v>58386.38</v>
      </c>
      <c r="P6" s="43">
        <v>3323.53</v>
      </c>
      <c r="Q6" s="43">
        <v>0</v>
      </c>
      <c r="R6" s="43">
        <v>4798691</v>
      </c>
      <c r="S6" s="43">
        <v>0</v>
      </c>
      <c r="T6" s="43">
        <v>2894262.85</v>
      </c>
      <c r="U6" s="43">
        <v>0</v>
      </c>
      <c r="V6" s="43">
        <v>0</v>
      </c>
      <c r="W6" s="43">
        <v>9090527.5099999998</v>
      </c>
      <c r="X6" s="45">
        <v>2.8619130240237503E-2</v>
      </c>
      <c r="Y6" s="43">
        <v>12250</v>
      </c>
      <c r="Z6" s="43">
        <v>23750</v>
      </c>
      <c r="AA6" s="43">
        <v>720</v>
      </c>
      <c r="AB6" s="43">
        <v>36720</v>
      </c>
      <c r="AC6" s="43">
        <v>0</v>
      </c>
      <c r="AD6" s="43">
        <v>36720</v>
      </c>
      <c r="AE6" s="43">
        <v>0</v>
      </c>
      <c r="AF6" s="45">
        <f t="shared" si="0"/>
        <v>1397573.66</v>
      </c>
      <c r="AG6" s="45">
        <f t="shared" si="1"/>
        <v>4798691</v>
      </c>
      <c r="AH6" s="45">
        <f t="shared" si="2"/>
        <v>2894262.85</v>
      </c>
      <c r="AI6" s="43">
        <v>258414057</v>
      </c>
      <c r="AJ6" s="43">
        <v>263114085</v>
      </c>
      <c r="AK6" s="43">
        <v>268698665</v>
      </c>
      <c r="AL6" s="47">
        <v>263408935.66666666</v>
      </c>
      <c r="AM6" s="43">
        <v>89566.132100445</v>
      </c>
      <c r="AN6" s="46"/>
    </row>
    <row r="7" spans="1:40" s="35" customFormat="1" ht="16.5" x14ac:dyDescent="0.3">
      <c r="A7" s="35" t="s">
        <v>69</v>
      </c>
      <c r="B7" s="35" t="s">
        <v>70</v>
      </c>
      <c r="C7" s="35" t="s">
        <v>62</v>
      </c>
      <c r="D7" s="41">
        <v>2</v>
      </c>
      <c r="E7" s="41" t="s">
        <v>1233</v>
      </c>
      <c r="F7" s="42" t="s">
        <v>1193</v>
      </c>
      <c r="G7" s="43">
        <v>644015306</v>
      </c>
      <c r="H7" s="44">
        <v>2.6069999999999998</v>
      </c>
      <c r="I7" s="43">
        <v>594568952</v>
      </c>
      <c r="J7" s="43">
        <v>2826440.36</v>
      </c>
      <c r="K7" s="43">
        <v>2820993.6999999997</v>
      </c>
      <c r="L7" s="76">
        <v>0</v>
      </c>
      <c r="M7" s="43">
        <v>2820993.6999999997</v>
      </c>
      <c r="N7" s="43">
        <v>209212.48</v>
      </c>
      <c r="O7" s="43">
        <v>132429.04999999999</v>
      </c>
      <c r="P7" s="43">
        <v>7534.85</v>
      </c>
      <c r="Q7" s="43">
        <v>0</v>
      </c>
      <c r="R7" s="43">
        <v>10782592</v>
      </c>
      <c r="S7" s="43">
        <v>0</v>
      </c>
      <c r="T7" s="43">
        <v>2834058.14</v>
      </c>
      <c r="U7" s="43">
        <v>0</v>
      </c>
      <c r="V7" s="43">
        <v>0</v>
      </c>
      <c r="W7" s="43">
        <v>16786820.219999999</v>
      </c>
      <c r="X7" s="45">
        <v>2.3692154896698046E-2</v>
      </c>
      <c r="Y7" s="43">
        <v>22574.66</v>
      </c>
      <c r="Z7" s="43">
        <v>41250</v>
      </c>
      <c r="AA7" s="43">
        <v>1276.4932000000001</v>
      </c>
      <c r="AB7" s="43">
        <v>65101.153200000008</v>
      </c>
      <c r="AC7" s="43">
        <v>0</v>
      </c>
      <c r="AD7" s="43">
        <v>65101.153200000008</v>
      </c>
      <c r="AE7" s="43">
        <v>0</v>
      </c>
      <c r="AF7" s="45">
        <f t="shared" si="0"/>
        <v>3170170.0799999996</v>
      </c>
      <c r="AG7" s="45">
        <f t="shared" si="1"/>
        <v>10782592</v>
      </c>
      <c r="AH7" s="45">
        <f t="shared" si="2"/>
        <v>2834058.14</v>
      </c>
      <c r="AI7" s="43">
        <v>572728501</v>
      </c>
      <c r="AJ7" s="43">
        <v>594061355</v>
      </c>
      <c r="AK7" s="43">
        <v>625769002</v>
      </c>
      <c r="AL7" s="47">
        <v>597519619.33333337</v>
      </c>
      <c r="AM7" s="43">
        <v>208935.343731114</v>
      </c>
      <c r="AN7" s="46"/>
    </row>
    <row r="8" spans="1:40" s="35" customFormat="1" ht="16.5" x14ac:dyDescent="0.3">
      <c r="A8" s="35" t="s">
        <v>71</v>
      </c>
      <c r="B8" s="35" t="s">
        <v>72</v>
      </c>
      <c r="C8" s="35" t="s">
        <v>62</v>
      </c>
      <c r="D8" s="41">
        <v>3</v>
      </c>
      <c r="E8" s="41" t="s">
        <v>1234</v>
      </c>
      <c r="F8" s="42" t="s">
        <v>1193</v>
      </c>
      <c r="G8" s="43">
        <v>50863400</v>
      </c>
      <c r="H8" s="44">
        <v>1.9</v>
      </c>
      <c r="I8" s="43">
        <v>51324259</v>
      </c>
      <c r="J8" s="43">
        <v>243983.4</v>
      </c>
      <c r="K8" s="43">
        <v>243983.4</v>
      </c>
      <c r="L8" s="76">
        <v>0</v>
      </c>
      <c r="M8" s="43">
        <v>243983.4</v>
      </c>
      <c r="N8" s="43">
        <v>18094.419999999998</v>
      </c>
      <c r="O8" s="43">
        <v>11454.37</v>
      </c>
      <c r="P8" s="43">
        <v>651.51</v>
      </c>
      <c r="Q8" s="43">
        <v>521059</v>
      </c>
      <c r="R8" s="43">
        <v>0</v>
      </c>
      <c r="S8" s="43">
        <v>0</v>
      </c>
      <c r="T8" s="43">
        <v>170850</v>
      </c>
      <c r="U8" s="43">
        <v>0</v>
      </c>
      <c r="V8" s="43">
        <v>0</v>
      </c>
      <c r="W8" s="43">
        <v>966092.7</v>
      </c>
      <c r="X8" s="45">
        <v>1.8191224282172597E-2</v>
      </c>
      <c r="Y8" s="43">
        <v>750</v>
      </c>
      <c r="Z8" s="43">
        <v>3750</v>
      </c>
      <c r="AA8" s="43">
        <v>90</v>
      </c>
      <c r="AB8" s="43">
        <v>4590</v>
      </c>
      <c r="AC8" s="43">
        <v>0</v>
      </c>
      <c r="AD8" s="43">
        <v>4590</v>
      </c>
      <c r="AE8" s="43">
        <v>0</v>
      </c>
      <c r="AF8" s="45">
        <f t="shared" si="0"/>
        <v>274183.7</v>
      </c>
      <c r="AG8" s="45">
        <f t="shared" si="1"/>
        <v>521059</v>
      </c>
      <c r="AH8" s="45">
        <f t="shared" si="2"/>
        <v>170850</v>
      </c>
      <c r="AI8" s="43">
        <v>51526523</v>
      </c>
      <c r="AJ8" s="43">
        <v>51258081</v>
      </c>
      <c r="AK8" s="43">
        <v>54352853</v>
      </c>
      <c r="AL8" s="47">
        <v>52379152.333333336</v>
      </c>
      <c r="AM8" s="43">
        <v>18117.599549048999</v>
      </c>
      <c r="AN8" s="46"/>
    </row>
    <row r="9" spans="1:40" s="35" customFormat="1" ht="16.5" x14ac:dyDescent="0.3">
      <c r="A9" s="35" t="s">
        <v>73</v>
      </c>
      <c r="B9" s="35" t="s">
        <v>74</v>
      </c>
      <c r="C9" s="35" t="s">
        <v>62</v>
      </c>
      <c r="D9" s="41">
        <v>1</v>
      </c>
      <c r="E9" s="41" t="s">
        <v>1233</v>
      </c>
      <c r="F9" s="42" t="s">
        <v>1193</v>
      </c>
      <c r="G9" s="43">
        <v>198862500</v>
      </c>
      <c r="H9" s="44">
        <v>5.2810000000000006</v>
      </c>
      <c r="I9" s="43">
        <v>215793732</v>
      </c>
      <c r="J9" s="43">
        <v>1025832.43</v>
      </c>
      <c r="K9" s="43">
        <v>1021861.3200000001</v>
      </c>
      <c r="L9" s="76">
        <v>0</v>
      </c>
      <c r="M9" s="43">
        <v>1021861.3200000001</v>
      </c>
      <c r="N9" s="43">
        <v>75788.52</v>
      </c>
      <c r="O9" s="43">
        <v>47975.95</v>
      </c>
      <c r="P9" s="43">
        <v>2726.41</v>
      </c>
      <c r="Q9" s="43">
        <v>3275928</v>
      </c>
      <c r="R9" s="43">
        <v>1505092</v>
      </c>
      <c r="S9" s="43">
        <v>0</v>
      </c>
      <c r="T9" s="43">
        <v>4572474</v>
      </c>
      <c r="U9" s="43">
        <v>0</v>
      </c>
      <c r="V9" s="43">
        <v>0</v>
      </c>
      <c r="W9" s="43">
        <v>10501846.199999999</v>
      </c>
      <c r="X9" s="45">
        <v>4.5329230279855588E-2</v>
      </c>
      <c r="Y9" s="43">
        <v>8534.25</v>
      </c>
      <c r="Z9" s="43">
        <v>24000</v>
      </c>
      <c r="AA9" s="43">
        <v>650.68500000000006</v>
      </c>
      <c r="AB9" s="43">
        <v>33184.934999999998</v>
      </c>
      <c r="AC9" s="43">
        <v>0</v>
      </c>
      <c r="AD9" s="43">
        <v>33184.934999999998</v>
      </c>
      <c r="AE9" s="43">
        <v>0</v>
      </c>
      <c r="AF9" s="45">
        <f t="shared" si="0"/>
        <v>1148352.2</v>
      </c>
      <c r="AG9" s="45">
        <f t="shared" si="1"/>
        <v>4781020</v>
      </c>
      <c r="AH9" s="45">
        <f t="shared" si="2"/>
        <v>4572474</v>
      </c>
      <c r="AI9" s="43">
        <v>215565203</v>
      </c>
      <c r="AJ9" s="43">
        <v>213750134</v>
      </c>
      <c r="AK9" s="43">
        <v>208211182</v>
      </c>
      <c r="AL9" s="47">
        <v>212508839.66666666</v>
      </c>
      <c r="AM9" s="43">
        <v>69403.657929605994</v>
      </c>
      <c r="AN9" s="46"/>
    </row>
    <row r="10" spans="1:40" s="35" customFormat="1" ht="16.5" x14ac:dyDescent="0.3">
      <c r="A10" s="35" t="s">
        <v>75</v>
      </c>
      <c r="B10" s="35" t="s">
        <v>76</v>
      </c>
      <c r="C10" s="35" t="s">
        <v>62</v>
      </c>
      <c r="D10" s="41">
        <v>2</v>
      </c>
      <c r="E10" s="41" t="s">
        <v>1233</v>
      </c>
      <c r="F10" s="42" t="s">
        <v>1193</v>
      </c>
      <c r="G10" s="43">
        <v>4044526646</v>
      </c>
      <c r="H10" s="44">
        <v>3.3009999999999997</v>
      </c>
      <c r="I10" s="43">
        <v>4344809120</v>
      </c>
      <c r="J10" s="43">
        <v>20654196.309999999</v>
      </c>
      <c r="K10" s="43">
        <v>20433607.039999999</v>
      </c>
      <c r="L10" s="76">
        <v>0</v>
      </c>
      <c r="M10" s="43">
        <v>20433607.039999999</v>
      </c>
      <c r="N10" s="43">
        <v>1514065.23</v>
      </c>
      <c r="O10" s="43">
        <v>958155.52</v>
      </c>
      <c r="P10" s="43">
        <v>53322.75</v>
      </c>
      <c r="Q10" s="43">
        <v>85907958</v>
      </c>
      <c r="R10" s="43">
        <v>0</v>
      </c>
      <c r="S10" s="43">
        <v>0</v>
      </c>
      <c r="T10" s="43">
        <v>23793931</v>
      </c>
      <c r="U10" s="43">
        <v>808905</v>
      </c>
      <c r="V10" s="43">
        <v>0</v>
      </c>
      <c r="W10" s="43">
        <v>133469944.53999999</v>
      </c>
      <c r="X10" s="45">
        <v>3.006005945151341E-2</v>
      </c>
      <c r="Y10" s="43">
        <v>52237.5</v>
      </c>
      <c r="Z10" s="43">
        <v>227250</v>
      </c>
      <c r="AA10" s="43">
        <v>5589.75</v>
      </c>
      <c r="AB10" s="43">
        <v>285077.25</v>
      </c>
      <c r="AC10" s="43">
        <v>0</v>
      </c>
      <c r="AD10" s="43">
        <v>285077.25</v>
      </c>
      <c r="AE10" s="43">
        <v>0</v>
      </c>
      <c r="AF10" s="45">
        <f t="shared" si="0"/>
        <v>22959150.539999999</v>
      </c>
      <c r="AG10" s="45">
        <f t="shared" si="1"/>
        <v>85907958</v>
      </c>
      <c r="AH10" s="45">
        <f t="shared" si="2"/>
        <v>24602836</v>
      </c>
      <c r="AI10" s="43">
        <v>4071526477</v>
      </c>
      <c r="AJ10" s="43">
        <v>4325068177</v>
      </c>
      <c r="AK10" s="43">
        <v>4410765763</v>
      </c>
      <c r="AL10" s="47">
        <v>4269120139</v>
      </c>
      <c r="AM10" s="43">
        <v>1472998.746666447</v>
      </c>
      <c r="AN10" s="46"/>
    </row>
    <row r="11" spans="1:40" s="35" customFormat="1" ht="16.5" x14ac:dyDescent="0.3">
      <c r="A11" s="35" t="s">
        <v>77</v>
      </c>
      <c r="B11" s="35" t="s">
        <v>78</v>
      </c>
      <c r="C11" s="35" t="s">
        <v>62</v>
      </c>
      <c r="D11" s="41">
        <v>3</v>
      </c>
      <c r="E11" s="41" t="s">
        <v>1234</v>
      </c>
      <c r="F11" s="42" t="s">
        <v>1193</v>
      </c>
      <c r="G11" s="43">
        <v>156373720</v>
      </c>
      <c r="H11" s="44">
        <v>2.5859999999999999</v>
      </c>
      <c r="I11" s="43">
        <v>169132031</v>
      </c>
      <c r="J11" s="43">
        <v>804013.73</v>
      </c>
      <c r="K11" s="43">
        <v>804013.73</v>
      </c>
      <c r="L11" s="76">
        <v>0</v>
      </c>
      <c r="M11" s="43">
        <v>804013.73</v>
      </c>
      <c r="N11" s="43">
        <v>59627.68</v>
      </c>
      <c r="O11" s="43">
        <v>37746.29</v>
      </c>
      <c r="P11" s="43">
        <v>2146.96</v>
      </c>
      <c r="Q11" s="43">
        <v>2603143</v>
      </c>
      <c r="R11" s="43">
        <v>0</v>
      </c>
      <c r="S11" s="43">
        <v>0</v>
      </c>
      <c r="T11" s="43">
        <v>536893.9</v>
      </c>
      <c r="U11" s="43">
        <v>0</v>
      </c>
      <c r="V11" s="43">
        <v>0</v>
      </c>
      <c r="W11" s="43">
        <v>4043571.56</v>
      </c>
      <c r="X11" s="45">
        <v>2.3943935217721497E-2</v>
      </c>
      <c r="Y11" s="43">
        <v>3472</v>
      </c>
      <c r="Z11" s="43">
        <v>12750</v>
      </c>
      <c r="AA11" s="43">
        <v>324.44</v>
      </c>
      <c r="AB11" s="43">
        <v>16546.439999999999</v>
      </c>
      <c r="AC11" s="43">
        <v>0</v>
      </c>
      <c r="AD11" s="43">
        <v>16546.439999999999</v>
      </c>
      <c r="AE11" s="43">
        <v>0</v>
      </c>
      <c r="AF11" s="45">
        <f t="shared" si="0"/>
        <v>903534.66</v>
      </c>
      <c r="AG11" s="45">
        <f t="shared" si="1"/>
        <v>2603143</v>
      </c>
      <c r="AH11" s="45">
        <f t="shared" si="2"/>
        <v>536893.9</v>
      </c>
      <c r="AI11" s="43">
        <v>168938125</v>
      </c>
      <c r="AJ11" s="43">
        <v>166438445</v>
      </c>
      <c r="AK11" s="43">
        <v>170227805</v>
      </c>
      <c r="AL11" s="47">
        <v>168534791.66666666</v>
      </c>
      <c r="AM11" s="43">
        <v>57032.751300525</v>
      </c>
      <c r="AN11" s="46"/>
    </row>
    <row r="12" spans="1:40" s="35" customFormat="1" ht="16.5" x14ac:dyDescent="0.3">
      <c r="A12" s="35" t="s">
        <v>79</v>
      </c>
      <c r="B12" s="35" t="s">
        <v>80</v>
      </c>
      <c r="C12" s="35" t="s">
        <v>62</v>
      </c>
      <c r="D12" s="41">
        <v>1</v>
      </c>
      <c r="E12" s="41" t="s">
        <v>1233</v>
      </c>
      <c r="F12" s="42" t="s">
        <v>1193</v>
      </c>
      <c r="G12" s="43">
        <v>174433700</v>
      </c>
      <c r="H12" s="44">
        <v>2.0869999999999997</v>
      </c>
      <c r="I12" s="43">
        <v>175992769</v>
      </c>
      <c r="J12" s="43">
        <v>836628.05</v>
      </c>
      <c r="K12" s="43">
        <v>834244.94000000006</v>
      </c>
      <c r="L12" s="76">
        <v>0</v>
      </c>
      <c r="M12" s="43">
        <v>834244.94000000006</v>
      </c>
      <c r="N12" s="43">
        <v>61873.02</v>
      </c>
      <c r="O12" s="43">
        <v>39167.79</v>
      </c>
      <c r="P12" s="43">
        <v>2229.0300000000002</v>
      </c>
      <c r="Q12" s="43">
        <v>1997216</v>
      </c>
      <c r="R12" s="43">
        <v>0</v>
      </c>
      <c r="S12" s="43">
        <v>0</v>
      </c>
      <c r="T12" s="43">
        <v>704939.21</v>
      </c>
      <c r="U12" s="43">
        <v>0</v>
      </c>
      <c r="V12" s="43">
        <v>0</v>
      </c>
      <c r="W12" s="43">
        <v>3639669.99</v>
      </c>
      <c r="X12" s="45">
        <v>3.1234664168691473E-2</v>
      </c>
      <c r="Y12" s="43">
        <v>8250</v>
      </c>
      <c r="Z12" s="43">
        <v>11250</v>
      </c>
      <c r="AA12" s="43">
        <v>390</v>
      </c>
      <c r="AB12" s="43">
        <v>19890</v>
      </c>
      <c r="AC12" s="43">
        <v>0</v>
      </c>
      <c r="AD12" s="43">
        <v>19890</v>
      </c>
      <c r="AE12" s="43">
        <v>0</v>
      </c>
      <c r="AF12" s="45">
        <f t="shared" si="0"/>
        <v>937514.78000000014</v>
      </c>
      <c r="AG12" s="45">
        <f t="shared" si="1"/>
        <v>1997216</v>
      </c>
      <c r="AH12" s="45">
        <f t="shared" si="2"/>
        <v>704939.21</v>
      </c>
      <c r="AI12" s="43">
        <v>169700078</v>
      </c>
      <c r="AJ12" s="43">
        <v>174926903</v>
      </c>
      <c r="AK12" s="43">
        <v>181796456</v>
      </c>
      <c r="AL12" s="47">
        <v>175474479</v>
      </c>
      <c r="AM12" s="43">
        <v>60598.758067848001</v>
      </c>
      <c r="AN12" s="46"/>
    </row>
    <row r="13" spans="1:40" s="35" customFormat="1" ht="16.5" x14ac:dyDescent="0.3">
      <c r="A13" s="35" t="s">
        <v>81</v>
      </c>
      <c r="B13" s="35" t="s">
        <v>82</v>
      </c>
      <c r="C13" s="35" t="s">
        <v>62</v>
      </c>
      <c r="D13" s="41">
        <v>2</v>
      </c>
      <c r="E13" s="41" t="s">
        <v>1233</v>
      </c>
      <c r="F13" s="42" t="s">
        <v>1193</v>
      </c>
      <c r="G13" s="43">
        <v>2728011600</v>
      </c>
      <c r="H13" s="44">
        <v>3.097</v>
      </c>
      <c r="I13" s="43">
        <v>2884498891</v>
      </c>
      <c r="J13" s="43">
        <v>13712226.41</v>
      </c>
      <c r="K13" s="43">
        <v>13625767.220000001</v>
      </c>
      <c r="L13" s="76">
        <v>0</v>
      </c>
      <c r="M13" s="43">
        <v>13625767.220000001</v>
      </c>
      <c r="N13" s="43">
        <v>1010671.08</v>
      </c>
      <c r="O13" s="43">
        <v>639744.36</v>
      </c>
      <c r="P13" s="43">
        <v>36305.730000000003</v>
      </c>
      <c r="Q13" s="43">
        <v>33665475</v>
      </c>
      <c r="R13" s="43">
        <v>18703789</v>
      </c>
      <c r="S13" s="43">
        <v>0</v>
      </c>
      <c r="T13" s="43">
        <v>16788025.280000001</v>
      </c>
      <c r="U13" s="43">
        <v>0</v>
      </c>
      <c r="V13" s="43">
        <v>0</v>
      </c>
      <c r="W13" s="43">
        <v>84469777.670000002</v>
      </c>
      <c r="X13" s="45">
        <v>3.0556695519482244E-2</v>
      </c>
      <c r="Y13" s="43">
        <v>37268.76</v>
      </c>
      <c r="Z13" s="43">
        <v>229250</v>
      </c>
      <c r="AA13" s="43">
        <v>5330.3752000000004</v>
      </c>
      <c r="AB13" s="43">
        <v>271849.13520000002</v>
      </c>
      <c r="AC13" s="43">
        <v>0</v>
      </c>
      <c r="AD13" s="43">
        <v>271849.13520000002</v>
      </c>
      <c r="AE13" s="43">
        <v>0</v>
      </c>
      <c r="AF13" s="45">
        <f t="shared" si="0"/>
        <v>15312488.390000001</v>
      </c>
      <c r="AG13" s="45">
        <f t="shared" si="1"/>
        <v>52369264</v>
      </c>
      <c r="AH13" s="45">
        <f t="shared" si="2"/>
        <v>16788025.280000001</v>
      </c>
      <c r="AI13" s="43">
        <v>2726827530</v>
      </c>
      <c r="AJ13" s="43">
        <v>2865702006</v>
      </c>
      <c r="AK13" s="43">
        <v>2938401012</v>
      </c>
      <c r="AL13" s="47">
        <v>2843643516</v>
      </c>
      <c r="AM13" s="43">
        <v>979466.05786629603</v>
      </c>
      <c r="AN13" s="46"/>
    </row>
    <row r="14" spans="1:40" s="35" customFormat="1" ht="16.5" x14ac:dyDescent="0.3">
      <c r="A14" s="35" t="s">
        <v>83</v>
      </c>
      <c r="B14" s="35" t="s">
        <v>84</v>
      </c>
      <c r="C14" s="35" t="s">
        <v>62</v>
      </c>
      <c r="D14" s="41">
        <v>3</v>
      </c>
      <c r="E14" s="41" t="s">
        <v>1234</v>
      </c>
      <c r="F14" s="42" t="s">
        <v>1193</v>
      </c>
      <c r="G14" s="43">
        <v>2061040412</v>
      </c>
      <c r="H14" s="44">
        <v>3.2189999999999999</v>
      </c>
      <c r="I14" s="43">
        <v>2273619872</v>
      </c>
      <c r="J14" s="43">
        <v>10808251.84</v>
      </c>
      <c r="K14" s="43">
        <v>10799811.93</v>
      </c>
      <c r="L14" s="76">
        <v>0</v>
      </c>
      <c r="M14" s="43">
        <v>10799811.93</v>
      </c>
      <c r="N14" s="43">
        <v>800942.6</v>
      </c>
      <c r="O14" s="43">
        <v>507018.15</v>
      </c>
      <c r="P14" s="43">
        <v>28829.3</v>
      </c>
      <c r="Q14" s="43">
        <v>21548489</v>
      </c>
      <c r="R14" s="43">
        <v>14480015</v>
      </c>
      <c r="S14" s="43">
        <v>0</v>
      </c>
      <c r="T14" s="43">
        <v>18170806.469999999</v>
      </c>
      <c r="U14" s="43">
        <v>0</v>
      </c>
      <c r="V14" s="43">
        <v>0</v>
      </c>
      <c r="W14" s="43">
        <v>66335912.450000003</v>
      </c>
      <c r="X14" s="45">
        <v>2.9784559196171709E-2</v>
      </c>
      <c r="Y14" s="43">
        <v>32990.04</v>
      </c>
      <c r="Z14" s="43">
        <v>121000</v>
      </c>
      <c r="AA14" s="43">
        <v>3079.8008000000004</v>
      </c>
      <c r="AB14" s="43">
        <v>157069.84080000001</v>
      </c>
      <c r="AC14" s="43">
        <v>0</v>
      </c>
      <c r="AD14" s="43">
        <v>157069.84080000001</v>
      </c>
      <c r="AE14" s="43">
        <v>0</v>
      </c>
      <c r="AF14" s="45">
        <f t="shared" si="0"/>
        <v>12136601.98</v>
      </c>
      <c r="AG14" s="45">
        <f t="shared" si="1"/>
        <v>36028504</v>
      </c>
      <c r="AH14" s="45">
        <f t="shared" si="2"/>
        <v>18170806.469999999</v>
      </c>
      <c r="AI14" s="43">
        <v>2301444257</v>
      </c>
      <c r="AJ14" s="43">
        <v>2247726891</v>
      </c>
      <c r="AK14" s="43">
        <v>2178770801</v>
      </c>
      <c r="AL14" s="47">
        <v>2242647316.3333335</v>
      </c>
      <c r="AM14" s="43">
        <v>728845.14115412999</v>
      </c>
      <c r="AN14" s="46"/>
    </row>
    <row r="15" spans="1:40" s="35" customFormat="1" ht="16.5" x14ac:dyDescent="0.3">
      <c r="A15" s="35" t="s">
        <v>85</v>
      </c>
      <c r="B15" s="35" t="s">
        <v>86</v>
      </c>
      <c r="C15" s="35" t="s">
        <v>62</v>
      </c>
      <c r="D15" s="41">
        <v>1</v>
      </c>
      <c r="E15" s="41" t="s">
        <v>1233</v>
      </c>
      <c r="F15" s="42" t="s">
        <v>1193</v>
      </c>
      <c r="G15" s="43">
        <v>1369276200</v>
      </c>
      <c r="H15" s="44">
        <v>2.7189999999999999</v>
      </c>
      <c r="I15" s="43">
        <v>1466053960</v>
      </c>
      <c r="J15" s="43">
        <v>6969274.2400000002</v>
      </c>
      <c r="K15" s="43">
        <v>6955749.6299999999</v>
      </c>
      <c r="L15" s="76">
        <v>0</v>
      </c>
      <c r="M15" s="43">
        <v>6955749.6299999999</v>
      </c>
      <c r="N15" s="43">
        <v>515887.59</v>
      </c>
      <c r="O15" s="43">
        <v>326569.40999999997</v>
      </c>
      <c r="P15" s="43">
        <v>18564.21</v>
      </c>
      <c r="Q15" s="43">
        <v>19717695</v>
      </c>
      <c r="R15" s="43">
        <v>0</v>
      </c>
      <c r="S15" s="43">
        <v>0</v>
      </c>
      <c r="T15" s="43">
        <v>9692320.6300000008</v>
      </c>
      <c r="U15" s="43">
        <v>0</v>
      </c>
      <c r="V15" s="43">
        <v>0</v>
      </c>
      <c r="W15" s="43">
        <v>37226786.469999999</v>
      </c>
      <c r="X15" s="45">
        <v>2.5607966316017819E-2</v>
      </c>
      <c r="Y15" s="43">
        <v>37244.92</v>
      </c>
      <c r="Z15" s="43">
        <v>77750</v>
      </c>
      <c r="AA15" s="43">
        <v>2299.8984</v>
      </c>
      <c r="AB15" s="43">
        <v>117294.8184</v>
      </c>
      <c r="AC15" s="43">
        <v>0</v>
      </c>
      <c r="AD15" s="43">
        <v>117294.8184</v>
      </c>
      <c r="AE15" s="43">
        <v>0</v>
      </c>
      <c r="AF15" s="45">
        <f t="shared" si="0"/>
        <v>7816770.8399999999</v>
      </c>
      <c r="AG15" s="45">
        <f t="shared" si="1"/>
        <v>19717695</v>
      </c>
      <c r="AH15" s="45">
        <f t="shared" si="2"/>
        <v>9692320.6300000008</v>
      </c>
      <c r="AI15" s="43">
        <v>1432751681</v>
      </c>
      <c r="AJ15" s="43">
        <v>1452931835</v>
      </c>
      <c r="AK15" s="43">
        <v>1486889130</v>
      </c>
      <c r="AL15" s="47">
        <v>1457524215.3333333</v>
      </c>
      <c r="AM15" s="43">
        <v>495629.21437028999</v>
      </c>
      <c r="AN15" s="46"/>
    </row>
    <row r="16" spans="1:40" s="35" customFormat="1" ht="16.5" x14ac:dyDescent="0.3">
      <c r="A16" s="35" t="s">
        <v>87</v>
      </c>
      <c r="B16" s="35" t="s">
        <v>88</v>
      </c>
      <c r="C16" s="35" t="s">
        <v>62</v>
      </c>
      <c r="D16" s="41">
        <v>2</v>
      </c>
      <c r="E16" s="41" t="s">
        <v>1233</v>
      </c>
      <c r="F16" s="42" t="s">
        <v>1193</v>
      </c>
      <c r="G16" s="43">
        <v>930798400</v>
      </c>
      <c r="H16" s="44">
        <v>3.556</v>
      </c>
      <c r="I16" s="43">
        <v>911248534</v>
      </c>
      <c r="J16" s="43">
        <v>4331860.29</v>
      </c>
      <c r="K16" s="43">
        <v>4294376.09</v>
      </c>
      <c r="L16" s="76">
        <v>0</v>
      </c>
      <c r="M16" s="43">
        <v>4294376.09</v>
      </c>
      <c r="N16" s="43">
        <v>0</v>
      </c>
      <c r="O16" s="43">
        <v>201616.82</v>
      </c>
      <c r="P16" s="43">
        <v>11402.95</v>
      </c>
      <c r="Q16" s="43">
        <v>12680402</v>
      </c>
      <c r="R16" s="43">
        <v>6549332</v>
      </c>
      <c r="S16" s="43">
        <v>397888</v>
      </c>
      <c r="T16" s="43">
        <v>8656100.7699999996</v>
      </c>
      <c r="U16" s="43">
        <v>0</v>
      </c>
      <c r="V16" s="43">
        <v>305807</v>
      </c>
      <c r="W16" s="43">
        <v>33096925.629999999</v>
      </c>
      <c r="X16" s="45">
        <v>3.2215050193604045E-2</v>
      </c>
      <c r="Y16" s="43">
        <v>5121.66</v>
      </c>
      <c r="Z16" s="43">
        <v>48500</v>
      </c>
      <c r="AA16" s="43">
        <v>1072.4332000000002</v>
      </c>
      <c r="AB16" s="43">
        <v>54694.093200000003</v>
      </c>
      <c r="AC16" s="43">
        <v>0</v>
      </c>
      <c r="AD16" s="43">
        <v>54694.093200000003</v>
      </c>
      <c r="AE16" s="43">
        <v>0</v>
      </c>
      <c r="AF16" s="45">
        <f t="shared" si="0"/>
        <v>4507395.8600000003</v>
      </c>
      <c r="AG16" s="45">
        <f t="shared" si="1"/>
        <v>19627622</v>
      </c>
      <c r="AH16" s="45">
        <f t="shared" si="2"/>
        <v>8961907.7699999996</v>
      </c>
      <c r="AI16" s="43">
        <v>896277180</v>
      </c>
      <c r="AJ16" s="43">
        <v>917423291</v>
      </c>
      <c r="AK16" s="43">
        <v>944206127</v>
      </c>
      <c r="AL16" s="47">
        <v>919302199.33333337</v>
      </c>
      <c r="AM16" s="43">
        <v>314735.06093129102</v>
      </c>
      <c r="AN16" s="46"/>
    </row>
    <row r="17" spans="1:40" s="35" customFormat="1" ht="16.5" x14ac:dyDescent="0.3">
      <c r="A17" s="35" t="s">
        <v>89</v>
      </c>
      <c r="B17" s="35" t="s">
        <v>90</v>
      </c>
      <c r="C17" s="35" t="s">
        <v>62</v>
      </c>
      <c r="D17" s="41">
        <v>3</v>
      </c>
      <c r="E17" s="41" t="s">
        <v>1234</v>
      </c>
      <c r="F17" s="42" t="s">
        <v>1193</v>
      </c>
      <c r="G17" s="43">
        <v>1874071700</v>
      </c>
      <c r="H17" s="44">
        <v>0.98599999999999999</v>
      </c>
      <c r="I17" s="43">
        <v>2021909913</v>
      </c>
      <c r="J17" s="43">
        <v>9611682.1500000004</v>
      </c>
      <c r="K17" s="43">
        <v>9607494.4500000011</v>
      </c>
      <c r="L17" s="76">
        <v>0</v>
      </c>
      <c r="M17" s="43">
        <v>9607494.4500000011</v>
      </c>
      <c r="N17" s="43">
        <v>0</v>
      </c>
      <c r="O17" s="43">
        <v>451040.28</v>
      </c>
      <c r="P17" s="43">
        <v>25649.919999999998</v>
      </c>
      <c r="Q17" s="43">
        <v>1601690</v>
      </c>
      <c r="R17" s="43">
        <v>0</v>
      </c>
      <c r="S17" s="43">
        <v>0</v>
      </c>
      <c r="T17" s="43">
        <v>6117450.8899999997</v>
      </c>
      <c r="U17" s="43">
        <v>0</v>
      </c>
      <c r="V17" s="43">
        <v>667063.54</v>
      </c>
      <c r="W17" s="43">
        <v>18470389.079999998</v>
      </c>
      <c r="X17" s="45">
        <v>9.2501080434592067E-3</v>
      </c>
      <c r="Y17" s="43">
        <v>1500</v>
      </c>
      <c r="Z17" s="43">
        <v>11250</v>
      </c>
      <c r="AA17" s="43">
        <v>255</v>
      </c>
      <c r="AB17" s="43">
        <v>13005</v>
      </c>
      <c r="AC17" s="43">
        <v>0</v>
      </c>
      <c r="AD17" s="43">
        <v>13005</v>
      </c>
      <c r="AE17" s="43">
        <v>0</v>
      </c>
      <c r="AF17" s="45">
        <f t="shared" si="0"/>
        <v>10084184.65</v>
      </c>
      <c r="AG17" s="45">
        <f t="shared" si="1"/>
        <v>1601690</v>
      </c>
      <c r="AH17" s="45">
        <f t="shared" si="2"/>
        <v>6784514.4299999997</v>
      </c>
      <c r="AI17" s="43">
        <v>1969794054</v>
      </c>
      <c r="AJ17" s="43">
        <v>2001192623</v>
      </c>
      <c r="AK17" s="43">
        <v>1958482287</v>
      </c>
      <c r="AL17" s="47">
        <v>1976489654.6666667</v>
      </c>
      <c r="AM17" s="43">
        <v>652826.776172571</v>
      </c>
      <c r="AN17" s="46"/>
    </row>
    <row r="18" spans="1:40" s="35" customFormat="1" ht="16.5" x14ac:dyDescent="0.3">
      <c r="A18" s="35" t="s">
        <v>91</v>
      </c>
      <c r="B18" s="35" t="s">
        <v>92</v>
      </c>
      <c r="C18" s="35" t="s">
        <v>62</v>
      </c>
      <c r="D18" s="41">
        <v>1</v>
      </c>
      <c r="E18" s="41" t="s">
        <v>1233</v>
      </c>
      <c r="F18" s="42" t="s">
        <v>1193</v>
      </c>
      <c r="G18" s="43">
        <v>3747197700</v>
      </c>
      <c r="H18" s="44">
        <v>1.5479999999999998</v>
      </c>
      <c r="I18" s="43">
        <v>4296344995</v>
      </c>
      <c r="J18" s="43">
        <v>20423809.309999999</v>
      </c>
      <c r="K18" s="43">
        <v>20407533.209999997</v>
      </c>
      <c r="L18" s="76">
        <v>0</v>
      </c>
      <c r="M18" s="43">
        <v>20407533.209999997</v>
      </c>
      <c r="N18" s="43">
        <v>0</v>
      </c>
      <c r="O18" s="43">
        <v>958088.41</v>
      </c>
      <c r="P18" s="43">
        <v>54478.9</v>
      </c>
      <c r="Q18" s="43">
        <v>10498077</v>
      </c>
      <c r="R18" s="43">
        <v>0</v>
      </c>
      <c r="S18" s="43">
        <v>1512000</v>
      </c>
      <c r="T18" s="43">
        <v>23157230.940000001</v>
      </c>
      <c r="U18" s="43">
        <v>0</v>
      </c>
      <c r="V18" s="43">
        <v>1416380</v>
      </c>
      <c r="W18" s="43">
        <v>58003788.459999993</v>
      </c>
      <c r="X18" s="45">
        <v>1.5113356254711175E-2</v>
      </c>
      <c r="Y18" s="43">
        <v>5328</v>
      </c>
      <c r="Z18" s="43">
        <v>58500</v>
      </c>
      <c r="AA18" s="43">
        <v>1276.56</v>
      </c>
      <c r="AB18" s="43">
        <v>65104.56</v>
      </c>
      <c r="AC18" s="43">
        <v>0</v>
      </c>
      <c r="AD18" s="43">
        <v>65104.56</v>
      </c>
      <c r="AE18" s="43">
        <v>0</v>
      </c>
      <c r="AF18" s="45">
        <f t="shared" si="0"/>
        <v>21420100.519999996</v>
      </c>
      <c r="AG18" s="45">
        <f t="shared" si="1"/>
        <v>12010077</v>
      </c>
      <c r="AH18" s="45">
        <f t="shared" si="2"/>
        <v>24573610.940000001</v>
      </c>
      <c r="AI18" s="43">
        <v>4102542867</v>
      </c>
      <c r="AJ18" s="43">
        <v>4249142841</v>
      </c>
      <c r="AK18" s="43">
        <v>4348610537</v>
      </c>
      <c r="AL18" s="47">
        <v>4233432081.6666665</v>
      </c>
      <c r="AM18" s="43">
        <v>1449535.396129821</v>
      </c>
      <c r="AN18" s="46"/>
    </row>
    <row r="19" spans="1:40" s="35" customFormat="1" ht="16.5" x14ac:dyDescent="0.3">
      <c r="A19" s="35" t="s">
        <v>93</v>
      </c>
      <c r="B19" s="35" t="s">
        <v>94</v>
      </c>
      <c r="C19" s="35" t="s">
        <v>62</v>
      </c>
      <c r="D19" s="41">
        <v>2</v>
      </c>
      <c r="E19" s="41" t="s">
        <v>1233</v>
      </c>
      <c r="F19" s="42" t="s">
        <v>1193</v>
      </c>
      <c r="G19" s="43">
        <v>454359100</v>
      </c>
      <c r="H19" s="44">
        <v>3.1909999999999998</v>
      </c>
      <c r="I19" s="43">
        <v>475272948</v>
      </c>
      <c r="J19" s="43">
        <v>2259335.34</v>
      </c>
      <c r="K19" s="43">
        <v>2253893.9899999998</v>
      </c>
      <c r="L19" s="76">
        <v>0</v>
      </c>
      <c r="M19" s="43">
        <v>2253893.9899999998</v>
      </c>
      <c r="N19" s="43">
        <v>167148.79</v>
      </c>
      <c r="O19" s="43">
        <v>105815.38</v>
      </c>
      <c r="P19" s="43">
        <v>6010.99</v>
      </c>
      <c r="Q19" s="43">
        <v>4815936</v>
      </c>
      <c r="R19" s="43">
        <v>3152137</v>
      </c>
      <c r="S19" s="43">
        <v>0</v>
      </c>
      <c r="T19" s="43">
        <v>3994744.37</v>
      </c>
      <c r="U19" s="43">
        <v>0</v>
      </c>
      <c r="V19" s="43">
        <v>0</v>
      </c>
      <c r="W19" s="43">
        <v>14495686.52</v>
      </c>
      <c r="X19" s="45">
        <v>4.4167573320314131E-2</v>
      </c>
      <c r="Y19" s="43">
        <v>14781.49</v>
      </c>
      <c r="Z19" s="43">
        <v>40500</v>
      </c>
      <c r="AA19" s="43">
        <v>1105.6297999999999</v>
      </c>
      <c r="AB19" s="43">
        <v>56387.1198</v>
      </c>
      <c r="AC19" s="43">
        <v>0</v>
      </c>
      <c r="AD19" s="43">
        <v>56387.1198</v>
      </c>
      <c r="AE19" s="43">
        <v>0</v>
      </c>
      <c r="AF19" s="45">
        <f t="shared" si="0"/>
        <v>2532869.15</v>
      </c>
      <c r="AG19" s="45">
        <f t="shared" si="1"/>
        <v>7968073</v>
      </c>
      <c r="AH19" s="45">
        <f t="shared" si="2"/>
        <v>3994744.37</v>
      </c>
      <c r="AI19" s="43">
        <v>472498869</v>
      </c>
      <c r="AJ19" s="43">
        <v>475675746</v>
      </c>
      <c r="AK19" s="43">
        <v>481414601</v>
      </c>
      <c r="AL19" s="47">
        <v>476529738.66666669</v>
      </c>
      <c r="AM19" s="43">
        <v>160471.373195133</v>
      </c>
      <c r="AN19" s="46"/>
    </row>
    <row r="20" spans="1:40" s="35" customFormat="1" ht="16.5" x14ac:dyDescent="0.3">
      <c r="A20" s="35" t="s">
        <v>95</v>
      </c>
      <c r="B20" s="35" t="s">
        <v>96</v>
      </c>
      <c r="C20" s="35" t="s">
        <v>62</v>
      </c>
      <c r="D20" s="41">
        <v>3</v>
      </c>
      <c r="E20" s="41" t="s">
        <v>1234</v>
      </c>
      <c r="F20" s="42" t="s">
        <v>1193</v>
      </c>
      <c r="G20" s="43">
        <v>872248260</v>
      </c>
      <c r="H20" s="44">
        <v>3.468</v>
      </c>
      <c r="I20" s="43">
        <v>886119212</v>
      </c>
      <c r="J20" s="43">
        <v>4212401.43</v>
      </c>
      <c r="K20" s="43">
        <v>4175285.6599999997</v>
      </c>
      <c r="L20" s="76">
        <v>0</v>
      </c>
      <c r="M20" s="43">
        <v>4175285.6599999997</v>
      </c>
      <c r="N20" s="43">
        <v>0</v>
      </c>
      <c r="O20" s="43">
        <v>196015.04</v>
      </c>
      <c r="P20" s="43">
        <v>11097.33</v>
      </c>
      <c r="Q20" s="43">
        <v>10672184</v>
      </c>
      <c r="R20" s="43">
        <v>6454999</v>
      </c>
      <c r="S20" s="43">
        <v>0</v>
      </c>
      <c r="T20" s="43">
        <v>8442419.5999999996</v>
      </c>
      <c r="U20" s="43">
        <v>0</v>
      </c>
      <c r="V20" s="43">
        <v>296629</v>
      </c>
      <c r="W20" s="43">
        <v>30248629.630000003</v>
      </c>
      <c r="X20" s="45">
        <v>3.1070696375340913E-2</v>
      </c>
      <c r="Y20" s="43">
        <v>9750</v>
      </c>
      <c r="Z20" s="43">
        <v>69000</v>
      </c>
      <c r="AA20" s="43">
        <v>1575</v>
      </c>
      <c r="AB20" s="43">
        <v>80325</v>
      </c>
      <c r="AC20" s="43">
        <v>0</v>
      </c>
      <c r="AD20" s="43">
        <v>80325</v>
      </c>
      <c r="AE20" s="43">
        <v>0</v>
      </c>
      <c r="AF20" s="45">
        <f t="shared" si="0"/>
        <v>4382398.0299999993</v>
      </c>
      <c r="AG20" s="45">
        <f t="shared" si="1"/>
        <v>17127183</v>
      </c>
      <c r="AH20" s="45">
        <f t="shared" si="2"/>
        <v>8739048.5999999996</v>
      </c>
      <c r="AI20" s="43">
        <v>916042691</v>
      </c>
      <c r="AJ20" s="43">
        <v>889886441</v>
      </c>
      <c r="AK20" s="43">
        <v>860375084</v>
      </c>
      <c r="AL20" s="47">
        <v>888768072</v>
      </c>
      <c r="AM20" s="43">
        <v>286791.40787497198</v>
      </c>
      <c r="AN20" s="46"/>
    </row>
    <row r="21" spans="1:40" s="35" customFormat="1" ht="16.5" x14ac:dyDescent="0.3">
      <c r="A21" s="35" t="s">
        <v>97</v>
      </c>
      <c r="B21" s="35" t="s">
        <v>98</v>
      </c>
      <c r="C21" s="35" t="s">
        <v>62</v>
      </c>
      <c r="D21" s="41">
        <v>1</v>
      </c>
      <c r="E21" s="41" t="s">
        <v>1234</v>
      </c>
      <c r="F21" s="42" t="s">
        <v>1193</v>
      </c>
      <c r="G21" s="43">
        <v>798409700</v>
      </c>
      <c r="H21" s="44">
        <v>4.7730000000000006</v>
      </c>
      <c r="I21" s="43">
        <v>784727436</v>
      </c>
      <c r="J21" s="43">
        <v>3730408.88</v>
      </c>
      <c r="K21" s="43">
        <v>3683271.19</v>
      </c>
      <c r="L21" s="76">
        <v>0</v>
      </c>
      <c r="M21" s="43">
        <v>3683271.19</v>
      </c>
      <c r="N21" s="43">
        <v>273221.65000000002</v>
      </c>
      <c r="O21" s="43">
        <v>172921.3</v>
      </c>
      <c r="P21" s="43">
        <v>9856.1200000000008</v>
      </c>
      <c r="Q21" s="43">
        <v>10152148</v>
      </c>
      <c r="R21" s="43">
        <v>0</v>
      </c>
      <c r="S21" s="43">
        <v>0</v>
      </c>
      <c r="T21" s="43">
        <v>23810385</v>
      </c>
      <c r="U21" s="43">
        <v>0</v>
      </c>
      <c r="V21" s="43">
        <v>0</v>
      </c>
      <c r="W21" s="43">
        <v>38101803.259999998</v>
      </c>
      <c r="X21" s="45">
        <v>3.9945402041929631E-2</v>
      </c>
      <c r="Y21" s="43">
        <v>29704.26</v>
      </c>
      <c r="Z21" s="43">
        <v>39500</v>
      </c>
      <c r="AA21" s="43">
        <v>1384.0852</v>
      </c>
      <c r="AB21" s="43">
        <v>70588.345199999996</v>
      </c>
      <c r="AC21" s="43">
        <v>0</v>
      </c>
      <c r="AD21" s="43">
        <v>70588.345199999996</v>
      </c>
      <c r="AE21" s="43">
        <v>0</v>
      </c>
      <c r="AF21" s="45">
        <f t="shared" si="0"/>
        <v>4139270.26</v>
      </c>
      <c r="AG21" s="45">
        <f t="shared" si="1"/>
        <v>10152148</v>
      </c>
      <c r="AH21" s="45">
        <f t="shared" si="2"/>
        <v>23810385</v>
      </c>
      <c r="AI21" s="43">
        <v>740021000</v>
      </c>
      <c r="AJ21" s="43">
        <v>763467926</v>
      </c>
      <c r="AK21" s="43">
        <v>777116702</v>
      </c>
      <c r="AL21" s="47">
        <v>760201876</v>
      </c>
      <c r="AM21" s="43">
        <v>259038.64162776599</v>
      </c>
      <c r="AN21" s="46"/>
    </row>
    <row r="22" spans="1:40" s="35" customFormat="1" ht="16.5" x14ac:dyDescent="0.3">
      <c r="A22" s="35" t="s">
        <v>99</v>
      </c>
      <c r="B22" s="35" t="s">
        <v>100</v>
      </c>
      <c r="C22" s="35" t="s">
        <v>62</v>
      </c>
      <c r="D22" s="41">
        <v>2</v>
      </c>
      <c r="E22" s="41" t="s">
        <v>1233</v>
      </c>
      <c r="F22" s="42" t="s">
        <v>1193</v>
      </c>
      <c r="G22" s="43">
        <v>115141900</v>
      </c>
      <c r="H22" s="44">
        <v>2.774</v>
      </c>
      <c r="I22" s="43">
        <v>130809803</v>
      </c>
      <c r="J22" s="43">
        <v>621838.91</v>
      </c>
      <c r="K22" s="43">
        <v>621443.45000000007</v>
      </c>
      <c r="L22" s="76">
        <v>0</v>
      </c>
      <c r="M22" s="43">
        <v>621443.45000000007</v>
      </c>
      <c r="N22" s="43">
        <v>46087.5</v>
      </c>
      <c r="O22" s="43">
        <v>29174.95</v>
      </c>
      <c r="P22" s="43">
        <v>1659.72</v>
      </c>
      <c r="Q22" s="43">
        <v>1885328</v>
      </c>
      <c r="R22" s="43">
        <v>0</v>
      </c>
      <c r="S22" s="43">
        <v>0</v>
      </c>
      <c r="T22" s="43">
        <v>587242.57999999996</v>
      </c>
      <c r="U22" s="43">
        <v>23030</v>
      </c>
      <c r="V22" s="43">
        <v>0</v>
      </c>
      <c r="W22" s="43">
        <v>3193966.2</v>
      </c>
      <c r="X22" s="45">
        <v>3.7166247961725234E-2</v>
      </c>
      <c r="Y22" s="43">
        <v>500</v>
      </c>
      <c r="Z22" s="43">
        <v>11750</v>
      </c>
      <c r="AA22" s="43">
        <v>245</v>
      </c>
      <c r="AB22" s="43">
        <v>12495</v>
      </c>
      <c r="AC22" s="43">
        <v>0</v>
      </c>
      <c r="AD22" s="43">
        <v>12495</v>
      </c>
      <c r="AE22" s="43">
        <v>0</v>
      </c>
      <c r="AF22" s="45">
        <f t="shared" si="0"/>
        <v>698365.62</v>
      </c>
      <c r="AG22" s="45">
        <f t="shared" si="1"/>
        <v>1885328</v>
      </c>
      <c r="AH22" s="45">
        <f t="shared" si="2"/>
        <v>610272.57999999996</v>
      </c>
      <c r="AI22" s="43">
        <v>121070850</v>
      </c>
      <c r="AJ22" s="43">
        <v>130984123</v>
      </c>
      <c r="AK22" s="43">
        <v>134370288</v>
      </c>
      <c r="AL22" s="47">
        <v>128808420.33333333</v>
      </c>
      <c r="AM22" s="43">
        <v>44790.051209903999</v>
      </c>
      <c r="AN22" s="46"/>
    </row>
    <row r="23" spans="1:40" s="35" customFormat="1" ht="16.5" x14ac:dyDescent="0.3">
      <c r="A23" s="35" t="s">
        <v>101</v>
      </c>
      <c r="B23" s="35" t="s">
        <v>102</v>
      </c>
      <c r="C23" s="35" t="s">
        <v>62</v>
      </c>
      <c r="D23" s="41">
        <v>3</v>
      </c>
      <c r="E23" s="41" t="s">
        <v>1234</v>
      </c>
      <c r="F23" s="42" t="s">
        <v>1193</v>
      </c>
      <c r="G23" s="43">
        <v>1132581800</v>
      </c>
      <c r="H23" s="44">
        <v>3.2239999999999998</v>
      </c>
      <c r="I23" s="43">
        <v>1141669878</v>
      </c>
      <c r="J23" s="43">
        <v>5427228.9400000004</v>
      </c>
      <c r="K23" s="43">
        <v>5412868.7000000002</v>
      </c>
      <c r="L23" s="76">
        <v>0</v>
      </c>
      <c r="M23" s="43">
        <v>5412868.7000000002</v>
      </c>
      <c r="N23" s="43">
        <v>401465.73</v>
      </c>
      <c r="O23" s="43">
        <v>254143.7</v>
      </c>
      <c r="P23" s="43">
        <v>14433.48</v>
      </c>
      <c r="Q23" s="43">
        <v>11042286</v>
      </c>
      <c r="R23" s="43">
        <v>7965171</v>
      </c>
      <c r="S23" s="43">
        <v>0</v>
      </c>
      <c r="T23" s="43">
        <v>11422693.27</v>
      </c>
      <c r="U23" s="43">
        <v>0</v>
      </c>
      <c r="V23" s="43">
        <v>0</v>
      </c>
      <c r="W23" s="43">
        <v>36513061.879999995</v>
      </c>
      <c r="X23" s="45">
        <v>2.8221140210653882E-2</v>
      </c>
      <c r="Y23" s="43">
        <v>14500</v>
      </c>
      <c r="Z23" s="43">
        <v>60750</v>
      </c>
      <c r="AA23" s="43">
        <v>1505</v>
      </c>
      <c r="AB23" s="43">
        <v>76755</v>
      </c>
      <c r="AC23" s="43">
        <v>0</v>
      </c>
      <c r="AD23" s="43">
        <v>76755</v>
      </c>
      <c r="AE23" s="43">
        <v>0</v>
      </c>
      <c r="AF23" s="45">
        <f t="shared" si="0"/>
        <v>6082911.6100000003</v>
      </c>
      <c r="AG23" s="45">
        <f t="shared" si="1"/>
        <v>19007457</v>
      </c>
      <c r="AH23" s="45">
        <f t="shared" si="2"/>
        <v>11422693.27</v>
      </c>
      <c r="AI23" s="43">
        <v>1134496218</v>
      </c>
      <c r="AJ23" s="43">
        <v>1145401991</v>
      </c>
      <c r="AK23" s="43">
        <v>1159363087</v>
      </c>
      <c r="AL23" s="47">
        <v>1146420432</v>
      </c>
      <c r="AM23" s="43">
        <v>386453.97587897099</v>
      </c>
      <c r="AN23" s="46"/>
    </row>
    <row r="24" spans="1:40" s="35" customFormat="1" ht="16.5" x14ac:dyDescent="0.3">
      <c r="A24" s="35" t="s">
        <v>103</v>
      </c>
      <c r="B24" s="35" t="s">
        <v>104</v>
      </c>
      <c r="C24" s="35" t="s">
        <v>62</v>
      </c>
      <c r="D24" s="41">
        <v>1</v>
      </c>
      <c r="E24" s="41" t="s">
        <v>1234</v>
      </c>
      <c r="F24" s="42" t="s">
        <v>1193</v>
      </c>
      <c r="G24" s="43">
        <v>2041541000</v>
      </c>
      <c r="H24" s="44">
        <v>2.5909999999999997</v>
      </c>
      <c r="I24" s="43">
        <v>2143204136</v>
      </c>
      <c r="J24" s="43">
        <v>10188286.24</v>
      </c>
      <c r="K24" s="43">
        <v>10175332.189999999</v>
      </c>
      <c r="L24" s="76">
        <v>0</v>
      </c>
      <c r="M24" s="43">
        <v>10175332.189999999</v>
      </c>
      <c r="N24" s="43">
        <v>754633.82</v>
      </c>
      <c r="O24" s="43">
        <v>477700.69</v>
      </c>
      <c r="P24" s="43">
        <v>27158.69</v>
      </c>
      <c r="Q24" s="43">
        <v>16888980</v>
      </c>
      <c r="R24" s="43">
        <v>0</v>
      </c>
      <c r="S24" s="43">
        <v>1372300</v>
      </c>
      <c r="T24" s="43">
        <v>23184407.399999999</v>
      </c>
      <c r="U24" s="43">
        <v>0</v>
      </c>
      <c r="V24" s="43">
        <v>0</v>
      </c>
      <c r="W24" s="43">
        <v>52880512.789999999</v>
      </c>
      <c r="X24" s="45">
        <v>2.1859266242824017E-2</v>
      </c>
      <c r="Y24" s="43">
        <v>13250</v>
      </c>
      <c r="Z24" s="43">
        <v>47750</v>
      </c>
      <c r="AA24" s="43">
        <v>1220</v>
      </c>
      <c r="AB24" s="43">
        <v>62220</v>
      </c>
      <c r="AC24" s="43">
        <v>0</v>
      </c>
      <c r="AD24" s="43">
        <v>62220</v>
      </c>
      <c r="AE24" s="43">
        <v>0</v>
      </c>
      <c r="AF24" s="45">
        <f t="shared" si="0"/>
        <v>11434825.389999999</v>
      </c>
      <c r="AG24" s="45">
        <f t="shared" si="1"/>
        <v>18261280</v>
      </c>
      <c r="AH24" s="45">
        <f t="shared" si="2"/>
        <v>23184407.399999999</v>
      </c>
      <c r="AI24" s="43">
        <v>2203039333</v>
      </c>
      <c r="AJ24" s="43">
        <v>2126782659</v>
      </c>
      <c r="AK24" s="43">
        <v>2107941146</v>
      </c>
      <c r="AL24" s="47">
        <v>2145921046</v>
      </c>
      <c r="AM24" s="43">
        <v>702646.34601961798</v>
      </c>
      <c r="AN24" s="46"/>
    </row>
    <row r="25" spans="1:40" s="35" customFormat="1" ht="16.5" x14ac:dyDescent="0.3">
      <c r="A25" s="35" t="s">
        <v>105</v>
      </c>
      <c r="B25" s="35" t="s">
        <v>106</v>
      </c>
      <c r="C25" s="35" t="s">
        <v>62</v>
      </c>
      <c r="D25" s="41">
        <v>2</v>
      </c>
      <c r="E25" s="41" t="s">
        <v>1233</v>
      </c>
      <c r="F25" s="42" t="s">
        <v>1193</v>
      </c>
      <c r="G25" s="43">
        <v>162491484</v>
      </c>
      <c r="H25" s="44">
        <v>2.5720000000000001</v>
      </c>
      <c r="I25" s="43">
        <v>182454347</v>
      </c>
      <c r="J25" s="43">
        <v>867344.85</v>
      </c>
      <c r="K25" s="43">
        <v>865396.65</v>
      </c>
      <c r="L25" s="76">
        <v>0</v>
      </c>
      <c r="M25" s="43">
        <v>865396.65</v>
      </c>
      <c r="N25" s="43">
        <v>64180.2</v>
      </c>
      <c r="O25" s="43">
        <v>40626.629999999997</v>
      </c>
      <c r="P25" s="43">
        <v>2313.79</v>
      </c>
      <c r="Q25" s="43">
        <v>2449036</v>
      </c>
      <c r="R25" s="43">
        <v>0</v>
      </c>
      <c r="S25" s="43">
        <v>0</v>
      </c>
      <c r="T25" s="43">
        <v>740028.57</v>
      </c>
      <c r="U25" s="43">
        <v>16249.15</v>
      </c>
      <c r="V25" s="43">
        <v>0</v>
      </c>
      <c r="W25" s="43">
        <v>4177830.9899999998</v>
      </c>
      <c r="X25" s="45">
        <v>2.3687212543810392E-2</v>
      </c>
      <c r="Y25" s="43">
        <v>1250</v>
      </c>
      <c r="Z25" s="43">
        <v>10250</v>
      </c>
      <c r="AA25" s="43">
        <v>230</v>
      </c>
      <c r="AB25" s="43">
        <v>11730</v>
      </c>
      <c r="AC25" s="43">
        <v>0</v>
      </c>
      <c r="AD25" s="43">
        <v>11730</v>
      </c>
      <c r="AE25" s="43">
        <v>0</v>
      </c>
      <c r="AF25" s="45">
        <f t="shared" si="0"/>
        <v>972517.27</v>
      </c>
      <c r="AG25" s="45">
        <f t="shared" si="1"/>
        <v>2449036</v>
      </c>
      <c r="AH25" s="45">
        <f t="shared" si="2"/>
        <v>756277.72</v>
      </c>
      <c r="AI25" s="43">
        <v>175061812</v>
      </c>
      <c r="AJ25" s="43">
        <v>181927915</v>
      </c>
      <c r="AK25" s="43">
        <v>189568350</v>
      </c>
      <c r="AL25" s="47">
        <v>182186025.66666666</v>
      </c>
      <c r="AM25" s="43">
        <v>63408.381258221998</v>
      </c>
      <c r="AN25" s="46"/>
    </row>
    <row r="26" spans="1:40" s="35" customFormat="1" ht="16.5" x14ac:dyDescent="0.3">
      <c r="A26" s="35" t="s">
        <v>107</v>
      </c>
      <c r="B26" s="35" t="s">
        <v>108</v>
      </c>
      <c r="C26" s="35" t="s">
        <v>109</v>
      </c>
      <c r="D26" s="41">
        <v>3</v>
      </c>
      <c r="E26" s="41" t="s">
        <v>1234</v>
      </c>
      <c r="F26" s="42" t="s">
        <v>1193</v>
      </c>
      <c r="G26" s="43">
        <v>1684255000</v>
      </c>
      <c r="H26" s="44">
        <v>2.4129999999999998</v>
      </c>
      <c r="I26" s="43">
        <v>1785680219</v>
      </c>
      <c r="J26" s="43">
        <v>4257480.92</v>
      </c>
      <c r="K26" s="43">
        <v>4248104.42</v>
      </c>
      <c r="L26" s="43">
        <v>0</v>
      </c>
      <c r="M26" s="43">
        <v>4248104.42</v>
      </c>
      <c r="N26" s="43">
        <v>0</v>
      </c>
      <c r="O26" s="43">
        <v>0</v>
      </c>
      <c r="P26" s="43">
        <v>178568.02</v>
      </c>
      <c r="Q26" s="43">
        <v>16255052</v>
      </c>
      <c r="R26" s="43">
        <v>9826813</v>
      </c>
      <c r="S26" s="43">
        <v>0</v>
      </c>
      <c r="T26" s="43">
        <v>9441094</v>
      </c>
      <c r="U26" s="43">
        <v>84213</v>
      </c>
      <c r="V26" s="43">
        <v>596959</v>
      </c>
      <c r="W26" s="43">
        <v>40630803.439999998</v>
      </c>
      <c r="X26" s="45">
        <v>2.2901264887695269E-2</v>
      </c>
      <c r="Y26" s="43">
        <v>1500</v>
      </c>
      <c r="Z26" s="43">
        <v>26000</v>
      </c>
      <c r="AA26" s="43">
        <v>550</v>
      </c>
      <c r="AB26" s="43">
        <v>28050</v>
      </c>
      <c r="AC26" s="43">
        <v>0</v>
      </c>
      <c r="AD26" s="43">
        <v>28050</v>
      </c>
      <c r="AE26" s="43">
        <v>0</v>
      </c>
      <c r="AF26" s="45">
        <f t="shared" si="0"/>
        <v>4426672.4399999995</v>
      </c>
      <c r="AG26" s="45">
        <f t="shared" si="1"/>
        <v>26081865</v>
      </c>
      <c r="AH26" s="45">
        <f t="shared" si="2"/>
        <v>10122266</v>
      </c>
      <c r="AI26" s="43">
        <v>1772523390</v>
      </c>
      <c r="AJ26" s="43">
        <v>1790777507</v>
      </c>
      <c r="AK26" s="43">
        <v>1783306861</v>
      </c>
      <c r="AL26" s="47">
        <v>1782202586</v>
      </c>
      <c r="AM26" s="43">
        <v>594468.35919771297</v>
      </c>
      <c r="AN26" s="46"/>
    </row>
    <row r="27" spans="1:40" s="35" customFormat="1" ht="16.5" x14ac:dyDescent="0.3">
      <c r="A27" s="35" t="s">
        <v>110</v>
      </c>
      <c r="B27" s="35" t="s">
        <v>111</v>
      </c>
      <c r="C27" s="35" t="s">
        <v>109</v>
      </c>
      <c r="D27" s="41">
        <v>1</v>
      </c>
      <c r="E27" s="41" t="s">
        <v>1233</v>
      </c>
      <c r="F27" s="42" t="s">
        <v>1193</v>
      </c>
      <c r="G27" s="43">
        <v>1998092200</v>
      </c>
      <c r="H27" s="44">
        <v>0.75900000000000001</v>
      </c>
      <c r="I27" s="43">
        <v>1959124301</v>
      </c>
      <c r="J27" s="43">
        <v>4671012.34</v>
      </c>
      <c r="K27" s="43">
        <v>4649527.8899999997</v>
      </c>
      <c r="L27" s="43">
        <v>0</v>
      </c>
      <c r="M27" s="43">
        <v>4649527.8899999997</v>
      </c>
      <c r="N27" s="43">
        <v>0</v>
      </c>
      <c r="O27" s="43">
        <v>0</v>
      </c>
      <c r="P27" s="43">
        <v>195912.43</v>
      </c>
      <c r="Q27" s="43">
        <v>6766743</v>
      </c>
      <c r="R27" s="43">
        <v>0</v>
      </c>
      <c r="S27" s="43">
        <v>0</v>
      </c>
      <c r="T27" s="43">
        <v>3440778</v>
      </c>
      <c r="U27" s="43">
        <v>99905</v>
      </c>
      <c r="V27" s="43">
        <v>0</v>
      </c>
      <c r="W27" s="43">
        <v>15152866.32</v>
      </c>
      <c r="X27" s="45">
        <v>7.6756339060942268E-3</v>
      </c>
      <c r="Y27" s="43">
        <v>0</v>
      </c>
      <c r="Z27" s="43">
        <v>5500</v>
      </c>
      <c r="AA27" s="43">
        <v>110</v>
      </c>
      <c r="AB27" s="43">
        <v>5610</v>
      </c>
      <c r="AC27" s="43">
        <v>0</v>
      </c>
      <c r="AD27" s="43">
        <v>5610</v>
      </c>
      <c r="AE27" s="43">
        <v>0</v>
      </c>
      <c r="AF27" s="45">
        <f t="shared" si="0"/>
        <v>4845440.3199999994</v>
      </c>
      <c r="AG27" s="45">
        <f t="shared" si="1"/>
        <v>6766743</v>
      </c>
      <c r="AH27" s="45">
        <f t="shared" si="2"/>
        <v>3540683</v>
      </c>
      <c r="AI27" s="43">
        <v>2218106483</v>
      </c>
      <c r="AJ27" s="43">
        <v>1948532713</v>
      </c>
      <c r="AK27" s="43">
        <v>1972060995</v>
      </c>
      <c r="AL27" s="47">
        <v>2046233397</v>
      </c>
      <c r="AM27" s="43">
        <v>657353.00764633506</v>
      </c>
      <c r="AN27" s="46"/>
    </row>
    <row r="28" spans="1:40" s="35" customFormat="1" ht="16.5" x14ac:dyDescent="0.3">
      <c r="A28" s="35" t="s">
        <v>112</v>
      </c>
      <c r="B28" s="35" t="s">
        <v>113</v>
      </c>
      <c r="C28" s="35" t="s">
        <v>109</v>
      </c>
      <c r="D28" s="41">
        <v>2</v>
      </c>
      <c r="E28" s="41" t="s">
        <v>1234</v>
      </c>
      <c r="F28" s="42" t="s">
        <v>1193</v>
      </c>
      <c r="G28" s="43">
        <v>2684233230</v>
      </c>
      <c r="H28" s="44">
        <v>3.3</v>
      </c>
      <c r="I28" s="43">
        <v>3204583002</v>
      </c>
      <c r="J28" s="43">
        <v>7640478.3099999996</v>
      </c>
      <c r="K28" s="43">
        <v>7634646.4699999997</v>
      </c>
      <c r="L28" s="43">
        <v>0</v>
      </c>
      <c r="M28" s="43">
        <v>7634646.4699999997</v>
      </c>
      <c r="N28" s="43">
        <v>0</v>
      </c>
      <c r="O28" s="43">
        <v>0</v>
      </c>
      <c r="P28" s="43">
        <v>320458.3</v>
      </c>
      <c r="Q28" s="43">
        <v>49886063</v>
      </c>
      <c r="R28" s="43">
        <v>0</v>
      </c>
      <c r="S28" s="43">
        <v>0</v>
      </c>
      <c r="T28" s="43">
        <v>29670658</v>
      </c>
      <c r="U28" s="43">
        <v>0</v>
      </c>
      <c r="V28" s="43">
        <v>1063812</v>
      </c>
      <c r="W28" s="43">
        <v>88575637.769999996</v>
      </c>
      <c r="X28" s="45">
        <v>3.1703019646827348E-2</v>
      </c>
      <c r="Y28" s="43">
        <v>12117.81</v>
      </c>
      <c r="Z28" s="43">
        <v>99000</v>
      </c>
      <c r="AA28" s="43">
        <v>2222.3562000000002</v>
      </c>
      <c r="AB28" s="43">
        <v>113340.16619999999</v>
      </c>
      <c r="AC28" s="43">
        <v>1000</v>
      </c>
      <c r="AD28" s="43">
        <v>114340.16619999999</v>
      </c>
      <c r="AE28" s="43">
        <v>0</v>
      </c>
      <c r="AF28" s="45">
        <f t="shared" si="0"/>
        <v>7955104.7699999996</v>
      </c>
      <c r="AG28" s="45">
        <f t="shared" si="1"/>
        <v>49886063</v>
      </c>
      <c r="AH28" s="45">
        <f t="shared" si="2"/>
        <v>30734470</v>
      </c>
      <c r="AI28" s="43">
        <v>3042980394</v>
      </c>
      <c r="AJ28" s="43">
        <v>3191351673</v>
      </c>
      <c r="AK28" s="43">
        <v>3272949031</v>
      </c>
      <c r="AL28" s="47">
        <v>3169093699.3333335</v>
      </c>
      <c r="AM28" s="43">
        <v>1091011.1626544129</v>
      </c>
      <c r="AN28" s="46"/>
    </row>
    <row r="29" spans="1:40" s="35" customFormat="1" ht="16.5" x14ac:dyDescent="0.3">
      <c r="A29" s="35" t="s">
        <v>114</v>
      </c>
      <c r="B29" s="35" t="s">
        <v>115</v>
      </c>
      <c r="C29" s="35" t="s">
        <v>109</v>
      </c>
      <c r="D29" s="41">
        <v>3</v>
      </c>
      <c r="E29" s="41" t="s">
        <v>1234</v>
      </c>
      <c r="F29" s="42" t="s">
        <v>1193</v>
      </c>
      <c r="G29" s="43">
        <v>643425600</v>
      </c>
      <c r="H29" s="44">
        <v>4.0730000000000004</v>
      </c>
      <c r="I29" s="43">
        <v>820488342</v>
      </c>
      <c r="J29" s="43">
        <v>1956236.86</v>
      </c>
      <c r="K29" s="43">
        <v>1978613.84</v>
      </c>
      <c r="L29" s="43">
        <v>0</v>
      </c>
      <c r="M29" s="43">
        <v>1978613.84</v>
      </c>
      <c r="N29" s="43">
        <v>0</v>
      </c>
      <c r="O29" s="43">
        <v>0</v>
      </c>
      <c r="P29" s="43">
        <v>82048.83</v>
      </c>
      <c r="Q29" s="43">
        <v>15904721</v>
      </c>
      <c r="R29" s="43">
        <v>0</v>
      </c>
      <c r="S29" s="43">
        <v>0</v>
      </c>
      <c r="T29" s="43">
        <v>7966961</v>
      </c>
      <c r="U29" s="43">
        <v>0</v>
      </c>
      <c r="V29" s="43">
        <v>269367</v>
      </c>
      <c r="W29" s="43">
        <v>26201711.670000002</v>
      </c>
      <c r="X29" s="45">
        <v>3.7723725531199563E-2</v>
      </c>
      <c r="Y29" s="43">
        <v>6123.29</v>
      </c>
      <c r="Z29" s="43">
        <v>37500</v>
      </c>
      <c r="AA29" s="43">
        <v>872.46580000000006</v>
      </c>
      <c r="AB29" s="43">
        <v>44495.755799999999</v>
      </c>
      <c r="AC29" s="43">
        <v>0</v>
      </c>
      <c r="AD29" s="43">
        <v>44495.755799999999</v>
      </c>
      <c r="AE29" s="43">
        <v>0</v>
      </c>
      <c r="AF29" s="45">
        <f t="shared" si="0"/>
        <v>2060662.6700000002</v>
      </c>
      <c r="AG29" s="45">
        <f t="shared" si="1"/>
        <v>15904721</v>
      </c>
      <c r="AH29" s="45">
        <f t="shared" si="2"/>
        <v>8236328</v>
      </c>
      <c r="AI29" s="43">
        <v>783710355</v>
      </c>
      <c r="AJ29" s="43">
        <v>808100391</v>
      </c>
      <c r="AK29" s="43">
        <v>929268631</v>
      </c>
      <c r="AL29" s="47">
        <v>840359792.33333337</v>
      </c>
      <c r="AM29" s="43">
        <v>309755.90057712299</v>
      </c>
      <c r="AN29" s="46"/>
    </row>
    <row r="30" spans="1:40" s="35" customFormat="1" ht="16.5" x14ac:dyDescent="0.3">
      <c r="A30" s="35" t="s">
        <v>116</v>
      </c>
      <c r="B30" s="35" t="s">
        <v>117</v>
      </c>
      <c r="C30" s="35" t="s">
        <v>109</v>
      </c>
      <c r="D30" s="41">
        <v>1</v>
      </c>
      <c r="E30" s="41" t="s">
        <v>1233</v>
      </c>
      <c r="F30" s="42" t="s">
        <v>1193</v>
      </c>
      <c r="G30" s="43">
        <v>2576927076</v>
      </c>
      <c r="H30" s="44">
        <v>1.7749999999999999</v>
      </c>
      <c r="I30" s="43">
        <v>2499177637</v>
      </c>
      <c r="J30" s="43">
        <v>5958626.29</v>
      </c>
      <c r="K30" s="43">
        <v>5941078.5499999998</v>
      </c>
      <c r="L30" s="43">
        <v>0</v>
      </c>
      <c r="M30" s="43">
        <v>5941078.5499999998</v>
      </c>
      <c r="N30" s="43">
        <v>0</v>
      </c>
      <c r="O30" s="43">
        <v>0</v>
      </c>
      <c r="P30" s="43">
        <v>249917.76</v>
      </c>
      <c r="Q30" s="43">
        <v>12556714</v>
      </c>
      <c r="R30" s="43">
        <v>6969441</v>
      </c>
      <c r="S30" s="43">
        <v>0</v>
      </c>
      <c r="T30" s="43">
        <v>19224189.550000001</v>
      </c>
      <c r="U30" s="43">
        <v>0</v>
      </c>
      <c r="V30" s="43">
        <v>794083.06</v>
      </c>
      <c r="W30" s="43">
        <v>45735423.920000002</v>
      </c>
      <c r="X30" s="45">
        <v>2.1258799099230279E-2</v>
      </c>
      <c r="Y30" s="43">
        <v>5750</v>
      </c>
      <c r="Z30" s="43">
        <v>36250</v>
      </c>
      <c r="AA30" s="43">
        <v>840</v>
      </c>
      <c r="AB30" s="43">
        <v>42840</v>
      </c>
      <c r="AC30" s="43">
        <v>0</v>
      </c>
      <c r="AD30" s="43">
        <v>42840</v>
      </c>
      <c r="AE30" s="43">
        <v>0</v>
      </c>
      <c r="AF30" s="45">
        <f t="shared" si="0"/>
        <v>6190996.3099999996</v>
      </c>
      <c r="AG30" s="45">
        <f t="shared" si="1"/>
        <v>19526155</v>
      </c>
      <c r="AH30" s="45">
        <f t="shared" si="2"/>
        <v>20018272.609999999</v>
      </c>
      <c r="AI30" s="43">
        <v>3301482778</v>
      </c>
      <c r="AJ30" s="43">
        <v>2378414544</v>
      </c>
      <c r="AK30" s="43">
        <v>2634714666</v>
      </c>
      <c r="AL30" s="47">
        <v>2433284045.3333335</v>
      </c>
      <c r="AM30" s="43">
        <v>879701.23429788603</v>
      </c>
      <c r="AN30" s="46"/>
    </row>
    <row r="31" spans="1:40" s="35" customFormat="1" ht="16.5" x14ac:dyDescent="0.3">
      <c r="A31" s="35" t="s">
        <v>118</v>
      </c>
      <c r="B31" s="35" t="s">
        <v>119</v>
      </c>
      <c r="C31" s="35" t="s">
        <v>109</v>
      </c>
      <c r="D31" s="41">
        <v>2</v>
      </c>
      <c r="E31" s="41" t="s">
        <v>1234</v>
      </c>
      <c r="F31" s="42" t="s">
        <v>1193</v>
      </c>
      <c r="G31" s="43">
        <v>2932676218</v>
      </c>
      <c r="H31" s="44">
        <v>2.488</v>
      </c>
      <c r="I31" s="43">
        <v>3573230623</v>
      </c>
      <c r="J31" s="43">
        <v>8519420.8000000007</v>
      </c>
      <c r="K31" s="43">
        <v>8512277.5100000016</v>
      </c>
      <c r="L31" s="43">
        <v>0</v>
      </c>
      <c r="M31" s="43">
        <v>8512277.5100000016</v>
      </c>
      <c r="N31" s="43">
        <v>0</v>
      </c>
      <c r="O31" s="43">
        <v>0</v>
      </c>
      <c r="P31" s="43">
        <v>357323.06</v>
      </c>
      <c r="Q31" s="43">
        <v>35940359</v>
      </c>
      <c r="R31" s="43">
        <v>0</v>
      </c>
      <c r="S31" s="43">
        <v>0</v>
      </c>
      <c r="T31" s="43">
        <v>26975141</v>
      </c>
      <c r="U31" s="43">
        <v>0</v>
      </c>
      <c r="V31" s="43">
        <v>1178375</v>
      </c>
      <c r="W31" s="43">
        <v>72963475.569999993</v>
      </c>
      <c r="X31" s="45">
        <v>2.3445507563342762E-2</v>
      </c>
      <c r="Y31" s="43">
        <v>10500</v>
      </c>
      <c r="Z31" s="43">
        <v>53000</v>
      </c>
      <c r="AA31" s="43">
        <v>1270</v>
      </c>
      <c r="AB31" s="43">
        <v>64770</v>
      </c>
      <c r="AC31" s="43">
        <v>0</v>
      </c>
      <c r="AD31" s="43">
        <v>64770</v>
      </c>
      <c r="AE31" s="43">
        <v>0</v>
      </c>
      <c r="AF31" s="45">
        <f t="shared" si="0"/>
        <v>8869600.5700000022</v>
      </c>
      <c r="AG31" s="45">
        <f t="shared" si="1"/>
        <v>35940359</v>
      </c>
      <c r="AH31" s="45">
        <f t="shared" si="2"/>
        <v>28153516</v>
      </c>
      <c r="AI31" s="43">
        <v>3304625690</v>
      </c>
      <c r="AJ31" s="43">
        <v>3529233151</v>
      </c>
      <c r="AK31" s="43">
        <v>3551234652</v>
      </c>
      <c r="AL31" s="47">
        <v>3461697831</v>
      </c>
      <c r="AM31" s="43">
        <v>1185659.90433891</v>
      </c>
      <c r="AN31" s="46"/>
    </row>
    <row r="32" spans="1:40" s="35" customFormat="1" ht="16.5" x14ac:dyDescent="0.3">
      <c r="A32" s="35" t="s">
        <v>120</v>
      </c>
      <c r="B32" s="35" t="s">
        <v>121</v>
      </c>
      <c r="C32" s="35" t="s">
        <v>109</v>
      </c>
      <c r="D32" s="41">
        <v>3</v>
      </c>
      <c r="E32" s="41" t="s">
        <v>1234</v>
      </c>
      <c r="F32" s="42" t="s">
        <v>1193</v>
      </c>
      <c r="G32" s="43">
        <v>2269970300</v>
      </c>
      <c r="H32" s="44">
        <v>2.2410000000000001</v>
      </c>
      <c r="I32" s="43">
        <v>2293283498</v>
      </c>
      <c r="J32" s="43">
        <v>5467726.3200000003</v>
      </c>
      <c r="K32" s="43">
        <v>5458280.4000000004</v>
      </c>
      <c r="L32" s="43">
        <v>0</v>
      </c>
      <c r="M32" s="43">
        <v>5458280.4000000004</v>
      </c>
      <c r="N32" s="43">
        <v>0</v>
      </c>
      <c r="O32" s="43">
        <v>0</v>
      </c>
      <c r="P32" s="43">
        <v>229328.35</v>
      </c>
      <c r="Q32" s="43">
        <v>20499214</v>
      </c>
      <c r="R32" s="43">
        <v>11908829</v>
      </c>
      <c r="S32" s="43">
        <v>0</v>
      </c>
      <c r="T32" s="43">
        <v>11775753</v>
      </c>
      <c r="U32" s="43">
        <v>226997</v>
      </c>
      <c r="V32" s="43">
        <v>767704</v>
      </c>
      <c r="W32" s="43">
        <v>50866105.75</v>
      </c>
      <c r="X32" s="45">
        <v>2.238726333682587E-2</v>
      </c>
      <c r="Y32" s="43">
        <v>4000</v>
      </c>
      <c r="Z32" s="43">
        <v>32500</v>
      </c>
      <c r="AA32" s="43">
        <v>730</v>
      </c>
      <c r="AB32" s="43">
        <v>37230</v>
      </c>
      <c r="AC32" s="43">
        <v>0</v>
      </c>
      <c r="AD32" s="43">
        <v>37230</v>
      </c>
      <c r="AE32" s="43">
        <v>0</v>
      </c>
      <c r="AF32" s="45">
        <f t="shared" si="0"/>
        <v>5687608.75</v>
      </c>
      <c r="AG32" s="45">
        <f t="shared" si="1"/>
        <v>32408043</v>
      </c>
      <c r="AH32" s="45">
        <f t="shared" si="2"/>
        <v>12770454</v>
      </c>
      <c r="AI32" s="43">
        <v>2212025625</v>
      </c>
      <c r="AJ32" s="43">
        <v>2303013652</v>
      </c>
      <c r="AK32" s="43">
        <v>2252973002</v>
      </c>
      <c r="AL32" s="47">
        <v>2256004093</v>
      </c>
      <c r="AM32" s="43">
        <v>751023.58297566604</v>
      </c>
      <c r="AN32" s="46"/>
    </row>
    <row r="33" spans="1:40" s="35" customFormat="1" ht="16.5" x14ac:dyDescent="0.3">
      <c r="A33" s="35" t="s">
        <v>122</v>
      </c>
      <c r="B33" s="35" t="s">
        <v>123</v>
      </c>
      <c r="C33" s="35" t="s">
        <v>109</v>
      </c>
      <c r="D33" s="41">
        <v>1</v>
      </c>
      <c r="E33" s="41" t="s">
        <v>1233</v>
      </c>
      <c r="F33" s="42" t="s">
        <v>1193</v>
      </c>
      <c r="G33" s="43">
        <v>2157684600</v>
      </c>
      <c r="H33" s="44">
        <v>2.4319999999999999</v>
      </c>
      <c r="I33" s="43">
        <v>2251245928</v>
      </c>
      <c r="J33" s="43">
        <v>5367498.88</v>
      </c>
      <c r="K33" s="43">
        <v>5355374.32</v>
      </c>
      <c r="L33" s="43">
        <v>0</v>
      </c>
      <c r="M33" s="43">
        <v>5355374.32</v>
      </c>
      <c r="N33" s="43">
        <v>0</v>
      </c>
      <c r="O33" s="43">
        <v>0</v>
      </c>
      <c r="P33" s="43">
        <v>225124.59</v>
      </c>
      <c r="Q33" s="43">
        <v>30227768</v>
      </c>
      <c r="R33" s="43">
        <v>0</v>
      </c>
      <c r="S33" s="43">
        <v>0</v>
      </c>
      <c r="T33" s="43">
        <v>15662983</v>
      </c>
      <c r="U33" s="43">
        <v>215768</v>
      </c>
      <c r="V33" s="43">
        <v>776839</v>
      </c>
      <c r="W33" s="43">
        <v>52463856.909999996</v>
      </c>
      <c r="X33" s="45">
        <v>2.640368403469313E-2</v>
      </c>
      <c r="Y33" s="43">
        <v>3500</v>
      </c>
      <c r="Z33" s="43">
        <v>38000</v>
      </c>
      <c r="AA33" s="43">
        <v>830</v>
      </c>
      <c r="AB33" s="43">
        <v>42330</v>
      </c>
      <c r="AC33" s="43">
        <v>0</v>
      </c>
      <c r="AD33" s="43">
        <v>42330</v>
      </c>
      <c r="AE33" s="43">
        <v>0</v>
      </c>
      <c r="AF33" s="45">
        <f t="shared" si="0"/>
        <v>5580498.9100000001</v>
      </c>
      <c r="AG33" s="45">
        <f t="shared" si="1"/>
        <v>30227768</v>
      </c>
      <c r="AH33" s="45">
        <f t="shared" si="2"/>
        <v>16655590</v>
      </c>
      <c r="AI33" s="43">
        <v>2341493447</v>
      </c>
      <c r="AJ33" s="43">
        <v>2330518223</v>
      </c>
      <c r="AK33" s="43">
        <v>2279404817</v>
      </c>
      <c r="AL33" s="47">
        <v>2317138829</v>
      </c>
      <c r="AM33" s="43">
        <v>759800.84586506104</v>
      </c>
      <c r="AN33" s="46"/>
    </row>
    <row r="34" spans="1:40" s="35" customFormat="1" ht="16.5" x14ac:dyDescent="0.3">
      <c r="A34" s="35" t="s">
        <v>124</v>
      </c>
      <c r="B34" s="35" t="s">
        <v>125</v>
      </c>
      <c r="C34" s="35" t="s">
        <v>109</v>
      </c>
      <c r="D34" s="41">
        <v>2</v>
      </c>
      <c r="E34" s="41" t="s">
        <v>1233</v>
      </c>
      <c r="F34" s="42" t="s">
        <v>1193</v>
      </c>
      <c r="G34" s="43">
        <v>1354798010</v>
      </c>
      <c r="H34" s="44">
        <v>2.7039999999999997</v>
      </c>
      <c r="I34" s="43">
        <v>1658936268</v>
      </c>
      <c r="J34" s="43">
        <v>3955293.58</v>
      </c>
      <c r="K34" s="43">
        <v>3949123.17</v>
      </c>
      <c r="L34" s="43">
        <v>0</v>
      </c>
      <c r="M34" s="43">
        <v>3949123.17</v>
      </c>
      <c r="N34" s="43">
        <v>0</v>
      </c>
      <c r="O34" s="43">
        <v>0</v>
      </c>
      <c r="P34" s="43">
        <v>165893.63</v>
      </c>
      <c r="Q34" s="43">
        <v>15238993</v>
      </c>
      <c r="R34" s="43">
        <v>9237205</v>
      </c>
      <c r="S34" s="43">
        <v>0</v>
      </c>
      <c r="T34" s="43">
        <v>7489418</v>
      </c>
      <c r="U34" s="43">
        <v>0</v>
      </c>
      <c r="V34" s="43">
        <v>548487</v>
      </c>
      <c r="W34" s="43">
        <v>36629119.799999997</v>
      </c>
      <c r="X34" s="45">
        <v>2.4447343035882051E-2</v>
      </c>
      <c r="Y34" s="43">
        <v>1750</v>
      </c>
      <c r="Z34" s="43">
        <v>17250</v>
      </c>
      <c r="AA34" s="43">
        <v>380</v>
      </c>
      <c r="AB34" s="43">
        <v>19380</v>
      </c>
      <c r="AC34" s="43">
        <v>0</v>
      </c>
      <c r="AD34" s="43">
        <v>19380</v>
      </c>
      <c r="AE34" s="43">
        <v>0</v>
      </c>
      <c r="AF34" s="45">
        <f t="shared" si="0"/>
        <v>4115016.8</v>
      </c>
      <c r="AG34" s="45">
        <f t="shared" si="1"/>
        <v>24476198</v>
      </c>
      <c r="AH34" s="45">
        <f t="shared" si="2"/>
        <v>8037905</v>
      </c>
      <c r="AI34" s="43">
        <v>1622046472</v>
      </c>
      <c r="AJ34" s="43">
        <v>1645379391</v>
      </c>
      <c r="AK34" s="43">
        <v>1635933221</v>
      </c>
      <c r="AL34" s="47">
        <v>1634453028</v>
      </c>
      <c r="AM34" s="43">
        <v>545337.76499502303</v>
      </c>
      <c r="AN34" s="46"/>
    </row>
    <row r="35" spans="1:40" s="35" customFormat="1" ht="16.5" x14ac:dyDescent="0.3">
      <c r="A35" s="35" t="s">
        <v>126</v>
      </c>
      <c r="B35" s="35" t="s">
        <v>127</v>
      </c>
      <c r="C35" s="35" t="s">
        <v>109</v>
      </c>
      <c r="D35" s="41">
        <v>3</v>
      </c>
      <c r="E35" s="41" t="s">
        <v>1234</v>
      </c>
      <c r="F35" s="42" t="s">
        <v>1193</v>
      </c>
      <c r="G35" s="43">
        <v>1690378240</v>
      </c>
      <c r="H35" s="44">
        <v>3.7589999999999999</v>
      </c>
      <c r="I35" s="43">
        <v>2148782254</v>
      </c>
      <c r="J35" s="43">
        <v>5123201.43</v>
      </c>
      <c r="K35" s="43">
        <v>5118692.37</v>
      </c>
      <c r="L35" s="43">
        <v>0</v>
      </c>
      <c r="M35" s="43">
        <v>5118692.37</v>
      </c>
      <c r="N35" s="43">
        <v>0</v>
      </c>
      <c r="O35" s="43">
        <v>0</v>
      </c>
      <c r="P35" s="43">
        <v>214878.23</v>
      </c>
      <c r="Q35" s="43">
        <v>38367678</v>
      </c>
      <c r="R35" s="43">
        <v>0</v>
      </c>
      <c r="S35" s="43">
        <v>0</v>
      </c>
      <c r="T35" s="43">
        <v>19118269</v>
      </c>
      <c r="U35" s="43">
        <v>0</v>
      </c>
      <c r="V35" s="43">
        <v>715242</v>
      </c>
      <c r="W35" s="43">
        <v>63534759.600000001</v>
      </c>
      <c r="X35" s="45">
        <v>3.442592130565536E-2</v>
      </c>
      <c r="Y35" s="43">
        <v>9250</v>
      </c>
      <c r="Z35" s="43">
        <v>103000</v>
      </c>
      <c r="AA35" s="43">
        <v>2245</v>
      </c>
      <c r="AB35" s="43">
        <v>114495</v>
      </c>
      <c r="AC35" s="43">
        <v>0</v>
      </c>
      <c r="AD35" s="43">
        <v>114495</v>
      </c>
      <c r="AE35" s="43">
        <v>0</v>
      </c>
      <c r="AF35" s="45">
        <f t="shared" si="0"/>
        <v>5333570.6000000006</v>
      </c>
      <c r="AG35" s="45">
        <f t="shared" si="1"/>
        <v>38367678</v>
      </c>
      <c r="AH35" s="45">
        <f t="shared" si="2"/>
        <v>19833511</v>
      </c>
      <c r="AI35" s="43">
        <v>2067227466</v>
      </c>
      <c r="AJ35" s="43">
        <v>2145729448</v>
      </c>
      <c r="AK35" s="43">
        <v>2236245853</v>
      </c>
      <c r="AL35" s="47">
        <v>2149734255.6666665</v>
      </c>
      <c r="AM35" s="43">
        <v>745414.53891804896</v>
      </c>
      <c r="AN35" s="46"/>
    </row>
    <row r="36" spans="1:40" s="35" customFormat="1" ht="16.5" x14ac:dyDescent="0.3">
      <c r="A36" s="35" t="s">
        <v>128</v>
      </c>
      <c r="B36" s="35" t="s">
        <v>129</v>
      </c>
      <c r="C36" s="35" t="s">
        <v>109</v>
      </c>
      <c r="D36" s="41">
        <v>1</v>
      </c>
      <c r="E36" s="41" t="s">
        <v>1234</v>
      </c>
      <c r="F36" s="42" t="s">
        <v>1193</v>
      </c>
      <c r="G36" s="43">
        <v>2079454389</v>
      </c>
      <c r="H36" s="44">
        <v>3.0019999999999998</v>
      </c>
      <c r="I36" s="43">
        <v>2341089896</v>
      </c>
      <c r="J36" s="43">
        <v>5581708</v>
      </c>
      <c r="K36" s="43">
        <v>5580556.0800000001</v>
      </c>
      <c r="L36" s="43">
        <v>0</v>
      </c>
      <c r="M36" s="43">
        <v>5580556.0800000001</v>
      </c>
      <c r="N36" s="43">
        <v>0</v>
      </c>
      <c r="O36" s="43">
        <v>0</v>
      </c>
      <c r="P36" s="43">
        <v>234108.99</v>
      </c>
      <c r="Q36" s="43">
        <v>37030661</v>
      </c>
      <c r="R36" s="43">
        <v>0</v>
      </c>
      <c r="S36" s="43">
        <v>0</v>
      </c>
      <c r="T36" s="43">
        <v>18790315.5</v>
      </c>
      <c r="U36" s="43">
        <v>0</v>
      </c>
      <c r="V36" s="43">
        <v>773888</v>
      </c>
      <c r="W36" s="43">
        <v>62409529.57</v>
      </c>
      <c r="X36" s="45">
        <v>2.8283269460151944E-2</v>
      </c>
      <c r="Y36" s="43">
        <v>19586.990000000002</v>
      </c>
      <c r="Z36" s="43">
        <v>73750</v>
      </c>
      <c r="AA36" s="43">
        <v>1866.7398000000001</v>
      </c>
      <c r="AB36" s="43">
        <v>95203.729800000001</v>
      </c>
      <c r="AC36" s="43">
        <v>0</v>
      </c>
      <c r="AD36" s="43">
        <v>95203.729800000001</v>
      </c>
      <c r="AE36" s="43">
        <v>0</v>
      </c>
      <c r="AF36" s="45">
        <f t="shared" si="0"/>
        <v>5814665.0700000003</v>
      </c>
      <c r="AG36" s="45">
        <f t="shared" si="1"/>
        <v>37030661</v>
      </c>
      <c r="AH36" s="45">
        <f t="shared" si="2"/>
        <v>19564203.5</v>
      </c>
      <c r="AI36" s="43">
        <v>2299782002</v>
      </c>
      <c r="AJ36" s="43">
        <v>2321666778</v>
      </c>
      <c r="AK36" s="43">
        <v>2402882251</v>
      </c>
      <c r="AL36" s="47">
        <v>2341443677</v>
      </c>
      <c r="AM36" s="43">
        <v>800959.97903922002</v>
      </c>
      <c r="AN36" s="46"/>
    </row>
    <row r="37" spans="1:40" s="35" customFormat="1" ht="16.5" x14ac:dyDescent="0.3">
      <c r="A37" s="35" t="s">
        <v>130</v>
      </c>
      <c r="B37" s="35" t="s">
        <v>131</v>
      </c>
      <c r="C37" s="35" t="s">
        <v>109</v>
      </c>
      <c r="D37" s="41">
        <v>2</v>
      </c>
      <c r="E37" s="41" t="s">
        <v>1234</v>
      </c>
      <c r="F37" s="42" t="s">
        <v>1193</v>
      </c>
      <c r="G37" s="43">
        <v>2275471060</v>
      </c>
      <c r="H37" s="44">
        <v>1.819</v>
      </c>
      <c r="I37" s="43">
        <v>2361376820</v>
      </c>
      <c r="J37" s="43">
        <v>5630076.79</v>
      </c>
      <c r="K37" s="43">
        <v>5572849.9900000002</v>
      </c>
      <c r="L37" s="43">
        <v>0</v>
      </c>
      <c r="M37" s="43">
        <v>5572849.9900000002</v>
      </c>
      <c r="N37" s="43">
        <v>0</v>
      </c>
      <c r="O37" s="43">
        <v>0</v>
      </c>
      <c r="P37" s="43">
        <v>236137.68</v>
      </c>
      <c r="Q37" s="43">
        <v>17144615</v>
      </c>
      <c r="R37" s="43">
        <v>6622609</v>
      </c>
      <c r="S37" s="43">
        <v>0</v>
      </c>
      <c r="T37" s="43">
        <v>10994844.140000001</v>
      </c>
      <c r="U37" s="43">
        <v>0</v>
      </c>
      <c r="V37" s="43">
        <v>800912.38</v>
      </c>
      <c r="W37" s="43">
        <v>41371968.190000005</v>
      </c>
      <c r="X37" s="45">
        <v>1.944335744344948E-2</v>
      </c>
      <c r="Y37" s="43">
        <v>6501.3</v>
      </c>
      <c r="Z37" s="43">
        <v>29000</v>
      </c>
      <c r="AA37" s="43">
        <v>710.02600000000007</v>
      </c>
      <c r="AB37" s="43">
        <v>36211.326000000001</v>
      </c>
      <c r="AC37" s="43">
        <v>0</v>
      </c>
      <c r="AD37" s="43">
        <v>36211.326000000001</v>
      </c>
      <c r="AE37" s="43">
        <v>0</v>
      </c>
      <c r="AF37" s="45">
        <f t="shared" si="0"/>
        <v>5808987.6699999999</v>
      </c>
      <c r="AG37" s="45">
        <f t="shared" si="1"/>
        <v>23767224</v>
      </c>
      <c r="AH37" s="45">
        <f t="shared" si="2"/>
        <v>11795756.520000001</v>
      </c>
      <c r="AI37" s="43">
        <v>2302659176</v>
      </c>
      <c r="AJ37" s="43">
        <v>2398081589</v>
      </c>
      <c r="AK37" s="43">
        <v>2609391129</v>
      </c>
      <c r="AL37" s="47">
        <v>2436710631.3333335</v>
      </c>
      <c r="AM37" s="43">
        <v>871302.15836363705</v>
      </c>
      <c r="AN37" s="46"/>
    </row>
    <row r="38" spans="1:40" s="35" customFormat="1" ht="16.5" x14ac:dyDescent="0.3">
      <c r="A38" s="35" t="s">
        <v>132</v>
      </c>
      <c r="B38" s="35" t="s">
        <v>133</v>
      </c>
      <c r="C38" s="35" t="s">
        <v>109</v>
      </c>
      <c r="D38" s="41">
        <v>3</v>
      </c>
      <c r="E38" s="41" t="s">
        <v>1234</v>
      </c>
      <c r="F38" s="42" t="s">
        <v>1193</v>
      </c>
      <c r="G38" s="43">
        <v>2964012792</v>
      </c>
      <c r="H38" s="44">
        <v>1.9449999999999998</v>
      </c>
      <c r="I38" s="43">
        <v>4080524372</v>
      </c>
      <c r="J38" s="43">
        <v>9728928.2100000009</v>
      </c>
      <c r="K38" s="43">
        <v>9666186.9500000011</v>
      </c>
      <c r="L38" s="43">
        <v>0</v>
      </c>
      <c r="M38" s="43">
        <v>9666186.9500000011</v>
      </c>
      <c r="N38" s="43">
        <v>0</v>
      </c>
      <c r="O38" s="43">
        <v>0</v>
      </c>
      <c r="P38" s="43">
        <v>408052.44</v>
      </c>
      <c r="Q38" s="43">
        <v>23385226</v>
      </c>
      <c r="R38" s="43">
        <v>0</v>
      </c>
      <c r="S38" s="43">
        <v>0</v>
      </c>
      <c r="T38" s="43">
        <v>22842929</v>
      </c>
      <c r="U38" s="43">
        <v>0</v>
      </c>
      <c r="V38" s="43">
        <v>1335291</v>
      </c>
      <c r="W38" s="43">
        <v>57637685.390000001</v>
      </c>
      <c r="X38" s="45">
        <v>1.778002761160603E-2</v>
      </c>
      <c r="Y38" s="43">
        <v>1750</v>
      </c>
      <c r="Z38" s="43">
        <v>9750</v>
      </c>
      <c r="AA38" s="43">
        <v>230</v>
      </c>
      <c r="AB38" s="43">
        <v>11730</v>
      </c>
      <c r="AC38" s="43">
        <v>0</v>
      </c>
      <c r="AD38" s="43">
        <v>11730</v>
      </c>
      <c r="AE38" s="43">
        <v>0</v>
      </c>
      <c r="AF38" s="45">
        <f t="shared" si="0"/>
        <v>10074239.390000001</v>
      </c>
      <c r="AG38" s="45">
        <f t="shared" si="1"/>
        <v>23385226</v>
      </c>
      <c r="AH38" s="45">
        <f t="shared" si="2"/>
        <v>24178220</v>
      </c>
      <c r="AI38" s="43">
        <v>4063361268</v>
      </c>
      <c r="AJ38" s="43">
        <v>4004487716</v>
      </c>
      <c r="AK38" s="43">
        <v>3598414916</v>
      </c>
      <c r="AL38" s="47">
        <v>3888754633.3333335</v>
      </c>
      <c r="AM38" s="43">
        <v>1199949.7027157641</v>
      </c>
      <c r="AN38" s="46"/>
    </row>
    <row r="39" spans="1:40" s="35" customFormat="1" ht="16.5" x14ac:dyDescent="0.3">
      <c r="A39" s="35" t="s">
        <v>134</v>
      </c>
      <c r="B39" s="35" t="s">
        <v>135</v>
      </c>
      <c r="C39" s="35" t="s">
        <v>109</v>
      </c>
      <c r="D39" s="41">
        <v>1</v>
      </c>
      <c r="E39" s="41" t="s">
        <v>1233</v>
      </c>
      <c r="F39" s="42" t="s">
        <v>1193</v>
      </c>
      <c r="G39" s="43">
        <v>1207272805</v>
      </c>
      <c r="H39" s="44">
        <v>2.911</v>
      </c>
      <c r="I39" s="43">
        <v>1337620617</v>
      </c>
      <c r="J39" s="43">
        <v>3189201.62</v>
      </c>
      <c r="K39" s="43">
        <v>3185999.33</v>
      </c>
      <c r="L39" s="43">
        <v>0</v>
      </c>
      <c r="M39" s="43">
        <v>3185999.33</v>
      </c>
      <c r="N39" s="43">
        <v>0</v>
      </c>
      <c r="O39" s="43">
        <v>0</v>
      </c>
      <c r="P39" s="43">
        <v>133762.06</v>
      </c>
      <c r="Q39" s="43">
        <v>21889629</v>
      </c>
      <c r="R39" s="43">
        <v>0</v>
      </c>
      <c r="S39" s="43">
        <v>0</v>
      </c>
      <c r="T39" s="43">
        <v>9480841</v>
      </c>
      <c r="U39" s="43">
        <v>0</v>
      </c>
      <c r="V39" s="43">
        <v>445120</v>
      </c>
      <c r="W39" s="43">
        <v>35135351.390000001</v>
      </c>
      <c r="X39" s="45">
        <v>2.6034929911267688E-2</v>
      </c>
      <c r="Y39" s="43">
        <v>4707.53</v>
      </c>
      <c r="Z39" s="43">
        <v>47500</v>
      </c>
      <c r="AA39" s="43">
        <v>1044.1505999999999</v>
      </c>
      <c r="AB39" s="43">
        <v>53251.6806</v>
      </c>
      <c r="AC39" s="43">
        <v>0</v>
      </c>
      <c r="AD39" s="43">
        <v>53251.6806</v>
      </c>
      <c r="AE39" s="43">
        <v>0</v>
      </c>
      <c r="AF39" s="45">
        <f t="shared" si="0"/>
        <v>3319761.39</v>
      </c>
      <c r="AG39" s="45">
        <f t="shared" si="1"/>
        <v>21889629</v>
      </c>
      <c r="AH39" s="45">
        <f t="shared" si="2"/>
        <v>9925961</v>
      </c>
      <c r="AI39" s="43">
        <v>1311050038</v>
      </c>
      <c r="AJ39" s="43">
        <v>1334534439</v>
      </c>
      <c r="AK39" s="43">
        <v>1349485570</v>
      </c>
      <c r="AL39" s="47">
        <v>1331690015.6666667</v>
      </c>
      <c r="AM39" s="43">
        <v>450105.64156057499</v>
      </c>
      <c r="AN39" s="46"/>
    </row>
    <row r="40" spans="1:40" s="35" customFormat="1" ht="16.5" x14ac:dyDescent="0.3">
      <c r="A40" s="35" t="s">
        <v>136</v>
      </c>
      <c r="B40" s="35" t="s">
        <v>137</v>
      </c>
      <c r="C40" s="35" t="s">
        <v>109</v>
      </c>
      <c r="D40" s="41">
        <v>2</v>
      </c>
      <c r="E40" s="41" t="s">
        <v>1234</v>
      </c>
      <c r="F40" s="42" t="s">
        <v>1193</v>
      </c>
      <c r="G40" s="43">
        <v>4486356200</v>
      </c>
      <c r="H40" s="44">
        <v>2.8149999999999999</v>
      </c>
      <c r="I40" s="43">
        <v>5213280390</v>
      </c>
      <c r="J40" s="43">
        <v>12429684.529999999</v>
      </c>
      <c r="K40" s="43">
        <v>12381380.959999999</v>
      </c>
      <c r="L40" s="43">
        <v>0</v>
      </c>
      <c r="M40" s="43">
        <v>12381380.959999999</v>
      </c>
      <c r="N40" s="43">
        <v>0</v>
      </c>
      <c r="O40" s="43">
        <v>0</v>
      </c>
      <c r="P40" s="43">
        <v>521328.04</v>
      </c>
      <c r="Q40" s="43">
        <v>56346616</v>
      </c>
      <c r="R40" s="43">
        <v>0</v>
      </c>
      <c r="S40" s="43">
        <v>0</v>
      </c>
      <c r="T40" s="43">
        <v>55315389.340000004</v>
      </c>
      <c r="U40" s="43">
        <v>0</v>
      </c>
      <c r="V40" s="43">
        <v>1705054</v>
      </c>
      <c r="W40" s="43">
        <v>126269768.34</v>
      </c>
      <c r="X40" s="45">
        <v>2.5563496065105468E-2</v>
      </c>
      <c r="Y40" s="43">
        <v>8836.31</v>
      </c>
      <c r="Z40" s="43">
        <v>44750</v>
      </c>
      <c r="AA40" s="43">
        <v>1071.7262000000001</v>
      </c>
      <c r="AB40" s="43">
        <v>54658.036199999995</v>
      </c>
      <c r="AC40" s="43">
        <v>0</v>
      </c>
      <c r="AD40" s="43">
        <v>54658.036199999995</v>
      </c>
      <c r="AE40" s="43">
        <v>0</v>
      </c>
      <c r="AF40" s="45">
        <f t="shared" si="0"/>
        <v>12902708.999999998</v>
      </c>
      <c r="AG40" s="45">
        <f t="shared" si="1"/>
        <v>56346616</v>
      </c>
      <c r="AH40" s="45">
        <f t="shared" si="2"/>
        <v>57020443.340000004</v>
      </c>
      <c r="AI40" s="43">
        <v>5037273563</v>
      </c>
      <c r="AJ40" s="43">
        <v>5115166148</v>
      </c>
      <c r="AK40" s="43">
        <v>5189538693</v>
      </c>
      <c r="AL40" s="47">
        <v>5113992801.333333</v>
      </c>
      <c r="AM40" s="43">
        <v>1729844.501153769</v>
      </c>
      <c r="AN40" s="46"/>
    </row>
    <row r="41" spans="1:40" s="35" customFormat="1" ht="16.5" x14ac:dyDescent="0.3">
      <c r="A41" s="35" t="s">
        <v>138</v>
      </c>
      <c r="B41" s="35" t="s">
        <v>139</v>
      </c>
      <c r="C41" s="35" t="s">
        <v>109</v>
      </c>
      <c r="D41" s="41">
        <v>3</v>
      </c>
      <c r="E41" s="41" t="s">
        <v>1234</v>
      </c>
      <c r="F41" s="42" t="s">
        <v>1193</v>
      </c>
      <c r="G41" s="43">
        <v>3403273632</v>
      </c>
      <c r="H41" s="44">
        <v>1.1509999999999998</v>
      </c>
      <c r="I41" s="43">
        <v>3806835170</v>
      </c>
      <c r="J41" s="43">
        <v>9076388.8900000006</v>
      </c>
      <c r="K41" s="43">
        <v>8369708.1600000001</v>
      </c>
      <c r="L41" s="43">
        <v>0</v>
      </c>
      <c r="M41" s="43">
        <v>8369708.1600000001</v>
      </c>
      <c r="N41" s="43">
        <v>0</v>
      </c>
      <c r="O41" s="43">
        <v>0</v>
      </c>
      <c r="P41" s="43">
        <v>380683.52000000002</v>
      </c>
      <c r="Q41" s="43">
        <v>14129080</v>
      </c>
      <c r="R41" s="43">
        <v>0</v>
      </c>
      <c r="S41" s="43">
        <v>0</v>
      </c>
      <c r="T41" s="43">
        <v>16287333</v>
      </c>
      <c r="U41" s="43">
        <v>0</v>
      </c>
      <c r="V41" s="43">
        <v>0</v>
      </c>
      <c r="W41" s="43">
        <v>39166804.68</v>
      </c>
      <c r="X41" s="45">
        <v>9.7883384508034212E-3</v>
      </c>
      <c r="Y41" s="43">
        <v>1250</v>
      </c>
      <c r="Z41" s="43">
        <v>19750</v>
      </c>
      <c r="AA41" s="43">
        <v>420</v>
      </c>
      <c r="AB41" s="43">
        <v>21420</v>
      </c>
      <c r="AC41" s="43">
        <v>0</v>
      </c>
      <c r="AD41" s="43">
        <v>21420</v>
      </c>
      <c r="AE41" s="43">
        <v>0</v>
      </c>
      <c r="AF41" s="45">
        <f t="shared" si="0"/>
        <v>8750391.6799999997</v>
      </c>
      <c r="AG41" s="45">
        <f t="shared" si="1"/>
        <v>14129080</v>
      </c>
      <c r="AH41" s="45">
        <f t="shared" si="2"/>
        <v>16287333</v>
      </c>
      <c r="AI41" s="43">
        <v>3587510290</v>
      </c>
      <c r="AJ41" s="43">
        <v>3770912189</v>
      </c>
      <c r="AK41" s="43">
        <v>3473555748</v>
      </c>
      <c r="AL41" s="47">
        <v>3610659409</v>
      </c>
      <c r="AM41" s="43">
        <v>1158275.13505704</v>
      </c>
      <c r="AN41" s="46"/>
    </row>
    <row r="42" spans="1:40" s="35" customFormat="1" ht="16.5" x14ac:dyDescent="0.3">
      <c r="A42" s="35" t="s">
        <v>140</v>
      </c>
      <c r="B42" s="35" t="s">
        <v>141</v>
      </c>
      <c r="C42" s="35" t="s">
        <v>109</v>
      </c>
      <c r="D42" s="41">
        <v>1</v>
      </c>
      <c r="E42" s="41" t="s">
        <v>1233</v>
      </c>
      <c r="F42" s="42" t="s">
        <v>1193</v>
      </c>
      <c r="G42" s="43">
        <v>4253357611</v>
      </c>
      <c r="H42" s="44">
        <v>3.4299999999999997</v>
      </c>
      <c r="I42" s="43">
        <v>5270522364</v>
      </c>
      <c r="J42" s="43">
        <v>12566162.83</v>
      </c>
      <c r="K42" s="43">
        <v>12557949.470000001</v>
      </c>
      <c r="L42" s="43">
        <v>0</v>
      </c>
      <c r="M42" s="43">
        <v>12557949.470000001</v>
      </c>
      <c r="N42" s="43">
        <v>0</v>
      </c>
      <c r="O42" s="43">
        <v>0</v>
      </c>
      <c r="P42" s="43">
        <v>527052.24</v>
      </c>
      <c r="Q42" s="43">
        <v>94467587</v>
      </c>
      <c r="R42" s="43">
        <v>0</v>
      </c>
      <c r="S42" s="43">
        <v>0</v>
      </c>
      <c r="T42" s="43">
        <v>36375592</v>
      </c>
      <c r="U42" s="43">
        <v>212668</v>
      </c>
      <c r="V42" s="43">
        <v>1737273</v>
      </c>
      <c r="W42" s="43">
        <v>145878121.71000001</v>
      </c>
      <c r="X42" s="45">
        <v>3.1367782591676018E-2</v>
      </c>
      <c r="Y42" s="43">
        <v>19566.43</v>
      </c>
      <c r="Z42" s="43">
        <v>164000</v>
      </c>
      <c r="AA42" s="43">
        <v>3671.3285999999998</v>
      </c>
      <c r="AB42" s="43">
        <v>187237.7586</v>
      </c>
      <c r="AC42" s="43">
        <v>0</v>
      </c>
      <c r="AD42" s="43">
        <v>187237.7586</v>
      </c>
      <c r="AE42" s="43">
        <v>0</v>
      </c>
      <c r="AF42" s="45">
        <f t="shared" si="0"/>
        <v>13085001.710000001</v>
      </c>
      <c r="AG42" s="45">
        <f t="shared" si="1"/>
        <v>94467587</v>
      </c>
      <c r="AH42" s="45">
        <f t="shared" si="2"/>
        <v>38325533</v>
      </c>
      <c r="AI42" s="43">
        <v>5094483972</v>
      </c>
      <c r="AJ42" s="43">
        <v>5211821622</v>
      </c>
      <c r="AK42" s="43">
        <v>5390136611</v>
      </c>
      <c r="AL42" s="47">
        <v>5232147401.666667</v>
      </c>
      <c r="AM42" s="43">
        <v>1796710.677287526</v>
      </c>
      <c r="AN42" s="46"/>
    </row>
    <row r="43" spans="1:40" s="35" customFormat="1" ht="16.5" x14ac:dyDescent="0.3">
      <c r="A43" s="35" t="s">
        <v>142</v>
      </c>
      <c r="B43" s="35" t="s">
        <v>143</v>
      </c>
      <c r="C43" s="35" t="s">
        <v>109</v>
      </c>
      <c r="D43" s="41">
        <v>2</v>
      </c>
      <c r="E43" s="41" t="s">
        <v>1234</v>
      </c>
      <c r="F43" s="42" t="s">
        <v>1193</v>
      </c>
      <c r="G43" s="43">
        <v>1379245679</v>
      </c>
      <c r="H43" s="44">
        <v>2.5869999999999997</v>
      </c>
      <c r="I43" s="43">
        <v>1400166330</v>
      </c>
      <c r="J43" s="43">
        <v>3338325.29</v>
      </c>
      <c r="K43" s="43">
        <v>3335180.86</v>
      </c>
      <c r="L43" s="43">
        <v>0</v>
      </c>
      <c r="M43" s="43">
        <v>3335180.86</v>
      </c>
      <c r="N43" s="43">
        <v>0</v>
      </c>
      <c r="O43" s="43">
        <v>0</v>
      </c>
      <c r="P43" s="43">
        <v>140016.63</v>
      </c>
      <c r="Q43" s="43">
        <v>16213902</v>
      </c>
      <c r="R43" s="43">
        <v>0</v>
      </c>
      <c r="S43" s="43">
        <v>0</v>
      </c>
      <c r="T43" s="43">
        <v>15515962</v>
      </c>
      <c r="U43" s="43">
        <v>0</v>
      </c>
      <c r="V43" s="43">
        <v>466597</v>
      </c>
      <c r="W43" s="43">
        <v>35671658.489999995</v>
      </c>
      <c r="X43" s="45">
        <v>3.0800434738597855E-2</v>
      </c>
      <c r="Y43" s="43">
        <v>18250</v>
      </c>
      <c r="Z43" s="43">
        <v>18250</v>
      </c>
      <c r="AA43" s="43">
        <v>730</v>
      </c>
      <c r="AB43" s="43">
        <v>37230</v>
      </c>
      <c r="AC43" s="43">
        <v>0</v>
      </c>
      <c r="AD43" s="43">
        <v>37230</v>
      </c>
      <c r="AE43" s="43">
        <v>0</v>
      </c>
      <c r="AF43" s="45">
        <f t="shared" si="0"/>
        <v>3475197.4899999998</v>
      </c>
      <c r="AG43" s="45">
        <f t="shared" si="1"/>
        <v>16213902</v>
      </c>
      <c r="AH43" s="45">
        <f t="shared" si="2"/>
        <v>15982559</v>
      </c>
      <c r="AI43" s="43">
        <v>1366834676</v>
      </c>
      <c r="AJ43" s="43">
        <v>1398803880</v>
      </c>
      <c r="AK43" s="43">
        <v>1434616137</v>
      </c>
      <c r="AL43" s="47">
        <v>1400084897.6666667</v>
      </c>
      <c r="AM43" s="43">
        <v>478637.19336232799</v>
      </c>
      <c r="AN43" s="46"/>
    </row>
    <row r="44" spans="1:40" s="35" customFormat="1" ht="16.5" x14ac:dyDescent="0.3">
      <c r="A44" s="35" t="s">
        <v>144</v>
      </c>
      <c r="B44" s="35" t="s">
        <v>145</v>
      </c>
      <c r="C44" s="35" t="s">
        <v>109</v>
      </c>
      <c r="D44" s="41">
        <v>3</v>
      </c>
      <c r="E44" s="41" t="s">
        <v>1234</v>
      </c>
      <c r="F44" s="42" t="s">
        <v>1193</v>
      </c>
      <c r="G44" s="43">
        <v>6621669365</v>
      </c>
      <c r="H44" s="44">
        <v>2.4089999999999998</v>
      </c>
      <c r="I44" s="43">
        <v>7347718920</v>
      </c>
      <c r="J44" s="43">
        <v>17518687.149999999</v>
      </c>
      <c r="K44" s="43">
        <v>17494281.07</v>
      </c>
      <c r="L44" s="43">
        <v>0</v>
      </c>
      <c r="M44" s="43">
        <v>17494281.07</v>
      </c>
      <c r="N44" s="43">
        <v>0</v>
      </c>
      <c r="O44" s="43">
        <v>0</v>
      </c>
      <c r="P44" s="43">
        <v>734771.89</v>
      </c>
      <c r="Q44" s="43">
        <v>70929200</v>
      </c>
      <c r="R44" s="43">
        <v>0</v>
      </c>
      <c r="S44" s="43">
        <v>0</v>
      </c>
      <c r="T44" s="43">
        <v>67870677.349999994</v>
      </c>
      <c r="U44" s="43">
        <v>0</v>
      </c>
      <c r="V44" s="43">
        <v>2428269</v>
      </c>
      <c r="W44" s="43">
        <v>159457199.31</v>
      </c>
      <c r="X44" s="45">
        <v>2.2532103434146883E-2</v>
      </c>
      <c r="Y44" s="43">
        <v>15750</v>
      </c>
      <c r="Z44" s="43">
        <v>92250</v>
      </c>
      <c r="AA44" s="43">
        <v>2160</v>
      </c>
      <c r="AB44" s="43">
        <v>110160</v>
      </c>
      <c r="AC44" s="43">
        <v>-500</v>
      </c>
      <c r="AD44" s="43">
        <v>109660</v>
      </c>
      <c r="AE44" s="43">
        <v>0</v>
      </c>
      <c r="AF44" s="45">
        <f t="shared" si="0"/>
        <v>18229052.960000001</v>
      </c>
      <c r="AG44" s="45">
        <f t="shared" si="1"/>
        <v>70929200</v>
      </c>
      <c r="AH44" s="45">
        <f t="shared" si="2"/>
        <v>70298946.349999994</v>
      </c>
      <c r="AI44" s="43">
        <v>7150194994</v>
      </c>
      <c r="AJ44" s="43">
        <v>7276834390</v>
      </c>
      <c r="AK44" s="43">
        <v>7291083508</v>
      </c>
      <c r="AL44" s="47">
        <v>7239370964</v>
      </c>
      <c r="AM44" s="43">
        <v>2433001.2413296592</v>
      </c>
      <c r="AN44" s="46"/>
    </row>
    <row r="45" spans="1:40" s="35" customFormat="1" ht="16.5" x14ac:dyDescent="0.3">
      <c r="A45" s="35" t="s">
        <v>146</v>
      </c>
      <c r="B45" s="35" t="s">
        <v>147</v>
      </c>
      <c r="C45" s="35" t="s">
        <v>109</v>
      </c>
      <c r="D45" s="41">
        <v>1</v>
      </c>
      <c r="E45" s="41" t="s">
        <v>1233</v>
      </c>
      <c r="F45" s="42" t="s">
        <v>1193</v>
      </c>
      <c r="G45" s="43">
        <v>4297626000</v>
      </c>
      <c r="H45" s="44">
        <v>1.6479999999999999</v>
      </c>
      <c r="I45" s="43">
        <v>4403249770</v>
      </c>
      <c r="J45" s="43">
        <v>10498381.33</v>
      </c>
      <c r="K45" s="43">
        <v>10413403.75</v>
      </c>
      <c r="L45" s="43">
        <v>0</v>
      </c>
      <c r="M45" s="43">
        <v>10413403.75</v>
      </c>
      <c r="N45" s="43">
        <v>0</v>
      </c>
      <c r="O45" s="43">
        <v>0</v>
      </c>
      <c r="P45" s="43">
        <v>440324.98</v>
      </c>
      <c r="Q45" s="43">
        <v>28405982</v>
      </c>
      <c r="R45" s="43">
        <v>19048893</v>
      </c>
      <c r="S45" s="43">
        <v>0</v>
      </c>
      <c r="T45" s="43">
        <v>11057202</v>
      </c>
      <c r="U45" s="43">
        <v>0</v>
      </c>
      <c r="V45" s="43">
        <v>1447506</v>
      </c>
      <c r="W45" s="43">
        <v>70813311.730000004</v>
      </c>
      <c r="X45" s="45">
        <v>1.6402444742876131E-2</v>
      </c>
      <c r="Y45" s="43">
        <v>2500</v>
      </c>
      <c r="Z45" s="43">
        <v>40500</v>
      </c>
      <c r="AA45" s="43">
        <v>860</v>
      </c>
      <c r="AB45" s="43">
        <v>43860</v>
      </c>
      <c r="AC45" s="43">
        <v>0</v>
      </c>
      <c r="AD45" s="43">
        <v>43860</v>
      </c>
      <c r="AE45" s="43">
        <v>0</v>
      </c>
      <c r="AF45" s="45">
        <f t="shared" si="0"/>
        <v>10853728.73</v>
      </c>
      <c r="AG45" s="45">
        <f t="shared" si="1"/>
        <v>47454875</v>
      </c>
      <c r="AH45" s="45">
        <f t="shared" si="2"/>
        <v>12504708</v>
      </c>
      <c r="AI45" s="43">
        <v>4430811876</v>
      </c>
      <c r="AJ45" s="43">
        <v>4342519280</v>
      </c>
      <c r="AK45" s="43">
        <v>4337093551</v>
      </c>
      <c r="AL45" s="47">
        <v>4370141569</v>
      </c>
      <c r="AM45" s="43">
        <v>1445696.4046354829</v>
      </c>
      <c r="AN45" s="46"/>
    </row>
    <row r="46" spans="1:40" s="35" customFormat="1" ht="16.5" x14ac:dyDescent="0.3">
      <c r="A46" s="35" t="s">
        <v>148</v>
      </c>
      <c r="B46" s="35" t="s">
        <v>149</v>
      </c>
      <c r="C46" s="35" t="s">
        <v>109</v>
      </c>
      <c r="D46" s="41">
        <v>2</v>
      </c>
      <c r="E46" s="41" t="s">
        <v>1234</v>
      </c>
      <c r="F46" s="42" t="s">
        <v>1193</v>
      </c>
      <c r="G46" s="43">
        <v>2139503400</v>
      </c>
      <c r="H46" s="44">
        <v>2.9619999999999997</v>
      </c>
      <c r="I46" s="43">
        <v>2694584695</v>
      </c>
      <c r="J46" s="43">
        <v>6424522.5999999996</v>
      </c>
      <c r="K46" s="43">
        <v>6408780.7399999993</v>
      </c>
      <c r="L46" s="43">
        <v>0</v>
      </c>
      <c r="M46" s="43">
        <v>6408780.7399999993</v>
      </c>
      <c r="N46" s="43">
        <v>0</v>
      </c>
      <c r="O46" s="43">
        <v>0</v>
      </c>
      <c r="P46" s="43">
        <v>269458.46999999997</v>
      </c>
      <c r="Q46" s="43">
        <v>30470954</v>
      </c>
      <c r="R46" s="43">
        <v>0</v>
      </c>
      <c r="S46" s="43">
        <v>0</v>
      </c>
      <c r="T46" s="43">
        <v>25325777</v>
      </c>
      <c r="U46" s="43">
        <v>0</v>
      </c>
      <c r="V46" s="43">
        <v>883033</v>
      </c>
      <c r="W46" s="43">
        <v>63358003.210000001</v>
      </c>
      <c r="X46" s="45">
        <v>2.7070166423308038E-2</v>
      </c>
      <c r="Y46" s="43">
        <v>31500</v>
      </c>
      <c r="Z46" s="43">
        <v>57000</v>
      </c>
      <c r="AA46" s="43">
        <v>1770</v>
      </c>
      <c r="AB46" s="43">
        <v>90270</v>
      </c>
      <c r="AC46" s="43">
        <v>0</v>
      </c>
      <c r="AD46" s="43">
        <v>90270</v>
      </c>
      <c r="AE46" s="43">
        <v>0</v>
      </c>
      <c r="AF46" s="45">
        <f t="shared" si="0"/>
        <v>6678239.209999999</v>
      </c>
      <c r="AG46" s="45">
        <f t="shared" si="1"/>
        <v>30470954</v>
      </c>
      <c r="AH46" s="45">
        <f t="shared" si="2"/>
        <v>26208810</v>
      </c>
      <c r="AI46" s="43">
        <v>2512146697</v>
      </c>
      <c r="AJ46" s="43">
        <v>2649102545</v>
      </c>
      <c r="AK46" s="43">
        <v>2766718479</v>
      </c>
      <c r="AL46" s="47">
        <v>2642655907</v>
      </c>
      <c r="AM46" s="43">
        <v>922238.57076050702</v>
      </c>
      <c r="AN46" s="46"/>
    </row>
    <row r="47" spans="1:40" s="35" customFormat="1" ht="16.5" x14ac:dyDescent="0.3">
      <c r="A47" s="35" t="s">
        <v>150</v>
      </c>
      <c r="B47" s="35" t="s">
        <v>151</v>
      </c>
      <c r="C47" s="35" t="s">
        <v>109</v>
      </c>
      <c r="D47" s="41">
        <v>3</v>
      </c>
      <c r="E47" s="41" t="s">
        <v>1234</v>
      </c>
      <c r="F47" s="42" t="s">
        <v>1193</v>
      </c>
      <c r="G47" s="43">
        <v>2393170555</v>
      </c>
      <c r="H47" s="44">
        <v>3.0489999999999999</v>
      </c>
      <c r="I47" s="43">
        <v>2710189354</v>
      </c>
      <c r="J47" s="43">
        <v>6461727.7699999996</v>
      </c>
      <c r="K47" s="43">
        <v>6459837.5699999994</v>
      </c>
      <c r="L47" s="43">
        <v>0</v>
      </c>
      <c r="M47" s="43">
        <v>6459837.5699999994</v>
      </c>
      <c r="N47" s="43">
        <v>0</v>
      </c>
      <c r="O47" s="43">
        <v>0</v>
      </c>
      <c r="P47" s="43">
        <v>271018.94</v>
      </c>
      <c r="Q47" s="43">
        <v>50930631</v>
      </c>
      <c r="R47" s="43">
        <v>0</v>
      </c>
      <c r="S47" s="43">
        <v>0</v>
      </c>
      <c r="T47" s="43">
        <v>14396919</v>
      </c>
      <c r="U47" s="43">
        <v>0</v>
      </c>
      <c r="V47" s="43">
        <v>896835</v>
      </c>
      <c r="W47" s="43">
        <v>72955241.50999999</v>
      </c>
      <c r="X47" s="45">
        <v>2.7894499422683662E-2</v>
      </c>
      <c r="Y47" s="43">
        <v>3250</v>
      </c>
      <c r="Z47" s="43">
        <v>51250</v>
      </c>
      <c r="AA47" s="43">
        <v>1090</v>
      </c>
      <c r="AB47" s="43">
        <v>55590</v>
      </c>
      <c r="AC47" s="43">
        <v>0</v>
      </c>
      <c r="AD47" s="43">
        <v>55590</v>
      </c>
      <c r="AE47" s="43">
        <v>0</v>
      </c>
      <c r="AF47" s="45">
        <f t="shared" si="0"/>
        <v>6730856.5099999998</v>
      </c>
      <c r="AG47" s="45">
        <f t="shared" si="1"/>
        <v>50930631</v>
      </c>
      <c r="AH47" s="45">
        <f t="shared" si="2"/>
        <v>15293754</v>
      </c>
      <c r="AI47" s="43">
        <v>2645493025</v>
      </c>
      <c r="AJ47" s="43">
        <v>2690508261</v>
      </c>
      <c r="AK47" s="43">
        <v>2752669145</v>
      </c>
      <c r="AL47" s="47">
        <v>2696223477</v>
      </c>
      <c r="AM47" s="43">
        <v>917555.46411028504</v>
      </c>
      <c r="AN47" s="46"/>
    </row>
    <row r="48" spans="1:40" s="35" customFormat="1" ht="16.5" x14ac:dyDescent="0.3">
      <c r="A48" s="35" t="s">
        <v>152</v>
      </c>
      <c r="B48" s="35" t="s">
        <v>153</v>
      </c>
      <c r="C48" s="35" t="s">
        <v>109</v>
      </c>
      <c r="D48" s="41">
        <v>1</v>
      </c>
      <c r="E48" s="41" t="s">
        <v>1234</v>
      </c>
      <c r="F48" s="42" t="s">
        <v>1193</v>
      </c>
      <c r="G48" s="43">
        <v>5645801500</v>
      </c>
      <c r="H48" s="44">
        <v>3.3089999999999997</v>
      </c>
      <c r="I48" s="43">
        <v>5794104130</v>
      </c>
      <c r="J48" s="43">
        <v>13814504.699999999</v>
      </c>
      <c r="K48" s="43">
        <v>13362793.899999999</v>
      </c>
      <c r="L48" s="43">
        <v>0</v>
      </c>
      <c r="M48" s="43">
        <v>13362793.899999999</v>
      </c>
      <c r="N48" s="43">
        <v>0</v>
      </c>
      <c r="O48" s="43">
        <v>0</v>
      </c>
      <c r="P48" s="43">
        <v>579410.41</v>
      </c>
      <c r="Q48" s="43">
        <v>85208462</v>
      </c>
      <c r="R48" s="43">
        <v>0</v>
      </c>
      <c r="S48" s="43">
        <v>0</v>
      </c>
      <c r="T48" s="43">
        <v>85391072.939999998</v>
      </c>
      <c r="U48" s="43">
        <v>277204.62</v>
      </c>
      <c r="V48" s="43">
        <v>1983715.06</v>
      </c>
      <c r="W48" s="43">
        <v>186802658.93000001</v>
      </c>
      <c r="X48" s="45">
        <v>3.3773049450863971E-2</v>
      </c>
      <c r="Y48" s="43">
        <v>17827.45</v>
      </c>
      <c r="Z48" s="43">
        <v>82500</v>
      </c>
      <c r="AA48" s="43">
        <v>2006.549</v>
      </c>
      <c r="AB48" s="43">
        <v>102333.999</v>
      </c>
      <c r="AC48" s="43">
        <v>0</v>
      </c>
      <c r="AD48" s="43">
        <v>102333.999</v>
      </c>
      <c r="AE48" s="43">
        <v>0</v>
      </c>
      <c r="AF48" s="45">
        <f t="shared" si="0"/>
        <v>13942204.309999999</v>
      </c>
      <c r="AG48" s="45">
        <f t="shared" si="1"/>
        <v>85208462</v>
      </c>
      <c r="AH48" s="45">
        <f t="shared" si="2"/>
        <v>87651992.620000005</v>
      </c>
      <c r="AI48" s="43">
        <v>5857546967</v>
      </c>
      <c r="AJ48" s="43">
        <v>5951151138</v>
      </c>
      <c r="AK48" s="43">
        <v>5946704761</v>
      </c>
      <c r="AL48" s="47">
        <v>5918467622</v>
      </c>
      <c r="AM48" s="43">
        <v>1982232.9380984129</v>
      </c>
      <c r="AN48" s="46"/>
    </row>
    <row r="49" spans="1:40" s="35" customFormat="1" ht="16.5" x14ac:dyDescent="0.3">
      <c r="A49" s="35" t="s">
        <v>154</v>
      </c>
      <c r="B49" s="35" t="s">
        <v>155</v>
      </c>
      <c r="C49" s="35" t="s">
        <v>109</v>
      </c>
      <c r="D49" s="41">
        <v>2</v>
      </c>
      <c r="E49" s="41" t="s">
        <v>1233</v>
      </c>
      <c r="F49" s="42" t="s">
        <v>1193</v>
      </c>
      <c r="G49" s="43">
        <v>902470900</v>
      </c>
      <c r="H49" s="44">
        <v>2.9470000000000001</v>
      </c>
      <c r="I49" s="43">
        <v>1020306460</v>
      </c>
      <c r="J49" s="43">
        <v>2432650.17</v>
      </c>
      <c r="K49" s="43">
        <v>2430725.9899999998</v>
      </c>
      <c r="L49" s="43">
        <v>0</v>
      </c>
      <c r="M49" s="43">
        <v>2430725.9899999998</v>
      </c>
      <c r="N49" s="43">
        <v>0</v>
      </c>
      <c r="O49" s="43">
        <v>0</v>
      </c>
      <c r="P49" s="43">
        <v>102030.65</v>
      </c>
      <c r="Q49" s="43">
        <v>12739865</v>
      </c>
      <c r="R49" s="43">
        <v>5697701</v>
      </c>
      <c r="S49" s="43">
        <v>0</v>
      </c>
      <c r="T49" s="43">
        <v>5195491</v>
      </c>
      <c r="U49" s="43">
        <v>90247</v>
      </c>
      <c r="V49" s="43">
        <v>338853</v>
      </c>
      <c r="W49" s="43">
        <v>26594913.640000001</v>
      </c>
      <c r="X49" s="45">
        <v>2.7214694827033859E-2</v>
      </c>
      <c r="Y49" s="43">
        <v>2250</v>
      </c>
      <c r="Z49" s="43">
        <v>33500</v>
      </c>
      <c r="AA49" s="43">
        <v>715</v>
      </c>
      <c r="AB49" s="43">
        <v>36465</v>
      </c>
      <c r="AC49" s="43">
        <v>0</v>
      </c>
      <c r="AD49" s="43">
        <v>36465</v>
      </c>
      <c r="AE49" s="43">
        <v>0</v>
      </c>
      <c r="AF49" s="45">
        <f t="shared" si="0"/>
        <v>2532756.6399999997</v>
      </c>
      <c r="AG49" s="45">
        <f t="shared" si="1"/>
        <v>18437566</v>
      </c>
      <c r="AH49" s="45">
        <f t="shared" si="2"/>
        <v>5624591</v>
      </c>
      <c r="AI49" s="43">
        <v>993784542</v>
      </c>
      <c r="AJ49" s="43">
        <v>1016560176</v>
      </c>
      <c r="AK49" s="43">
        <v>1029395346</v>
      </c>
      <c r="AL49" s="47">
        <v>1013246688</v>
      </c>
      <c r="AM49" s="43">
        <v>343131.43886821799</v>
      </c>
      <c r="AN49" s="46"/>
    </row>
    <row r="50" spans="1:40" s="35" customFormat="1" ht="16.5" x14ac:dyDescent="0.3">
      <c r="A50" s="35" t="s">
        <v>156</v>
      </c>
      <c r="B50" s="35" t="s">
        <v>157</v>
      </c>
      <c r="C50" s="35" t="s">
        <v>109</v>
      </c>
      <c r="D50" s="41">
        <v>3</v>
      </c>
      <c r="E50" s="41" t="s">
        <v>1234</v>
      </c>
      <c r="F50" s="42" t="s">
        <v>1193</v>
      </c>
      <c r="G50" s="43">
        <v>1797767287</v>
      </c>
      <c r="H50" s="44">
        <v>2.8759999999999999</v>
      </c>
      <c r="I50" s="43">
        <v>1858167394</v>
      </c>
      <c r="J50" s="43">
        <v>4430307.37</v>
      </c>
      <c r="K50" s="43">
        <v>4418203.1100000003</v>
      </c>
      <c r="L50" s="43">
        <v>0</v>
      </c>
      <c r="M50" s="43">
        <v>4418203.1100000003</v>
      </c>
      <c r="N50" s="43">
        <v>0</v>
      </c>
      <c r="O50" s="43">
        <v>0</v>
      </c>
      <c r="P50" s="43">
        <v>185816.74</v>
      </c>
      <c r="Q50" s="43">
        <v>30887794</v>
      </c>
      <c r="R50" s="43">
        <v>0</v>
      </c>
      <c r="S50" s="43">
        <v>0</v>
      </c>
      <c r="T50" s="43">
        <v>15560695.85</v>
      </c>
      <c r="U50" s="43">
        <v>0</v>
      </c>
      <c r="V50" s="43">
        <v>636739.15</v>
      </c>
      <c r="W50" s="43">
        <v>51689248.850000001</v>
      </c>
      <c r="X50" s="45">
        <v>3.034421315550314E-2</v>
      </c>
      <c r="Y50" s="43">
        <v>5750</v>
      </c>
      <c r="Z50" s="43">
        <v>55750</v>
      </c>
      <c r="AA50" s="43">
        <v>1230</v>
      </c>
      <c r="AB50" s="43">
        <v>62730</v>
      </c>
      <c r="AC50" s="43">
        <v>0</v>
      </c>
      <c r="AD50" s="43">
        <v>62730</v>
      </c>
      <c r="AE50" s="43">
        <v>0</v>
      </c>
      <c r="AF50" s="45">
        <f t="shared" si="0"/>
        <v>4604019.8500000006</v>
      </c>
      <c r="AG50" s="45">
        <f t="shared" si="1"/>
        <v>30887794</v>
      </c>
      <c r="AH50" s="45">
        <f t="shared" si="2"/>
        <v>16197435</v>
      </c>
      <c r="AI50" s="43">
        <v>1817005608</v>
      </c>
      <c r="AJ50" s="43">
        <v>1909066285</v>
      </c>
      <c r="AK50" s="43">
        <v>1918215567</v>
      </c>
      <c r="AL50" s="47">
        <v>1881429153.3333333</v>
      </c>
      <c r="AM50" s="43">
        <v>639793.41153928195</v>
      </c>
      <c r="AN50" s="46"/>
    </row>
    <row r="51" spans="1:40" s="35" customFormat="1" ht="16.5" x14ac:dyDescent="0.3">
      <c r="A51" s="35" t="s">
        <v>158</v>
      </c>
      <c r="B51" s="35" t="s">
        <v>159</v>
      </c>
      <c r="C51" s="35" t="s">
        <v>109</v>
      </c>
      <c r="D51" s="41">
        <v>1</v>
      </c>
      <c r="E51" s="41" t="s">
        <v>1233</v>
      </c>
      <c r="F51" s="42" t="s">
        <v>1193</v>
      </c>
      <c r="G51" s="43">
        <v>805461473</v>
      </c>
      <c r="H51" s="44">
        <v>2.919</v>
      </c>
      <c r="I51" s="43">
        <v>935652660</v>
      </c>
      <c r="J51" s="43">
        <v>2230815.63</v>
      </c>
      <c r="K51" s="43">
        <v>2229182.54</v>
      </c>
      <c r="L51" s="43">
        <v>0</v>
      </c>
      <c r="M51" s="43">
        <v>2229182.54</v>
      </c>
      <c r="N51" s="43">
        <v>0</v>
      </c>
      <c r="O51" s="43">
        <v>0</v>
      </c>
      <c r="P51" s="43">
        <v>93565.27</v>
      </c>
      <c r="Q51" s="43">
        <v>9152158</v>
      </c>
      <c r="R51" s="43">
        <v>5632808</v>
      </c>
      <c r="S51" s="43">
        <v>0</v>
      </c>
      <c r="T51" s="43">
        <v>6090115</v>
      </c>
      <c r="U51" s="43">
        <v>0</v>
      </c>
      <c r="V51" s="43">
        <v>311988</v>
      </c>
      <c r="W51" s="43">
        <v>23509816.810000002</v>
      </c>
      <c r="X51" s="45">
        <v>2.9094090177175947E-2</v>
      </c>
      <c r="Y51" s="43">
        <v>250</v>
      </c>
      <c r="Z51" s="43">
        <v>16250</v>
      </c>
      <c r="AA51" s="43">
        <v>330</v>
      </c>
      <c r="AB51" s="43">
        <v>16830</v>
      </c>
      <c r="AC51" s="43">
        <v>0</v>
      </c>
      <c r="AD51" s="43">
        <v>16830</v>
      </c>
      <c r="AE51" s="43">
        <v>0</v>
      </c>
      <c r="AF51" s="45">
        <f t="shared" si="0"/>
        <v>2322747.81</v>
      </c>
      <c r="AG51" s="45">
        <f t="shared" si="1"/>
        <v>14784966</v>
      </c>
      <c r="AH51" s="45">
        <f t="shared" si="2"/>
        <v>6402103</v>
      </c>
      <c r="AI51" s="43">
        <v>930116918</v>
      </c>
      <c r="AJ51" s="43">
        <v>935374695</v>
      </c>
      <c r="AK51" s="43">
        <v>936115143</v>
      </c>
      <c r="AL51" s="47">
        <v>933868918.66666663</v>
      </c>
      <c r="AM51" s="43">
        <v>312234.62643172801</v>
      </c>
      <c r="AN51" s="46"/>
    </row>
    <row r="52" spans="1:40" s="35" customFormat="1" ht="16.5" x14ac:dyDescent="0.3">
      <c r="A52" s="35" t="s">
        <v>160</v>
      </c>
      <c r="B52" s="35" t="s">
        <v>161</v>
      </c>
      <c r="C52" s="35" t="s">
        <v>109</v>
      </c>
      <c r="D52" s="41">
        <v>2</v>
      </c>
      <c r="E52" s="41" t="s">
        <v>1233</v>
      </c>
      <c r="F52" s="42" t="s">
        <v>1193</v>
      </c>
      <c r="G52" s="43">
        <v>1697221457</v>
      </c>
      <c r="H52" s="44">
        <v>2.907</v>
      </c>
      <c r="I52" s="43">
        <v>1873441718</v>
      </c>
      <c r="J52" s="43">
        <v>4466724.9400000004</v>
      </c>
      <c r="K52" s="43">
        <v>4465171.7</v>
      </c>
      <c r="L52" s="43">
        <v>0</v>
      </c>
      <c r="M52" s="43">
        <v>4465171.7</v>
      </c>
      <c r="N52" s="43">
        <v>0</v>
      </c>
      <c r="O52" s="43">
        <v>0</v>
      </c>
      <c r="P52" s="43">
        <v>187344.17</v>
      </c>
      <c r="Q52" s="43">
        <v>22206421</v>
      </c>
      <c r="R52" s="43">
        <v>12376389</v>
      </c>
      <c r="S52" s="43">
        <v>0</v>
      </c>
      <c r="T52" s="43">
        <v>9469343.6799999997</v>
      </c>
      <c r="U52" s="43">
        <v>0</v>
      </c>
      <c r="V52" s="43">
        <v>620937.36</v>
      </c>
      <c r="W52" s="43">
        <v>49325606.910000004</v>
      </c>
      <c r="X52" s="45">
        <v>2.7130739590147359E-2</v>
      </c>
      <c r="Y52" s="43">
        <v>2442.4699999999998</v>
      </c>
      <c r="Z52" s="43">
        <v>58250</v>
      </c>
      <c r="AA52" s="43">
        <v>1213.8494000000001</v>
      </c>
      <c r="AB52" s="43">
        <v>61906.3194</v>
      </c>
      <c r="AC52" s="43">
        <v>-250</v>
      </c>
      <c r="AD52" s="43">
        <v>61656.3194</v>
      </c>
      <c r="AE52" s="43">
        <v>0</v>
      </c>
      <c r="AF52" s="45">
        <f t="shared" si="0"/>
        <v>4652515.87</v>
      </c>
      <c r="AG52" s="45">
        <f t="shared" si="1"/>
        <v>34582810</v>
      </c>
      <c r="AH52" s="45">
        <f t="shared" si="2"/>
        <v>10090281.039999999</v>
      </c>
      <c r="AI52" s="43">
        <v>1864779307</v>
      </c>
      <c r="AJ52" s="43">
        <v>1857004299</v>
      </c>
      <c r="AK52" s="43">
        <v>1875924135</v>
      </c>
      <c r="AL52" s="47">
        <v>1865902580.3333333</v>
      </c>
      <c r="AM52" s="43">
        <v>627270.17006253602</v>
      </c>
      <c r="AN52" s="46"/>
    </row>
    <row r="53" spans="1:40" s="35" customFormat="1" ht="16.5" x14ac:dyDescent="0.3">
      <c r="A53" s="35" t="s">
        <v>162</v>
      </c>
      <c r="B53" s="35" t="s">
        <v>163</v>
      </c>
      <c r="C53" s="35" t="s">
        <v>109</v>
      </c>
      <c r="D53" s="41">
        <v>3</v>
      </c>
      <c r="E53" s="41" t="s">
        <v>1234</v>
      </c>
      <c r="F53" s="42" t="s">
        <v>1193</v>
      </c>
      <c r="G53" s="43">
        <v>1168980500</v>
      </c>
      <c r="H53" s="44">
        <v>2.1999999999999997</v>
      </c>
      <c r="I53" s="43">
        <v>1307294691</v>
      </c>
      <c r="J53" s="43">
        <v>3116897.5</v>
      </c>
      <c r="K53" s="43">
        <v>3105297.39</v>
      </c>
      <c r="L53" s="43">
        <v>0</v>
      </c>
      <c r="M53" s="43">
        <v>3105297.39</v>
      </c>
      <c r="N53" s="43">
        <v>0</v>
      </c>
      <c r="O53" s="43">
        <v>0</v>
      </c>
      <c r="P53" s="43">
        <v>130729.47</v>
      </c>
      <c r="Q53" s="43">
        <v>14988409</v>
      </c>
      <c r="R53" s="43">
        <v>0</v>
      </c>
      <c r="S53" s="43">
        <v>0</v>
      </c>
      <c r="T53" s="43">
        <v>7051981.8600000003</v>
      </c>
      <c r="U53" s="43">
        <v>0</v>
      </c>
      <c r="V53" s="43">
        <v>433958.5</v>
      </c>
      <c r="W53" s="43">
        <v>25710376.219999999</v>
      </c>
      <c r="X53" s="45">
        <v>2.0586378387553651E-2</v>
      </c>
      <c r="Y53" s="43">
        <v>250</v>
      </c>
      <c r="Z53" s="43">
        <v>20750</v>
      </c>
      <c r="AA53" s="43">
        <v>420</v>
      </c>
      <c r="AB53" s="43">
        <v>21420</v>
      </c>
      <c r="AC53" s="43">
        <v>0</v>
      </c>
      <c r="AD53" s="43">
        <v>21420</v>
      </c>
      <c r="AE53" s="43">
        <v>0</v>
      </c>
      <c r="AF53" s="45">
        <f t="shared" si="0"/>
        <v>3236026.8600000003</v>
      </c>
      <c r="AG53" s="45">
        <f t="shared" si="1"/>
        <v>14988409</v>
      </c>
      <c r="AH53" s="45">
        <f t="shared" si="2"/>
        <v>7485940.3600000003</v>
      </c>
      <c r="AI53" s="43">
        <v>1309266937</v>
      </c>
      <c r="AJ53" s="43">
        <v>1301876703</v>
      </c>
      <c r="AK53" s="43">
        <v>1316122945</v>
      </c>
      <c r="AL53" s="47">
        <v>1309088861.6666667</v>
      </c>
      <c r="AM53" s="43">
        <v>438707.24295898498</v>
      </c>
      <c r="AN53" s="46"/>
    </row>
    <row r="54" spans="1:40" s="35" customFormat="1" ht="16.5" x14ac:dyDescent="0.3">
      <c r="A54" s="35" t="s">
        <v>164</v>
      </c>
      <c r="B54" s="35" t="s">
        <v>165</v>
      </c>
      <c r="C54" s="35" t="s">
        <v>109</v>
      </c>
      <c r="D54" s="41">
        <v>1</v>
      </c>
      <c r="E54" s="41" t="s">
        <v>1233</v>
      </c>
      <c r="F54" s="42" t="s">
        <v>1193</v>
      </c>
      <c r="G54" s="43">
        <v>1240711213</v>
      </c>
      <c r="H54" s="44">
        <v>3.09</v>
      </c>
      <c r="I54" s="43">
        <v>1506477130</v>
      </c>
      <c r="J54" s="43">
        <v>3591795.2</v>
      </c>
      <c r="K54" s="43">
        <v>3591301.6100000003</v>
      </c>
      <c r="L54" s="43">
        <v>0</v>
      </c>
      <c r="M54" s="43">
        <v>3591301.6100000003</v>
      </c>
      <c r="N54" s="43">
        <v>0</v>
      </c>
      <c r="O54" s="43">
        <v>0</v>
      </c>
      <c r="P54" s="43">
        <v>150647.71</v>
      </c>
      <c r="Q54" s="43">
        <v>22862654</v>
      </c>
      <c r="R54" s="43">
        <v>0</v>
      </c>
      <c r="S54" s="43">
        <v>0</v>
      </c>
      <c r="T54" s="43">
        <v>11230252</v>
      </c>
      <c r="U54" s="43">
        <v>0</v>
      </c>
      <c r="V54" s="43">
        <v>499323</v>
      </c>
      <c r="W54" s="43">
        <v>38334178.32</v>
      </c>
      <c r="X54" s="45">
        <v>2.7847657328694164E-2</v>
      </c>
      <c r="Y54" s="43">
        <v>3250</v>
      </c>
      <c r="Z54" s="43">
        <v>30250</v>
      </c>
      <c r="AA54" s="43">
        <v>670</v>
      </c>
      <c r="AB54" s="43">
        <v>34170</v>
      </c>
      <c r="AC54" s="43">
        <v>0</v>
      </c>
      <c r="AD54" s="43">
        <v>34170</v>
      </c>
      <c r="AE54" s="43">
        <v>0</v>
      </c>
      <c r="AF54" s="45">
        <f t="shared" si="0"/>
        <v>3741949.3200000003</v>
      </c>
      <c r="AG54" s="45">
        <f t="shared" si="1"/>
        <v>22862654</v>
      </c>
      <c r="AH54" s="45">
        <f t="shared" si="2"/>
        <v>11729575</v>
      </c>
      <c r="AI54" s="43">
        <v>1427734497</v>
      </c>
      <c r="AJ54" s="43">
        <v>1497179540</v>
      </c>
      <c r="AK54" s="43">
        <v>1551667626</v>
      </c>
      <c r="AL54" s="47">
        <v>1492193887.6666667</v>
      </c>
      <c r="AM54" s="43">
        <v>517479.89551958698</v>
      </c>
      <c r="AN54" s="46"/>
    </row>
    <row r="55" spans="1:40" s="35" customFormat="1" ht="16.5" x14ac:dyDescent="0.3">
      <c r="A55" s="35" t="s">
        <v>166</v>
      </c>
      <c r="B55" s="35" t="s">
        <v>167</v>
      </c>
      <c r="C55" s="35" t="s">
        <v>109</v>
      </c>
      <c r="D55" s="41">
        <v>2</v>
      </c>
      <c r="E55" s="41" t="s">
        <v>1233</v>
      </c>
      <c r="F55" s="42" t="s">
        <v>1193</v>
      </c>
      <c r="G55" s="43">
        <v>1090294300</v>
      </c>
      <c r="H55" s="44">
        <v>3.2439999999999998</v>
      </c>
      <c r="I55" s="43">
        <v>1135967797</v>
      </c>
      <c r="J55" s="43">
        <v>2708413.95</v>
      </c>
      <c r="K55" s="43">
        <v>2694835.12</v>
      </c>
      <c r="L55" s="43">
        <v>0</v>
      </c>
      <c r="M55" s="43">
        <v>2694835.12</v>
      </c>
      <c r="N55" s="43">
        <v>0</v>
      </c>
      <c r="O55" s="43">
        <v>0</v>
      </c>
      <c r="P55" s="43">
        <v>113596.78</v>
      </c>
      <c r="Q55" s="43">
        <v>20000476</v>
      </c>
      <c r="R55" s="43">
        <v>0</v>
      </c>
      <c r="S55" s="43">
        <v>0</v>
      </c>
      <c r="T55" s="43">
        <v>12166838</v>
      </c>
      <c r="U55" s="43">
        <v>0</v>
      </c>
      <c r="V55" s="43">
        <v>389936</v>
      </c>
      <c r="W55" s="43">
        <v>35365681.899999999</v>
      </c>
      <c r="X55" s="45">
        <v>3.3513526819692087E-2</v>
      </c>
      <c r="Y55" s="43">
        <v>9000</v>
      </c>
      <c r="Z55" s="43">
        <v>30500</v>
      </c>
      <c r="AA55" s="43">
        <v>790</v>
      </c>
      <c r="AB55" s="43">
        <v>40290</v>
      </c>
      <c r="AC55" s="43">
        <v>0</v>
      </c>
      <c r="AD55" s="43">
        <v>40290</v>
      </c>
      <c r="AE55" s="43">
        <v>0</v>
      </c>
      <c r="AF55" s="45">
        <f t="shared" si="0"/>
        <v>2808431.9</v>
      </c>
      <c r="AG55" s="45">
        <f t="shared" si="1"/>
        <v>20000476</v>
      </c>
      <c r="AH55" s="45">
        <f t="shared" si="2"/>
        <v>12556774</v>
      </c>
      <c r="AI55" s="43">
        <v>1098651462</v>
      </c>
      <c r="AJ55" s="43">
        <v>1169709081</v>
      </c>
      <c r="AK55" s="43">
        <v>1252089468</v>
      </c>
      <c r="AL55" s="47">
        <v>1173483337</v>
      </c>
      <c r="AM55" s="43">
        <v>417396.07193684397</v>
      </c>
      <c r="AN55" s="46"/>
    </row>
    <row r="56" spans="1:40" s="35" customFormat="1" ht="16.5" x14ac:dyDescent="0.3">
      <c r="A56" s="35" t="s">
        <v>168</v>
      </c>
      <c r="B56" s="35" t="s">
        <v>169</v>
      </c>
      <c r="C56" s="35" t="s">
        <v>109</v>
      </c>
      <c r="D56" s="41">
        <v>3</v>
      </c>
      <c r="E56" s="41" t="s">
        <v>1234</v>
      </c>
      <c r="F56" s="42" t="s">
        <v>1193</v>
      </c>
      <c r="G56" s="43">
        <v>1969178620</v>
      </c>
      <c r="H56" s="44">
        <v>3.2849999999999997</v>
      </c>
      <c r="I56" s="43">
        <v>2659461343</v>
      </c>
      <c r="J56" s="43">
        <v>6340780.2800000003</v>
      </c>
      <c r="K56" s="43">
        <v>6298220.1000000006</v>
      </c>
      <c r="L56" s="43">
        <v>0</v>
      </c>
      <c r="M56" s="43">
        <v>6298220.1000000006</v>
      </c>
      <c r="N56" s="43">
        <v>0</v>
      </c>
      <c r="O56" s="43">
        <v>0</v>
      </c>
      <c r="P56" s="43">
        <v>265946.13</v>
      </c>
      <c r="Q56" s="43">
        <v>38953395</v>
      </c>
      <c r="R56" s="43">
        <v>0</v>
      </c>
      <c r="S56" s="43">
        <v>0</v>
      </c>
      <c r="T56" s="43">
        <v>18273977.59</v>
      </c>
      <c r="U56" s="43">
        <v>0</v>
      </c>
      <c r="V56" s="43">
        <v>886260.35</v>
      </c>
      <c r="W56" s="43">
        <v>64677799.170000009</v>
      </c>
      <c r="X56" s="45">
        <v>3.2413117991906444E-2</v>
      </c>
      <c r="Y56" s="43">
        <v>20434.34</v>
      </c>
      <c r="Z56" s="43">
        <v>65000</v>
      </c>
      <c r="AA56" s="43">
        <v>1708.6867999999999</v>
      </c>
      <c r="AB56" s="43">
        <v>87143.026799999992</v>
      </c>
      <c r="AC56" s="43">
        <v>0</v>
      </c>
      <c r="AD56" s="43">
        <v>87143.026799999992</v>
      </c>
      <c r="AE56" s="43">
        <v>0</v>
      </c>
      <c r="AF56" s="45">
        <f t="shared" si="0"/>
        <v>6564166.2300000004</v>
      </c>
      <c r="AG56" s="45">
        <f t="shared" si="1"/>
        <v>38953395</v>
      </c>
      <c r="AH56" s="45">
        <f t="shared" si="2"/>
        <v>19160237.940000001</v>
      </c>
      <c r="AI56" s="43">
        <v>2452567366</v>
      </c>
      <c r="AJ56" s="43">
        <v>2658704594</v>
      </c>
      <c r="AK56" s="43">
        <v>2655204288</v>
      </c>
      <c r="AL56" s="47">
        <v>2588825416</v>
      </c>
      <c r="AM56" s="43">
        <v>885093.58423886402</v>
      </c>
      <c r="AN56" s="46"/>
    </row>
    <row r="57" spans="1:40" s="35" customFormat="1" ht="16.5" x14ac:dyDescent="0.3">
      <c r="A57" s="35" t="s">
        <v>170</v>
      </c>
      <c r="B57" s="35" t="s">
        <v>171</v>
      </c>
      <c r="C57" s="35" t="s">
        <v>109</v>
      </c>
      <c r="D57" s="41">
        <v>1</v>
      </c>
      <c r="E57" s="41" t="s">
        <v>1234</v>
      </c>
      <c r="F57" s="42" t="s">
        <v>1193</v>
      </c>
      <c r="G57" s="43">
        <v>2710346023</v>
      </c>
      <c r="H57" s="44">
        <v>2.9739999999999998</v>
      </c>
      <c r="I57" s="43">
        <v>3159375520</v>
      </c>
      <c r="J57" s="43">
        <v>7532693.0599999996</v>
      </c>
      <c r="K57" s="43">
        <v>7516371.6499999994</v>
      </c>
      <c r="L57" s="43">
        <v>0</v>
      </c>
      <c r="M57" s="43">
        <v>7516371.6499999994</v>
      </c>
      <c r="N57" s="43">
        <v>0</v>
      </c>
      <c r="O57" s="43">
        <v>0</v>
      </c>
      <c r="P57" s="43">
        <v>315937.55</v>
      </c>
      <c r="Q57" s="43">
        <v>40088720</v>
      </c>
      <c r="R57" s="43">
        <v>0</v>
      </c>
      <c r="S57" s="43">
        <v>0</v>
      </c>
      <c r="T57" s="43">
        <v>31635668.199999999</v>
      </c>
      <c r="U57" s="43">
        <v>0</v>
      </c>
      <c r="V57" s="43">
        <v>1046827.33</v>
      </c>
      <c r="W57" s="43">
        <v>80603524.730000004</v>
      </c>
      <c r="X57" s="45">
        <v>2.8357527377142134E-2</v>
      </c>
      <c r="Y57" s="43">
        <v>14497.48</v>
      </c>
      <c r="Z57" s="43">
        <v>106750</v>
      </c>
      <c r="AA57" s="43">
        <v>2424.9495999999999</v>
      </c>
      <c r="AB57" s="43">
        <v>123672.4296</v>
      </c>
      <c r="AC57" s="43">
        <v>0</v>
      </c>
      <c r="AD57" s="43">
        <v>123672.4296</v>
      </c>
      <c r="AE57" s="43">
        <v>0</v>
      </c>
      <c r="AF57" s="45">
        <f t="shared" si="0"/>
        <v>7832309.1999999993</v>
      </c>
      <c r="AG57" s="45">
        <f t="shared" si="1"/>
        <v>40088720</v>
      </c>
      <c r="AH57" s="45">
        <f t="shared" si="2"/>
        <v>32682495.529999997</v>
      </c>
      <c r="AI57" s="43">
        <v>3230177869</v>
      </c>
      <c r="AJ57" s="43">
        <v>3136943466</v>
      </c>
      <c r="AK57" s="43">
        <v>3222515597</v>
      </c>
      <c r="AL57" s="47">
        <v>3196545644</v>
      </c>
      <c r="AM57" s="43">
        <v>1075422.5145764099</v>
      </c>
      <c r="AN57" s="46"/>
    </row>
    <row r="58" spans="1:40" s="35" customFormat="1" ht="16.5" x14ac:dyDescent="0.3">
      <c r="A58" s="35" t="s">
        <v>172</v>
      </c>
      <c r="B58" s="35" t="s">
        <v>173</v>
      </c>
      <c r="C58" s="35" t="s">
        <v>109</v>
      </c>
      <c r="D58" s="41">
        <v>2</v>
      </c>
      <c r="E58" s="41" t="s">
        <v>1233</v>
      </c>
      <c r="F58" s="42" t="s">
        <v>1193</v>
      </c>
      <c r="G58" s="43">
        <v>5781610740</v>
      </c>
      <c r="H58" s="44">
        <v>1.9039999999999999</v>
      </c>
      <c r="I58" s="43">
        <v>6372554680</v>
      </c>
      <c r="J58" s="43">
        <v>15193666.630000001</v>
      </c>
      <c r="K58" s="43">
        <v>15176989.5</v>
      </c>
      <c r="L58" s="43">
        <v>0</v>
      </c>
      <c r="M58" s="43">
        <v>15176989.5</v>
      </c>
      <c r="N58" s="43">
        <v>0</v>
      </c>
      <c r="O58" s="43">
        <v>0</v>
      </c>
      <c r="P58" s="43">
        <v>637255.47</v>
      </c>
      <c r="Q58" s="43">
        <v>65831008</v>
      </c>
      <c r="R58" s="43">
        <v>0</v>
      </c>
      <c r="S58" s="43">
        <v>0</v>
      </c>
      <c r="T58" s="43">
        <v>25433996.25</v>
      </c>
      <c r="U58" s="43">
        <v>578161.06999999995</v>
      </c>
      <c r="V58" s="43">
        <v>2379361.66</v>
      </c>
      <c r="W58" s="43">
        <v>110036771.94999999</v>
      </c>
      <c r="X58" s="45">
        <v>1.7461838118265516E-2</v>
      </c>
      <c r="Y58" s="43">
        <v>15923.96</v>
      </c>
      <c r="Z58" s="43">
        <v>107250</v>
      </c>
      <c r="AA58" s="43">
        <v>2463.4791999999998</v>
      </c>
      <c r="AB58" s="43">
        <v>125637.43919999999</v>
      </c>
      <c r="AC58" s="43">
        <v>0</v>
      </c>
      <c r="AD58" s="43">
        <v>125637.43919999999</v>
      </c>
      <c r="AE58" s="43">
        <v>0</v>
      </c>
      <c r="AF58" s="45">
        <f t="shared" si="0"/>
        <v>15814244.970000001</v>
      </c>
      <c r="AG58" s="45">
        <f t="shared" si="1"/>
        <v>65831008</v>
      </c>
      <c r="AH58" s="45">
        <f t="shared" si="2"/>
        <v>28391518.98</v>
      </c>
      <c r="AI58" s="43">
        <v>6044918922</v>
      </c>
      <c r="AJ58" s="43">
        <v>6344964423</v>
      </c>
      <c r="AK58" s="43">
        <v>6431157664</v>
      </c>
      <c r="AL58" s="47">
        <v>6273680336.333333</v>
      </c>
      <c r="AM58" s="43">
        <v>2143717.0776141118</v>
      </c>
      <c r="AN58" s="46"/>
    </row>
    <row r="59" spans="1:40" s="35" customFormat="1" ht="16.5" x14ac:dyDescent="0.3">
      <c r="A59" s="35" t="s">
        <v>174</v>
      </c>
      <c r="B59" s="35" t="s">
        <v>175</v>
      </c>
      <c r="C59" s="35" t="s">
        <v>109</v>
      </c>
      <c r="D59" s="41">
        <v>3</v>
      </c>
      <c r="E59" s="41" t="s">
        <v>1234</v>
      </c>
      <c r="F59" s="42" t="s">
        <v>1193</v>
      </c>
      <c r="G59" s="43">
        <v>1154371880</v>
      </c>
      <c r="H59" s="44">
        <v>3.1599999999999997</v>
      </c>
      <c r="I59" s="43">
        <v>1499690766</v>
      </c>
      <c r="J59" s="43">
        <v>3575614.91</v>
      </c>
      <c r="K59" s="43">
        <v>3569630.5</v>
      </c>
      <c r="L59" s="43">
        <v>0</v>
      </c>
      <c r="M59" s="43">
        <v>3569630.5</v>
      </c>
      <c r="N59" s="43">
        <v>0</v>
      </c>
      <c r="O59" s="43">
        <v>0</v>
      </c>
      <c r="P59" s="43">
        <v>149969.07999999999</v>
      </c>
      <c r="Q59" s="43">
        <v>20094041</v>
      </c>
      <c r="R59" s="43">
        <v>0</v>
      </c>
      <c r="S59" s="43">
        <v>0</v>
      </c>
      <c r="T59" s="43">
        <v>12160857.880000001</v>
      </c>
      <c r="U59" s="43">
        <v>0</v>
      </c>
      <c r="V59" s="43">
        <v>495439</v>
      </c>
      <c r="W59" s="43">
        <v>36469937.460000001</v>
      </c>
      <c r="X59" s="45">
        <v>2.9018354319160628E-2</v>
      </c>
      <c r="Y59" s="43">
        <v>4250</v>
      </c>
      <c r="Z59" s="43">
        <v>43750</v>
      </c>
      <c r="AA59" s="43">
        <v>960</v>
      </c>
      <c r="AB59" s="43">
        <v>48960</v>
      </c>
      <c r="AC59" s="43">
        <v>0</v>
      </c>
      <c r="AD59" s="43">
        <v>48960</v>
      </c>
      <c r="AE59" s="43">
        <v>0</v>
      </c>
      <c r="AF59" s="45">
        <f t="shared" si="0"/>
        <v>3719599.58</v>
      </c>
      <c r="AG59" s="45">
        <f t="shared" si="1"/>
        <v>20094041</v>
      </c>
      <c r="AH59" s="45">
        <f t="shared" si="2"/>
        <v>12656296.880000001</v>
      </c>
      <c r="AI59" s="43">
        <v>1440124409</v>
      </c>
      <c r="AJ59" s="43">
        <v>1486237387</v>
      </c>
      <c r="AK59" s="43">
        <v>1460943551</v>
      </c>
      <c r="AL59" s="47">
        <v>1462435115.6666667</v>
      </c>
      <c r="AM59" s="43">
        <v>487007.48999202298</v>
      </c>
      <c r="AN59" s="46"/>
    </row>
    <row r="60" spans="1:40" s="35" customFormat="1" ht="16.5" x14ac:dyDescent="0.3">
      <c r="A60" s="35" t="s">
        <v>176</v>
      </c>
      <c r="B60" s="35" t="s">
        <v>177</v>
      </c>
      <c r="C60" s="35" t="s">
        <v>109</v>
      </c>
      <c r="D60" s="41">
        <v>1</v>
      </c>
      <c r="E60" s="41" t="s">
        <v>1233</v>
      </c>
      <c r="F60" s="42" t="s">
        <v>1193</v>
      </c>
      <c r="G60" s="43">
        <v>1074803100</v>
      </c>
      <c r="H60" s="44">
        <v>3.1179999999999999</v>
      </c>
      <c r="I60" s="43">
        <v>1295131426</v>
      </c>
      <c r="J60" s="43">
        <v>3087897.42</v>
      </c>
      <c r="K60" s="43">
        <v>3087556.77</v>
      </c>
      <c r="L60" s="43">
        <v>0</v>
      </c>
      <c r="M60" s="43">
        <v>3087556.77</v>
      </c>
      <c r="N60" s="43">
        <v>0</v>
      </c>
      <c r="O60" s="43">
        <v>0</v>
      </c>
      <c r="P60" s="43">
        <v>129513.14</v>
      </c>
      <c r="Q60" s="43">
        <v>21920951</v>
      </c>
      <c r="R60" s="43">
        <v>0</v>
      </c>
      <c r="S60" s="43">
        <v>0</v>
      </c>
      <c r="T60" s="43">
        <v>7838160.0499999998</v>
      </c>
      <c r="U60" s="43">
        <v>107480.31</v>
      </c>
      <c r="V60" s="43">
        <v>426415.35</v>
      </c>
      <c r="W60" s="43">
        <v>33510076.620000001</v>
      </c>
      <c r="X60" s="45">
        <v>2.8642488952236356E-2</v>
      </c>
      <c r="Y60" s="43">
        <v>3825.03</v>
      </c>
      <c r="Z60" s="43">
        <v>39250</v>
      </c>
      <c r="AA60" s="43">
        <v>861.50059999999996</v>
      </c>
      <c r="AB60" s="43">
        <v>43936.530599999998</v>
      </c>
      <c r="AC60" s="43">
        <v>0</v>
      </c>
      <c r="AD60" s="43">
        <v>43936.530599999998</v>
      </c>
      <c r="AE60" s="43">
        <v>0</v>
      </c>
      <c r="AF60" s="45">
        <f t="shared" si="0"/>
        <v>3217069.91</v>
      </c>
      <c r="AG60" s="45">
        <f t="shared" si="1"/>
        <v>21920951</v>
      </c>
      <c r="AH60" s="45">
        <f t="shared" si="2"/>
        <v>8372055.709999999</v>
      </c>
      <c r="AI60" s="43">
        <v>1249136831</v>
      </c>
      <c r="AJ60" s="43">
        <v>1279247344</v>
      </c>
      <c r="AK60" s="43">
        <v>1289041857</v>
      </c>
      <c r="AL60" s="47">
        <v>1272475344</v>
      </c>
      <c r="AM60" s="43">
        <v>429680.18931938102</v>
      </c>
      <c r="AN60" s="46"/>
    </row>
    <row r="61" spans="1:40" s="35" customFormat="1" ht="16.5" x14ac:dyDescent="0.3">
      <c r="A61" s="35" t="s">
        <v>178</v>
      </c>
      <c r="B61" s="35" t="s">
        <v>179</v>
      </c>
      <c r="C61" s="35" t="s">
        <v>109</v>
      </c>
      <c r="D61" s="41">
        <v>2</v>
      </c>
      <c r="E61" s="41" t="s">
        <v>1234</v>
      </c>
      <c r="F61" s="42" t="s">
        <v>1193</v>
      </c>
      <c r="G61" s="43">
        <v>2046183586</v>
      </c>
      <c r="H61" s="44">
        <v>2.431</v>
      </c>
      <c r="I61" s="43">
        <v>2388274297</v>
      </c>
      <c r="J61" s="43">
        <v>5694206.6900000004</v>
      </c>
      <c r="K61" s="43">
        <v>5678259.3900000006</v>
      </c>
      <c r="L61" s="43">
        <v>0</v>
      </c>
      <c r="M61" s="43">
        <v>5678259.3900000006</v>
      </c>
      <c r="N61" s="43">
        <v>0</v>
      </c>
      <c r="O61" s="43">
        <v>0</v>
      </c>
      <c r="P61" s="43">
        <v>238827.43</v>
      </c>
      <c r="Q61" s="43">
        <v>17245537</v>
      </c>
      <c r="R61" s="43">
        <v>14329352</v>
      </c>
      <c r="S61" s="43">
        <v>0</v>
      </c>
      <c r="T61" s="43">
        <v>11345112</v>
      </c>
      <c r="U61" s="43">
        <v>102309</v>
      </c>
      <c r="V61" s="43">
        <v>792650</v>
      </c>
      <c r="W61" s="43">
        <v>49732046.82</v>
      </c>
      <c r="X61" s="45">
        <v>2.2592438479329749E-2</v>
      </c>
      <c r="Y61" s="43">
        <v>1000</v>
      </c>
      <c r="Z61" s="43">
        <v>37750</v>
      </c>
      <c r="AA61" s="43">
        <v>775</v>
      </c>
      <c r="AB61" s="43">
        <v>39525</v>
      </c>
      <c r="AC61" s="43">
        <v>0</v>
      </c>
      <c r="AD61" s="43">
        <v>39525</v>
      </c>
      <c r="AE61" s="43">
        <v>0</v>
      </c>
      <c r="AF61" s="45">
        <f t="shared" si="0"/>
        <v>5917086.8200000003</v>
      </c>
      <c r="AG61" s="45">
        <f t="shared" si="1"/>
        <v>31574889</v>
      </c>
      <c r="AH61" s="45">
        <f t="shared" si="2"/>
        <v>12240071</v>
      </c>
      <c r="AI61" s="43">
        <v>2277588300</v>
      </c>
      <c r="AJ61" s="43">
        <v>2375762912</v>
      </c>
      <c r="AK61" s="43">
        <v>2333897088</v>
      </c>
      <c r="AL61" s="47">
        <v>2329082766.6666665</v>
      </c>
      <c r="AM61" s="43">
        <v>778683.75598213205</v>
      </c>
      <c r="AN61" s="46"/>
    </row>
    <row r="62" spans="1:40" s="35" customFormat="1" ht="16.5" x14ac:dyDescent="0.3">
      <c r="A62" s="35" t="s">
        <v>180</v>
      </c>
      <c r="B62" s="35" t="s">
        <v>181</v>
      </c>
      <c r="C62" s="35" t="s">
        <v>109</v>
      </c>
      <c r="D62" s="41">
        <v>3</v>
      </c>
      <c r="E62" s="41" t="s">
        <v>1234</v>
      </c>
      <c r="F62" s="42" t="s">
        <v>1193</v>
      </c>
      <c r="G62" s="43">
        <v>865038528</v>
      </c>
      <c r="H62" s="44">
        <v>2.3069999999999999</v>
      </c>
      <c r="I62" s="43">
        <v>909177952</v>
      </c>
      <c r="J62" s="43">
        <v>2167693.71</v>
      </c>
      <c r="K62" s="43">
        <v>2165500.1800000002</v>
      </c>
      <c r="L62" s="43">
        <v>0</v>
      </c>
      <c r="M62" s="43">
        <v>2165500.1800000002</v>
      </c>
      <c r="N62" s="43">
        <v>0</v>
      </c>
      <c r="O62" s="43">
        <v>0</v>
      </c>
      <c r="P62" s="43">
        <v>90917.8</v>
      </c>
      <c r="Q62" s="43">
        <v>8818946</v>
      </c>
      <c r="R62" s="43">
        <v>0</v>
      </c>
      <c r="S62" s="43">
        <v>0</v>
      </c>
      <c r="T62" s="43">
        <v>8875561</v>
      </c>
      <c r="U62" s="43">
        <v>0</v>
      </c>
      <c r="V62" s="43">
        <v>0</v>
      </c>
      <c r="W62" s="43">
        <v>19950924.98</v>
      </c>
      <c r="X62" s="45">
        <v>2.3789814390202921E-2</v>
      </c>
      <c r="Y62" s="43">
        <v>3000</v>
      </c>
      <c r="Z62" s="43">
        <v>11750</v>
      </c>
      <c r="AA62" s="43">
        <v>295</v>
      </c>
      <c r="AB62" s="43">
        <v>15045</v>
      </c>
      <c r="AC62" s="43">
        <v>0</v>
      </c>
      <c r="AD62" s="43">
        <v>15045</v>
      </c>
      <c r="AE62" s="43">
        <v>0</v>
      </c>
      <c r="AF62" s="45">
        <f t="shared" si="0"/>
        <v>2256417.98</v>
      </c>
      <c r="AG62" s="45">
        <f t="shared" si="1"/>
        <v>8818946</v>
      </c>
      <c r="AH62" s="45">
        <f t="shared" si="2"/>
        <v>8875561</v>
      </c>
      <c r="AI62" s="43">
        <v>778802512</v>
      </c>
      <c r="AJ62" s="43">
        <v>939408612</v>
      </c>
      <c r="AK62" s="43">
        <v>1009855189</v>
      </c>
      <c r="AL62" s="47">
        <v>909355437.66666663</v>
      </c>
      <c r="AM62" s="43">
        <v>336953.53537946101</v>
      </c>
      <c r="AN62" s="46"/>
    </row>
    <row r="63" spans="1:40" s="35" customFormat="1" ht="16.5" x14ac:dyDescent="0.3">
      <c r="A63" s="35" t="s">
        <v>182</v>
      </c>
      <c r="B63" s="35" t="s">
        <v>183</v>
      </c>
      <c r="C63" s="35" t="s">
        <v>109</v>
      </c>
      <c r="D63" s="41">
        <v>1</v>
      </c>
      <c r="E63" s="41" t="s">
        <v>1234</v>
      </c>
      <c r="F63" s="42" t="s">
        <v>1193</v>
      </c>
      <c r="G63" s="43">
        <v>1593781129</v>
      </c>
      <c r="H63" s="44">
        <v>3.605</v>
      </c>
      <c r="I63" s="43">
        <v>1992497749</v>
      </c>
      <c r="J63" s="43">
        <v>4750582.47</v>
      </c>
      <c r="K63" s="43">
        <v>4748989.88</v>
      </c>
      <c r="L63" s="43">
        <v>0</v>
      </c>
      <c r="M63" s="43">
        <v>4748989.88</v>
      </c>
      <c r="N63" s="43">
        <v>0</v>
      </c>
      <c r="O63" s="43">
        <v>0</v>
      </c>
      <c r="P63" s="43">
        <v>199249.77</v>
      </c>
      <c r="Q63" s="43">
        <v>35244453</v>
      </c>
      <c r="R63" s="43">
        <v>0</v>
      </c>
      <c r="S63" s="43">
        <v>0</v>
      </c>
      <c r="T63" s="43">
        <v>16514172.34</v>
      </c>
      <c r="U63" s="43">
        <v>79692</v>
      </c>
      <c r="V63" s="43">
        <v>658096</v>
      </c>
      <c r="W63" s="43">
        <v>57444652.989999995</v>
      </c>
      <c r="X63" s="45">
        <v>3.3212963066164274E-2</v>
      </c>
      <c r="Y63" s="43">
        <v>9679.4500000000007</v>
      </c>
      <c r="Z63" s="43">
        <v>63000</v>
      </c>
      <c r="AA63" s="43">
        <v>1453.5889999999999</v>
      </c>
      <c r="AB63" s="43">
        <v>74133.039000000004</v>
      </c>
      <c r="AC63" s="43">
        <v>0</v>
      </c>
      <c r="AD63" s="43">
        <v>74133.039000000004</v>
      </c>
      <c r="AE63" s="43">
        <v>0</v>
      </c>
      <c r="AF63" s="45">
        <f t="shared" si="0"/>
        <v>4948239.6499999994</v>
      </c>
      <c r="AG63" s="45">
        <f t="shared" si="1"/>
        <v>35244453</v>
      </c>
      <c r="AH63" s="45">
        <f t="shared" si="2"/>
        <v>17251960.34</v>
      </c>
      <c r="AI63" s="43">
        <v>1902823338</v>
      </c>
      <c r="AJ63" s="43">
        <v>1973346903</v>
      </c>
      <c r="AK63" s="43">
        <v>2066231288</v>
      </c>
      <c r="AL63" s="47">
        <v>1980800509.6666667</v>
      </c>
      <c r="AM63" s="43">
        <v>689050.88328176097</v>
      </c>
      <c r="AN63" s="46"/>
    </row>
    <row r="64" spans="1:40" s="35" customFormat="1" ht="16.5" x14ac:dyDescent="0.3">
      <c r="A64" s="35" t="s">
        <v>184</v>
      </c>
      <c r="B64" s="35" t="s">
        <v>185</v>
      </c>
      <c r="C64" s="35" t="s">
        <v>109</v>
      </c>
      <c r="D64" s="41">
        <v>2</v>
      </c>
      <c r="E64" s="41" t="s">
        <v>1234</v>
      </c>
      <c r="F64" s="42" t="s">
        <v>1193</v>
      </c>
      <c r="G64" s="43">
        <v>1874777158</v>
      </c>
      <c r="H64" s="44">
        <v>2.754</v>
      </c>
      <c r="I64" s="43">
        <v>1833027363</v>
      </c>
      <c r="J64" s="43">
        <v>4370367.63</v>
      </c>
      <c r="K64" s="43">
        <v>4298858.5599999996</v>
      </c>
      <c r="L64" s="43">
        <v>0</v>
      </c>
      <c r="M64" s="43">
        <v>4298858.5599999996</v>
      </c>
      <c r="N64" s="43">
        <v>0</v>
      </c>
      <c r="O64" s="43">
        <v>0</v>
      </c>
      <c r="P64" s="43">
        <v>183302.74</v>
      </c>
      <c r="Q64" s="43">
        <v>27564665</v>
      </c>
      <c r="R64" s="43">
        <v>0</v>
      </c>
      <c r="S64" s="43">
        <v>0</v>
      </c>
      <c r="T64" s="43">
        <v>18966496</v>
      </c>
      <c r="U64" s="43">
        <v>0</v>
      </c>
      <c r="V64" s="43">
        <v>602988</v>
      </c>
      <c r="W64" s="43">
        <v>51616310.299999997</v>
      </c>
      <c r="X64" s="45">
        <v>3.0980103786814435E-2</v>
      </c>
      <c r="Y64" s="43">
        <v>7750</v>
      </c>
      <c r="Z64" s="43">
        <v>63250</v>
      </c>
      <c r="AA64" s="43">
        <v>1420</v>
      </c>
      <c r="AB64" s="43">
        <v>72420</v>
      </c>
      <c r="AC64" s="43">
        <v>0</v>
      </c>
      <c r="AD64" s="43">
        <v>72420</v>
      </c>
      <c r="AE64" s="43">
        <v>0</v>
      </c>
      <c r="AF64" s="45">
        <f t="shared" si="0"/>
        <v>4482161.3</v>
      </c>
      <c r="AG64" s="45">
        <f t="shared" si="1"/>
        <v>27564665</v>
      </c>
      <c r="AH64" s="45">
        <f t="shared" si="2"/>
        <v>19569484</v>
      </c>
      <c r="AI64" s="43">
        <v>1737043662</v>
      </c>
      <c r="AJ64" s="43">
        <v>1806860882</v>
      </c>
      <c r="AK64" s="43">
        <v>2006476588</v>
      </c>
      <c r="AL64" s="47">
        <v>1850127044</v>
      </c>
      <c r="AM64" s="43">
        <v>669535.71246361802</v>
      </c>
      <c r="AN64" s="46"/>
    </row>
    <row r="65" spans="1:40" s="35" customFormat="1" ht="16.5" x14ac:dyDescent="0.3">
      <c r="A65" s="35" t="s">
        <v>186</v>
      </c>
      <c r="B65" s="35" t="s">
        <v>187</v>
      </c>
      <c r="C65" s="35" t="s">
        <v>109</v>
      </c>
      <c r="D65" s="41">
        <v>3</v>
      </c>
      <c r="E65" s="41" t="s">
        <v>1234</v>
      </c>
      <c r="F65" s="42" t="s">
        <v>1193</v>
      </c>
      <c r="G65" s="43">
        <v>863321303</v>
      </c>
      <c r="H65" s="44">
        <v>3.032</v>
      </c>
      <c r="I65" s="43">
        <v>1010414027</v>
      </c>
      <c r="J65" s="43">
        <v>2409064.29</v>
      </c>
      <c r="K65" s="43">
        <v>2390410.5</v>
      </c>
      <c r="L65" s="43">
        <v>0</v>
      </c>
      <c r="M65" s="43">
        <v>2390410.5</v>
      </c>
      <c r="N65" s="43">
        <v>0</v>
      </c>
      <c r="O65" s="43">
        <v>0</v>
      </c>
      <c r="P65" s="43">
        <v>101041.4</v>
      </c>
      <c r="Q65" s="43">
        <v>10119525</v>
      </c>
      <c r="R65" s="43">
        <v>6091621</v>
      </c>
      <c r="S65" s="43">
        <v>0</v>
      </c>
      <c r="T65" s="43">
        <v>7130399</v>
      </c>
      <c r="U65" s="43">
        <v>0</v>
      </c>
      <c r="V65" s="43">
        <v>335396</v>
      </c>
      <c r="W65" s="43">
        <v>26168392.899999999</v>
      </c>
      <c r="X65" s="45">
        <v>2.6755610808265249E-2</v>
      </c>
      <c r="Y65" s="43">
        <v>4921.92</v>
      </c>
      <c r="Z65" s="43">
        <v>24750</v>
      </c>
      <c r="AA65" s="43">
        <v>593.4384</v>
      </c>
      <c r="AB65" s="43">
        <v>30265.358399999997</v>
      </c>
      <c r="AC65" s="43">
        <v>0</v>
      </c>
      <c r="AD65" s="43">
        <v>30265.358399999997</v>
      </c>
      <c r="AE65" s="43">
        <v>0</v>
      </c>
      <c r="AF65" s="45">
        <f t="shared" si="0"/>
        <v>2491451.9</v>
      </c>
      <c r="AG65" s="45">
        <f t="shared" si="1"/>
        <v>16211146</v>
      </c>
      <c r="AH65" s="45">
        <f t="shared" si="2"/>
        <v>7465795</v>
      </c>
      <c r="AI65" s="43">
        <v>988549700</v>
      </c>
      <c r="AJ65" s="43">
        <v>1005278913</v>
      </c>
      <c r="AK65" s="43">
        <v>976905868</v>
      </c>
      <c r="AL65" s="47">
        <v>990244827</v>
      </c>
      <c r="AM65" s="43">
        <v>325937.89772844303</v>
      </c>
      <c r="AN65" s="46"/>
    </row>
    <row r="66" spans="1:40" s="35" customFormat="1" ht="16.5" x14ac:dyDescent="0.3">
      <c r="A66" s="35" t="s">
        <v>188</v>
      </c>
      <c r="B66" s="35" t="s">
        <v>189</v>
      </c>
      <c r="C66" s="35" t="s">
        <v>109</v>
      </c>
      <c r="D66" s="41">
        <v>1</v>
      </c>
      <c r="E66" s="41" t="s">
        <v>1233</v>
      </c>
      <c r="F66" s="42" t="s">
        <v>1193</v>
      </c>
      <c r="G66" s="43">
        <v>1205658000</v>
      </c>
      <c r="H66" s="44">
        <v>2.5169999999999999</v>
      </c>
      <c r="I66" s="43">
        <v>1300794605</v>
      </c>
      <c r="J66" s="43">
        <v>3101399.76</v>
      </c>
      <c r="K66" s="43">
        <v>3046588.53</v>
      </c>
      <c r="L66" s="43">
        <v>0</v>
      </c>
      <c r="M66" s="43">
        <v>3046588.53</v>
      </c>
      <c r="N66" s="43">
        <v>0</v>
      </c>
      <c r="O66" s="43">
        <v>0</v>
      </c>
      <c r="P66" s="43">
        <v>130079.46</v>
      </c>
      <c r="Q66" s="43">
        <v>10741190</v>
      </c>
      <c r="R66" s="43">
        <v>7721997</v>
      </c>
      <c r="S66" s="43">
        <v>0</v>
      </c>
      <c r="T66" s="43">
        <v>8577583.3200000003</v>
      </c>
      <c r="U66" s="43">
        <v>120565</v>
      </c>
      <c r="V66" s="43">
        <v>0</v>
      </c>
      <c r="W66" s="43">
        <v>30338003.310000002</v>
      </c>
      <c r="X66" s="45">
        <v>2.3737232916000547E-2</v>
      </c>
      <c r="Y66" s="43">
        <v>4500</v>
      </c>
      <c r="Z66" s="43">
        <v>29750</v>
      </c>
      <c r="AA66" s="43">
        <v>685</v>
      </c>
      <c r="AB66" s="43">
        <v>34935</v>
      </c>
      <c r="AC66" s="43">
        <v>0</v>
      </c>
      <c r="AD66" s="43">
        <v>34935</v>
      </c>
      <c r="AE66" s="43">
        <v>0</v>
      </c>
      <c r="AF66" s="45">
        <f t="shared" si="0"/>
        <v>3176667.9899999998</v>
      </c>
      <c r="AG66" s="45">
        <f t="shared" si="1"/>
        <v>18463187</v>
      </c>
      <c r="AH66" s="45">
        <f t="shared" si="2"/>
        <v>8698148.3200000003</v>
      </c>
      <c r="AI66" s="43">
        <v>1276152090</v>
      </c>
      <c r="AJ66" s="43">
        <v>1302432601</v>
      </c>
      <c r="AK66" s="43">
        <v>1310925302</v>
      </c>
      <c r="AL66" s="47">
        <v>1296503331</v>
      </c>
      <c r="AM66" s="43">
        <v>436974.66369156598</v>
      </c>
      <c r="AN66" s="46"/>
    </row>
    <row r="67" spans="1:40" s="35" customFormat="1" ht="16.5" x14ac:dyDescent="0.3">
      <c r="A67" s="35" t="s">
        <v>190</v>
      </c>
      <c r="B67" s="35" t="s">
        <v>191</v>
      </c>
      <c r="C67" s="35" t="s">
        <v>109</v>
      </c>
      <c r="D67" s="41">
        <v>2</v>
      </c>
      <c r="E67" s="41" t="s">
        <v>1233</v>
      </c>
      <c r="F67" s="42" t="s">
        <v>1193</v>
      </c>
      <c r="G67" s="43">
        <v>2175282943</v>
      </c>
      <c r="H67" s="44">
        <v>2.9990000000000001</v>
      </c>
      <c r="I67" s="43">
        <v>2632322958</v>
      </c>
      <c r="J67" s="43">
        <v>6276076</v>
      </c>
      <c r="K67" s="43">
        <v>6270401.0999999996</v>
      </c>
      <c r="L67" s="43">
        <v>0</v>
      </c>
      <c r="M67" s="43">
        <v>6270401.0999999996</v>
      </c>
      <c r="N67" s="43">
        <v>0</v>
      </c>
      <c r="O67" s="43">
        <v>0</v>
      </c>
      <c r="P67" s="43">
        <v>263232.3</v>
      </c>
      <c r="Q67" s="43">
        <v>30429709</v>
      </c>
      <c r="R67" s="43">
        <v>12443338</v>
      </c>
      <c r="S67" s="43">
        <v>0</v>
      </c>
      <c r="T67" s="43">
        <v>14718865.92</v>
      </c>
      <c r="U67" s="43">
        <v>217528.3</v>
      </c>
      <c r="V67" s="43">
        <v>876187</v>
      </c>
      <c r="W67" s="43">
        <v>65219261.619999997</v>
      </c>
      <c r="X67" s="45">
        <v>2.7192503721453508E-2</v>
      </c>
      <c r="Y67" s="43">
        <v>5750</v>
      </c>
      <c r="Z67" s="43">
        <v>67500</v>
      </c>
      <c r="AA67" s="43">
        <v>1465</v>
      </c>
      <c r="AB67" s="43">
        <v>74715</v>
      </c>
      <c r="AC67" s="43">
        <v>0</v>
      </c>
      <c r="AD67" s="43">
        <v>74715</v>
      </c>
      <c r="AE67" s="43">
        <v>0</v>
      </c>
      <c r="AF67" s="45">
        <f t="shared" ref="AF67:AF130" si="3">SUM(M67:P67)</f>
        <v>6533633.3999999994</v>
      </c>
      <c r="AG67" s="45">
        <f t="shared" ref="AG67:AG130" si="4">SUM(Q67:S67)</f>
        <v>42873047</v>
      </c>
      <c r="AH67" s="45">
        <f t="shared" ref="AH67:AH130" si="5">SUM(T67:V67)</f>
        <v>15812581.220000001</v>
      </c>
      <c r="AI67" s="43">
        <v>2479746292</v>
      </c>
      <c r="AJ67" s="43">
        <v>2628563027</v>
      </c>
      <c r="AK67" s="43">
        <v>2621138623</v>
      </c>
      <c r="AL67" s="47">
        <v>2576482647.3333335</v>
      </c>
      <c r="AM67" s="43">
        <v>873712.00062045897</v>
      </c>
      <c r="AN67" s="46"/>
    </row>
    <row r="68" spans="1:40" s="35" customFormat="1" ht="16.5" x14ac:dyDescent="0.3">
      <c r="A68" s="35" t="s">
        <v>192</v>
      </c>
      <c r="B68" s="35" t="s">
        <v>193</v>
      </c>
      <c r="C68" s="35" t="s">
        <v>109</v>
      </c>
      <c r="D68" s="41">
        <v>3</v>
      </c>
      <c r="E68" s="41" t="s">
        <v>1234</v>
      </c>
      <c r="F68" s="42" t="s">
        <v>1193</v>
      </c>
      <c r="G68" s="43">
        <v>1731890237</v>
      </c>
      <c r="H68" s="44">
        <v>2.0920000000000001</v>
      </c>
      <c r="I68" s="43">
        <v>1747913050</v>
      </c>
      <c r="J68" s="43">
        <v>4167435.12</v>
      </c>
      <c r="K68" s="43">
        <v>4154103.97</v>
      </c>
      <c r="L68" s="43">
        <v>0</v>
      </c>
      <c r="M68" s="43">
        <v>4154103.97</v>
      </c>
      <c r="N68" s="43">
        <v>0</v>
      </c>
      <c r="O68" s="43">
        <v>0</v>
      </c>
      <c r="P68" s="43">
        <v>174791.31</v>
      </c>
      <c r="Q68" s="43">
        <v>15105090</v>
      </c>
      <c r="R68" s="43">
        <v>10888017</v>
      </c>
      <c r="S68" s="43">
        <v>0</v>
      </c>
      <c r="T68" s="43">
        <v>5719380</v>
      </c>
      <c r="U68" s="43">
        <v>173189</v>
      </c>
      <c r="V68" s="43">
        <v>0</v>
      </c>
      <c r="W68" s="43">
        <v>36214571.280000001</v>
      </c>
      <c r="X68" s="45">
        <v>1.9527478208114828E-2</v>
      </c>
      <c r="Y68" s="43">
        <v>1212.96</v>
      </c>
      <c r="Z68" s="43">
        <v>25500</v>
      </c>
      <c r="AA68" s="43">
        <v>534.25919999999996</v>
      </c>
      <c r="AB68" s="43">
        <v>27247.2192</v>
      </c>
      <c r="AC68" s="43">
        <v>0</v>
      </c>
      <c r="AD68" s="43">
        <v>27247.2192</v>
      </c>
      <c r="AE68" s="43">
        <v>0</v>
      </c>
      <c r="AF68" s="45">
        <f t="shared" si="3"/>
        <v>4328895.28</v>
      </c>
      <c r="AG68" s="45">
        <f t="shared" si="4"/>
        <v>25993107</v>
      </c>
      <c r="AH68" s="45">
        <f t="shared" si="5"/>
        <v>5892569</v>
      </c>
      <c r="AI68" s="43">
        <v>1752908834</v>
      </c>
      <c r="AJ68" s="43">
        <v>1747136607</v>
      </c>
      <c r="AK68" s="43">
        <v>1746643355</v>
      </c>
      <c r="AL68" s="47">
        <v>1748896265.3333333</v>
      </c>
      <c r="AM68" s="43">
        <v>582594.31473843602</v>
      </c>
      <c r="AN68" s="46"/>
    </row>
    <row r="69" spans="1:40" s="35" customFormat="1" ht="16.5" x14ac:dyDescent="0.3">
      <c r="A69" s="35" t="s">
        <v>194</v>
      </c>
      <c r="B69" s="35" t="s">
        <v>195</v>
      </c>
      <c r="C69" s="35" t="s">
        <v>109</v>
      </c>
      <c r="D69" s="41">
        <v>1</v>
      </c>
      <c r="E69" s="41" t="s">
        <v>1233</v>
      </c>
      <c r="F69" s="42" t="s">
        <v>1193</v>
      </c>
      <c r="G69" s="43">
        <v>1700929625</v>
      </c>
      <c r="H69" s="44">
        <v>2.7629999999999999</v>
      </c>
      <c r="I69" s="43">
        <v>1750018181</v>
      </c>
      <c r="J69" s="43">
        <v>4172454.25</v>
      </c>
      <c r="K69" s="43">
        <v>4116755.22</v>
      </c>
      <c r="L69" s="43">
        <v>0</v>
      </c>
      <c r="M69" s="43">
        <v>4116755.22</v>
      </c>
      <c r="N69" s="43">
        <v>0</v>
      </c>
      <c r="O69" s="43">
        <v>0</v>
      </c>
      <c r="P69" s="43">
        <v>175001.82</v>
      </c>
      <c r="Q69" s="43">
        <v>12599597</v>
      </c>
      <c r="R69" s="43">
        <v>16219962</v>
      </c>
      <c r="S69" s="43">
        <v>0</v>
      </c>
      <c r="T69" s="43">
        <v>13283142.77</v>
      </c>
      <c r="U69" s="43">
        <v>0</v>
      </c>
      <c r="V69" s="43">
        <v>597516.57999999996</v>
      </c>
      <c r="W69" s="43">
        <v>46991975.390000001</v>
      </c>
      <c r="X69" s="45">
        <v>2.9758740675327109E-2</v>
      </c>
      <c r="Y69" s="43">
        <v>1500</v>
      </c>
      <c r="Z69" s="43">
        <v>41000</v>
      </c>
      <c r="AA69" s="43">
        <v>850</v>
      </c>
      <c r="AB69" s="43">
        <v>43350</v>
      </c>
      <c r="AC69" s="43">
        <v>0</v>
      </c>
      <c r="AD69" s="43">
        <v>43350</v>
      </c>
      <c r="AE69" s="43">
        <v>0</v>
      </c>
      <c r="AF69" s="45">
        <f t="shared" si="3"/>
        <v>4291757.04</v>
      </c>
      <c r="AG69" s="45">
        <f t="shared" si="4"/>
        <v>28819559</v>
      </c>
      <c r="AH69" s="45">
        <f t="shared" si="5"/>
        <v>13880659.35</v>
      </c>
      <c r="AI69" s="43">
        <v>1882209710</v>
      </c>
      <c r="AJ69" s="43">
        <v>1790902867</v>
      </c>
      <c r="AK69" s="43">
        <v>1808695157</v>
      </c>
      <c r="AL69" s="47">
        <v>1827269244.6666667</v>
      </c>
      <c r="AM69" s="43">
        <v>603451.29054810596</v>
      </c>
      <c r="AN69" s="46"/>
    </row>
    <row r="70" spans="1:40" s="35" customFormat="1" ht="16.5" x14ac:dyDescent="0.3">
      <c r="A70" s="35" t="s">
        <v>196</v>
      </c>
      <c r="B70" s="35" t="s">
        <v>197</v>
      </c>
      <c r="C70" s="35" t="s">
        <v>109</v>
      </c>
      <c r="D70" s="41">
        <v>2</v>
      </c>
      <c r="E70" s="41" t="s">
        <v>1234</v>
      </c>
      <c r="F70" s="42" t="s">
        <v>1193</v>
      </c>
      <c r="G70" s="43">
        <v>3268465130</v>
      </c>
      <c r="H70" s="44">
        <v>1.5429999999999999</v>
      </c>
      <c r="I70" s="43">
        <v>3220593924</v>
      </c>
      <c r="J70" s="43">
        <v>7678652.1100000003</v>
      </c>
      <c r="K70" s="43">
        <v>7661790.0300000003</v>
      </c>
      <c r="L70" s="43">
        <v>0</v>
      </c>
      <c r="M70" s="43">
        <v>7661790.0300000003</v>
      </c>
      <c r="N70" s="43">
        <v>0</v>
      </c>
      <c r="O70" s="43">
        <v>0</v>
      </c>
      <c r="P70" s="43">
        <v>322059.39</v>
      </c>
      <c r="Q70" s="43">
        <v>24479175</v>
      </c>
      <c r="R70" s="43">
        <v>0</v>
      </c>
      <c r="S70" s="43">
        <v>0</v>
      </c>
      <c r="T70" s="43">
        <v>16898072.640000001</v>
      </c>
      <c r="U70" s="43">
        <v>0</v>
      </c>
      <c r="V70" s="43">
        <v>1041512</v>
      </c>
      <c r="W70" s="43">
        <v>50402609.060000002</v>
      </c>
      <c r="X70" s="45">
        <v>1.900313819750846E-2</v>
      </c>
      <c r="Y70" s="43">
        <v>9500</v>
      </c>
      <c r="Z70" s="43">
        <v>22000</v>
      </c>
      <c r="AA70" s="43">
        <v>630</v>
      </c>
      <c r="AB70" s="43">
        <v>32130</v>
      </c>
      <c r="AC70" s="43">
        <v>0</v>
      </c>
      <c r="AD70" s="43">
        <v>32130</v>
      </c>
      <c r="AE70" s="43">
        <v>0</v>
      </c>
      <c r="AF70" s="45">
        <f t="shared" si="3"/>
        <v>7983849.4199999999</v>
      </c>
      <c r="AG70" s="45">
        <f t="shared" si="4"/>
        <v>24479175</v>
      </c>
      <c r="AH70" s="45">
        <f t="shared" si="5"/>
        <v>17939584.640000001</v>
      </c>
      <c r="AI70" s="43">
        <v>2976393204</v>
      </c>
      <c r="AJ70" s="43">
        <v>3123910835</v>
      </c>
      <c r="AK70" s="43">
        <v>3327892759</v>
      </c>
      <c r="AL70" s="47">
        <v>3142732266</v>
      </c>
      <c r="AM70" s="43">
        <v>1109565.553433337</v>
      </c>
      <c r="AN70" s="46"/>
    </row>
    <row r="71" spans="1:40" s="35" customFormat="1" ht="16.5" x14ac:dyDescent="0.3">
      <c r="A71" s="35" t="s">
        <v>198</v>
      </c>
      <c r="B71" s="35" t="s">
        <v>199</v>
      </c>
      <c r="C71" s="35" t="s">
        <v>109</v>
      </c>
      <c r="D71" s="41">
        <v>3</v>
      </c>
      <c r="E71" s="41" t="s">
        <v>1234</v>
      </c>
      <c r="F71" s="42" t="s">
        <v>1193</v>
      </c>
      <c r="G71" s="43">
        <v>10038375524</v>
      </c>
      <c r="H71" s="44">
        <v>1.595</v>
      </c>
      <c r="I71" s="43">
        <v>10344291557</v>
      </c>
      <c r="J71" s="43">
        <v>24663219.91</v>
      </c>
      <c r="K71" s="43">
        <v>24593816.960000001</v>
      </c>
      <c r="L71" s="43">
        <v>0</v>
      </c>
      <c r="M71" s="43">
        <v>24593816.960000001</v>
      </c>
      <c r="N71" s="43">
        <v>0</v>
      </c>
      <c r="O71" s="43">
        <v>0</v>
      </c>
      <c r="P71" s="43">
        <v>1034429.16</v>
      </c>
      <c r="Q71" s="43">
        <v>81694341</v>
      </c>
      <c r="R71" s="43">
        <v>0</v>
      </c>
      <c r="S71" s="43">
        <v>0</v>
      </c>
      <c r="T71" s="43">
        <v>49268805.07</v>
      </c>
      <c r="U71" s="43">
        <v>0</v>
      </c>
      <c r="V71" s="43">
        <v>3476171</v>
      </c>
      <c r="W71" s="43">
        <v>160067563.19</v>
      </c>
      <c r="X71" s="45">
        <v>1.7519387189748815E-2</v>
      </c>
      <c r="Y71" s="43">
        <v>19250</v>
      </c>
      <c r="Z71" s="43">
        <v>149750</v>
      </c>
      <c r="AA71" s="43">
        <v>3380</v>
      </c>
      <c r="AB71" s="43">
        <v>172380</v>
      </c>
      <c r="AC71" s="43">
        <v>0</v>
      </c>
      <c r="AD71" s="43">
        <v>172380</v>
      </c>
      <c r="AE71" s="43">
        <v>0</v>
      </c>
      <c r="AF71" s="45">
        <f t="shared" si="3"/>
        <v>25628246.120000001</v>
      </c>
      <c r="AG71" s="45">
        <f t="shared" si="4"/>
        <v>81694341</v>
      </c>
      <c r="AH71" s="45">
        <f t="shared" si="5"/>
        <v>52744976.07</v>
      </c>
      <c r="AI71" s="43">
        <v>9909875614</v>
      </c>
      <c r="AJ71" s="43">
        <v>10423894680</v>
      </c>
      <c r="AK71" s="43">
        <v>9796549087</v>
      </c>
      <c r="AL71" s="47">
        <v>10043439793.666666</v>
      </c>
      <c r="AM71" s="43">
        <v>3267422.9629071029</v>
      </c>
      <c r="AN71" s="46"/>
    </row>
    <row r="72" spans="1:40" s="35" customFormat="1" ht="16.5" x14ac:dyDescent="0.3">
      <c r="A72" s="35" t="s">
        <v>200</v>
      </c>
      <c r="B72" s="35" t="s">
        <v>201</v>
      </c>
      <c r="C72" s="35" t="s">
        <v>109</v>
      </c>
      <c r="D72" s="41">
        <v>1</v>
      </c>
      <c r="E72" s="41" t="s">
        <v>1234</v>
      </c>
      <c r="F72" s="42" t="s">
        <v>1193</v>
      </c>
      <c r="G72" s="43">
        <v>1601066677</v>
      </c>
      <c r="H72" s="44">
        <v>2.9259999999999997</v>
      </c>
      <c r="I72" s="43">
        <v>1876885270</v>
      </c>
      <c r="J72" s="43">
        <v>4474935.18</v>
      </c>
      <c r="K72" s="43">
        <v>4426729.8599999994</v>
      </c>
      <c r="L72" s="43">
        <v>0</v>
      </c>
      <c r="M72" s="43">
        <v>4426729.8599999994</v>
      </c>
      <c r="N72" s="43">
        <v>0</v>
      </c>
      <c r="O72" s="43">
        <v>0</v>
      </c>
      <c r="P72" s="43">
        <v>187688.53</v>
      </c>
      <c r="Q72" s="43">
        <v>30766131</v>
      </c>
      <c r="R72" s="43">
        <v>0</v>
      </c>
      <c r="S72" s="43">
        <v>0</v>
      </c>
      <c r="T72" s="43">
        <v>10725748</v>
      </c>
      <c r="U72" s="43">
        <v>112075</v>
      </c>
      <c r="V72" s="43">
        <v>623934</v>
      </c>
      <c r="W72" s="43">
        <v>46842306.390000001</v>
      </c>
      <c r="X72" s="45">
        <v>2.6073804358796117E-2</v>
      </c>
      <c r="Y72" s="43">
        <v>4552.74</v>
      </c>
      <c r="Z72" s="43">
        <v>56500</v>
      </c>
      <c r="AA72" s="43">
        <v>1221.0547999999999</v>
      </c>
      <c r="AB72" s="43">
        <v>62273.794799999996</v>
      </c>
      <c r="AC72" s="43">
        <v>0</v>
      </c>
      <c r="AD72" s="43">
        <v>62273.794799999996</v>
      </c>
      <c r="AE72" s="43">
        <v>0</v>
      </c>
      <c r="AF72" s="45">
        <f t="shared" si="3"/>
        <v>4614418.3899999997</v>
      </c>
      <c r="AG72" s="45">
        <f t="shared" si="4"/>
        <v>30766131</v>
      </c>
      <c r="AH72" s="45">
        <f t="shared" si="5"/>
        <v>11461757</v>
      </c>
      <c r="AI72" s="43">
        <v>1845478251</v>
      </c>
      <c r="AJ72" s="43">
        <v>1870416618</v>
      </c>
      <c r="AK72" s="43">
        <v>1864439394</v>
      </c>
      <c r="AL72" s="47">
        <v>1860111421</v>
      </c>
      <c r="AM72" s="43">
        <v>621938.40172764298</v>
      </c>
      <c r="AN72" s="46"/>
    </row>
    <row r="73" spans="1:40" s="35" customFormat="1" ht="16.5" x14ac:dyDescent="0.3">
      <c r="A73" s="35" t="s">
        <v>202</v>
      </c>
      <c r="B73" s="35" t="s">
        <v>203</v>
      </c>
      <c r="C73" s="35" t="s">
        <v>109</v>
      </c>
      <c r="D73" s="41">
        <v>2</v>
      </c>
      <c r="E73" s="41" t="s">
        <v>1233</v>
      </c>
      <c r="F73" s="42" t="s">
        <v>1193</v>
      </c>
      <c r="G73" s="43">
        <v>3487278800</v>
      </c>
      <c r="H73" s="44">
        <v>2.57</v>
      </c>
      <c r="I73" s="43">
        <v>3700639948</v>
      </c>
      <c r="J73" s="43">
        <v>8823194.5500000007</v>
      </c>
      <c r="K73" s="43">
        <v>8777486.25</v>
      </c>
      <c r="L73" s="43">
        <v>0</v>
      </c>
      <c r="M73" s="43">
        <v>8777486.25</v>
      </c>
      <c r="N73" s="43">
        <v>0</v>
      </c>
      <c r="O73" s="43">
        <v>0</v>
      </c>
      <c r="P73" s="43">
        <v>370063.99</v>
      </c>
      <c r="Q73" s="43">
        <v>61736352</v>
      </c>
      <c r="R73" s="43">
        <v>0</v>
      </c>
      <c r="S73" s="43">
        <v>0</v>
      </c>
      <c r="T73" s="43">
        <v>17506140</v>
      </c>
      <c r="U73" s="43">
        <v>0</v>
      </c>
      <c r="V73" s="43">
        <v>1228207</v>
      </c>
      <c r="W73" s="43">
        <v>89618249.239999995</v>
      </c>
      <c r="X73" s="45">
        <v>2.2861213726578546E-2</v>
      </c>
      <c r="Y73" s="43">
        <v>2894.52</v>
      </c>
      <c r="Z73" s="43">
        <v>61250</v>
      </c>
      <c r="AA73" s="43">
        <v>1282.8904</v>
      </c>
      <c r="AB73" s="43">
        <v>65427.410400000001</v>
      </c>
      <c r="AC73" s="43">
        <v>0</v>
      </c>
      <c r="AD73" s="43">
        <v>65427.410400000001</v>
      </c>
      <c r="AE73" s="43">
        <v>0</v>
      </c>
      <c r="AF73" s="45">
        <f t="shared" si="3"/>
        <v>9147550.2400000002</v>
      </c>
      <c r="AG73" s="45">
        <f t="shared" si="4"/>
        <v>61736352</v>
      </c>
      <c r="AH73" s="45">
        <f t="shared" si="5"/>
        <v>18734347</v>
      </c>
      <c r="AI73" s="43">
        <v>3538780503</v>
      </c>
      <c r="AJ73" s="43">
        <v>3684323349</v>
      </c>
      <c r="AK73" s="43">
        <v>3680188707</v>
      </c>
      <c r="AL73" s="47">
        <v>3634430853</v>
      </c>
      <c r="AM73" s="43">
        <v>1226828.342170431</v>
      </c>
      <c r="AN73" s="46"/>
    </row>
    <row r="74" spans="1:40" s="35" customFormat="1" ht="16.5" x14ac:dyDescent="0.3">
      <c r="A74" s="35" t="s">
        <v>204</v>
      </c>
      <c r="B74" s="35" t="s">
        <v>205</v>
      </c>
      <c r="C74" s="35" t="s">
        <v>109</v>
      </c>
      <c r="D74" s="41">
        <v>3</v>
      </c>
      <c r="E74" s="41" t="s">
        <v>1234</v>
      </c>
      <c r="F74" s="42" t="s">
        <v>1193</v>
      </c>
      <c r="G74" s="43">
        <v>1559236808</v>
      </c>
      <c r="H74" s="44">
        <v>2.5379999999999998</v>
      </c>
      <c r="I74" s="43">
        <v>1977394289</v>
      </c>
      <c r="J74" s="43">
        <v>4714572.28</v>
      </c>
      <c r="K74" s="43">
        <v>4685789.74</v>
      </c>
      <c r="L74" s="43">
        <v>0</v>
      </c>
      <c r="M74" s="43">
        <v>4685789.74</v>
      </c>
      <c r="N74" s="43">
        <v>0</v>
      </c>
      <c r="O74" s="43">
        <v>0</v>
      </c>
      <c r="P74" s="43">
        <v>197739.43</v>
      </c>
      <c r="Q74" s="43">
        <v>23057963</v>
      </c>
      <c r="R74" s="43">
        <v>0</v>
      </c>
      <c r="S74" s="43">
        <v>0</v>
      </c>
      <c r="T74" s="43">
        <v>10966757</v>
      </c>
      <c r="U74" s="43">
        <v>0</v>
      </c>
      <c r="V74" s="43">
        <v>657386</v>
      </c>
      <c r="W74" s="43">
        <v>39565635.170000002</v>
      </c>
      <c r="X74" s="45">
        <v>2.237524708474313E-2</v>
      </c>
      <c r="Y74" s="43">
        <v>4750</v>
      </c>
      <c r="Z74" s="43">
        <v>24500</v>
      </c>
      <c r="AA74" s="43">
        <v>585</v>
      </c>
      <c r="AB74" s="43">
        <v>29835</v>
      </c>
      <c r="AC74" s="43">
        <v>0</v>
      </c>
      <c r="AD74" s="43">
        <v>29835</v>
      </c>
      <c r="AE74" s="43">
        <v>0</v>
      </c>
      <c r="AF74" s="45">
        <f t="shared" si="3"/>
        <v>4883529.17</v>
      </c>
      <c r="AG74" s="45">
        <f t="shared" si="4"/>
        <v>23057963</v>
      </c>
      <c r="AH74" s="45">
        <f t="shared" si="5"/>
        <v>11624143</v>
      </c>
      <c r="AI74" s="43">
        <v>1937679891</v>
      </c>
      <c r="AJ74" s="43">
        <v>1971173688</v>
      </c>
      <c r="AK74" s="43">
        <v>2067478174</v>
      </c>
      <c r="AL74" s="47">
        <v>1992110584.3333333</v>
      </c>
      <c r="AM74" s="43">
        <v>689484.87118110596</v>
      </c>
      <c r="AN74" s="46"/>
    </row>
    <row r="75" spans="1:40" s="35" customFormat="1" ht="16.5" x14ac:dyDescent="0.3">
      <c r="A75" s="35" t="s">
        <v>206</v>
      </c>
      <c r="B75" s="35" t="s">
        <v>207</v>
      </c>
      <c r="C75" s="35" t="s">
        <v>109</v>
      </c>
      <c r="D75" s="41">
        <v>1</v>
      </c>
      <c r="E75" s="41" t="s">
        <v>1234</v>
      </c>
      <c r="F75" s="42" t="s">
        <v>1193</v>
      </c>
      <c r="G75" s="43">
        <v>1481285200</v>
      </c>
      <c r="H75" s="44">
        <v>3.2479999999999998</v>
      </c>
      <c r="I75" s="43">
        <v>1534243609</v>
      </c>
      <c r="J75" s="43">
        <v>3657997</v>
      </c>
      <c r="K75" s="43">
        <v>3661437.13</v>
      </c>
      <c r="L75" s="43">
        <v>0</v>
      </c>
      <c r="M75" s="43">
        <v>3661437.13</v>
      </c>
      <c r="N75" s="43">
        <v>0</v>
      </c>
      <c r="O75" s="43">
        <v>0</v>
      </c>
      <c r="P75" s="43">
        <v>153424.35999999999</v>
      </c>
      <c r="Q75" s="43">
        <v>26872158</v>
      </c>
      <c r="R75" s="43">
        <v>0</v>
      </c>
      <c r="S75" s="43">
        <v>0</v>
      </c>
      <c r="T75" s="43">
        <v>16896840.210000001</v>
      </c>
      <c r="U75" s="43">
        <v>0</v>
      </c>
      <c r="V75" s="43">
        <v>524510.35</v>
      </c>
      <c r="W75" s="43">
        <v>48108370.050000004</v>
      </c>
      <c r="X75" s="45">
        <v>3.6238610561508407E-2</v>
      </c>
      <c r="Y75" s="43">
        <v>6500</v>
      </c>
      <c r="Z75" s="43">
        <v>43250</v>
      </c>
      <c r="AA75" s="43">
        <v>995</v>
      </c>
      <c r="AB75" s="43">
        <v>50745</v>
      </c>
      <c r="AC75" s="43">
        <v>0</v>
      </c>
      <c r="AD75" s="43">
        <v>50745</v>
      </c>
      <c r="AE75" s="43">
        <v>0</v>
      </c>
      <c r="AF75" s="45">
        <f t="shared" si="3"/>
        <v>3814861.4899999998</v>
      </c>
      <c r="AG75" s="45">
        <f t="shared" si="4"/>
        <v>26872158</v>
      </c>
      <c r="AH75" s="45">
        <f t="shared" si="5"/>
        <v>17421350.560000002</v>
      </c>
      <c r="AI75" s="43">
        <v>1580531217</v>
      </c>
      <c r="AJ75" s="43">
        <v>1573532633</v>
      </c>
      <c r="AK75" s="43">
        <v>1667926134</v>
      </c>
      <c r="AL75" s="47">
        <v>1607329994.6666667</v>
      </c>
      <c r="AM75" s="43">
        <v>555974.822024622</v>
      </c>
      <c r="AN75" s="46"/>
    </row>
    <row r="76" spans="1:40" s="35" customFormat="1" ht="16.5" x14ac:dyDescent="0.3">
      <c r="A76" s="35" t="s">
        <v>208</v>
      </c>
      <c r="B76" s="35" t="s">
        <v>209</v>
      </c>
      <c r="C76" s="35" t="s">
        <v>109</v>
      </c>
      <c r="D76" s="41">
        <v>2</v>
      </c>
      <c r="E76" s="41" t="s">
        <v>1234</v>
      </c>
      <c r="F76" s="42" t="s">
        <v>1193</v>
      </c>
      <c r="G76" s="43">
        <v>5820376600</v>
      </c>
      <c r="H76" s="44">
        <v>2.637</v>
      </c>
      <c r="I76" s="43">
        <v>6741842545</v>
      </c>
      <c r="J76" s="43">
        <v>16074135.609999999</v>
      </c>
      <c r="K76" s="43">
        <v>16024388.189999999</v>
      </c>
      <c r="L76" s="43">
        <v>0</v>
      </c>
      <c r="M76" s="43">
        <v>16024388.189999999</v>
      </c>
      <c r="N76" s="43">
        <v>0</v>
      </c>
      <c r="O76" s="43">
        <v>0</v>
      </c>
      <c r="P76" s="43">
        <v>674184.25</v>
      </c>
      <c r="Q76" s="43">
        <v>100322919</v>
      </c>
      <c r="R76" s="43">
        <v>0</v>
      </c>
      <c r="S76" s="43">
        <v>0</v>
      </c>
      <c r="T76" s="43">
        <v>33887468.960000001</v>
      </c>
      <c r="U76" s="43">
        <v>291018.83</v>
      </c>
      <c r="V76" s="43">
        <v>2244023</v>
      </c>
      <c r="W76" s="43">
        <v>153444002.23000002</v>
      </c>
      <c r="X76" s="45">
        <v>2.4758036550170094E-2</v>
      </c>
      <c r="Y76" s="43">
        <v>6250</v>
      </c>
      <c r="Z76" s="43">
        <v>75000</v>
      </c>
      <c r="AA76" s="43">
        <v>1625</v>
      </c>
      <c r="AB76" s="43">
        <v>82875</v>
      </c>
      <c r="AC76" s="43">
        <v>0</v>
      </c>
      <c r="AD76" s="43">
        <v>82875</v>
      </c>
      <c r="AE76" s="43">
        <v>0</v>
      </c>
      <c r="AF76" s="45">
        <f t="shared" si="3"/>
        <v>16698572.439999999</v>
      </c>
      <c r="AG76" s="45">
        <f t="shared" si="4"/>
        <v>100322919</v>
      </c>
      <c r="AH76" s="45">
        <f t="shared" si="5"/>
        <v>36422510.789999999</v>
      </c>
      <c r="AI76" s="43">
        <v>6783654794</v>
      </c>
      <c r="AJ76" s="43">
        <v>6732074699</v>
      </c>
      <c r="AK76" s="43">
        <v>6770241480</v>
      </c>
      <c r="AL76" s="47">
        <v>6761990324.333333</v>
      </c>
      <c r="AM76" s="43">
        <v>2256744.90325284</v>
      </c>
      <c r="AN76" s="46"/>
    </row>
    <row r="77" spans="1:40" s="35" customFormat="1" ht="16.5" x14ac:dyDescent="0.3">
      <c r="A77" s="35" t="s">
        <v>210</v>
      </c>
      <c r="B77" s="35" t="s">
        <v>211</v>
      </c>
      <c r="C77" s="35" t="s">
        <v>109</v>
      </c>
      <c r="D77" s="41">
        <v>3</v>
      </c>
      <c r="E77" s="41" t="s">
        <v>1234</v>
      </c>
      <c r="F77" s="42" t="s">
        <v>1193</v>
      </c>
      <c r="G77" s="43">
        <v>1481252463</v>
      </c>
      <c r="H77" s="44">
        <v>3.57</v>
      </c>
      <c r="I77" s="43">
        <v>1950932269</v>
      </c>
      <c r="J77" s="43">
        <v>4651480.6100000003</v>
      </c>
      <c r="K77" s="43">
        <v>4640408.1800000006</v>
      </c>
      <c r="L77" s="43">
        <v>0</v>
      </c>
      <c r="M77" s="43">
        <v>4640408.1800000006</v>
      </c>
      <c r="N77" s="43">
        <v>0</v>
      </c>
      <c r="O77" s="43">
        <v>0</v>
      </c>
      <c r="P77" s="43">
        <v>195093.23</v>
      </c>
      <c r="Q77" s="43">
        <v>17231716</v>
      </c>
      <c r="R77" s="43">
        <v>16824909</v>
      </c>
      <c r="S77" s="43">
        <v>0</v>
      </c>
      <c r="T77" s="43">
        <v>13185685.720000001</v>
      </c>
      <c r="U77" s="43">
        <v>148125.25</v>
      </c>
      <c r="V77" s="43">
        <v>642638.1</v>
      </c>
      <c r="W77" s="43">
        <v>52868575.479999997</v>
      </c>
      <c r="X77" s="45">
        <v>3.2857530576800749E-2</v>
      </c>
      <c r="Y77" s="43">
        <v>3953.42</v>
      </c>
      <c r="Z77" s="43">
        <v>58000</v>
      </c>
      <c r="AA77" s="43">
        <v>1239.0683999999999</v>
      </c>
      <c r="AB77" s="43">
        <v>63192.488400000002</v>
      </c>
      <c r="AC77" s="43">
        <v>0</v>
      </c>
      <c r="AD77" s="43">
        <v>63192.488400000002</v>
      </c>
      <c r="AE77" s="43">
        <v>0</v>
      </c>
      <c r="AF77" s="45">
        <f t="shared" si="3"/>
        <v>4835501.4100000011</v>
      </c>
      <c r="AG77" s="45">
        <f t="shared" si="4"/>
        <v>34056625</v>
      </c>
      <c r="AH77" s="45">
        <f t="shared" si="5"/>
        <v>13976449.07</v>
      </c>
      <c r="AI77" s="43">
        <v>1837392874</v>
      </c>
      <c r="AJ77" s="43">
        <v>1923480457</v>
      </c>
      <c r="AK77" s="43">
        <v>1955198966</v>
      </c>
      <c r="AL77" s="47">
        <v>1905357432.3333333</v>
      </c>
      <c r="AM77" s="43">
        <v>653164.05683529004</v>
      </c>
      <c r="AN77" s="46"/>
    </row>
    <row r="78" spans="1:40" s="35" customFormat="1" ht="16.5" x14ac:dyDescent="0.3">
      <c r="A78" s="35" t="s">
        <v>212</v>
      </c>
      <c r="B78" s="35" t="s">
        <v>213</v>
      </c>
      <c r="C78" s="35" t="s">
        <v>109</v>
      </c>
      <c r="D78" s="41">
        <v>1</v>
      </c>
      <c r="E78" s="41" t="s">
        <v>1233</v>
      </c>
      <c r="F78" s="42" t="s">
        <v>1193</v>
      </c>
      <c r="G78" s="43">
        <v>2094185498</v>
      </c>
      <c r="H78" s="44">
        <v>2.613</v>
      </c>
      <c r="I78" s="43">
        <v>2138007357</v>
      </c>
      <c r="J78" s="43">
        <v>5097511.54</v>
      </c>
      <c r="K78" s="43">
        <v>5089694.6500000004</v>
      </c>
      <c r="L78" s="43">
        <v>0</v>
      </c>
      <c r="M78" s="43">
        <v>5089694.6500000004</v>
      </c>
      <c r="N78" s="43">
        <v>0</v>
      </c>
      <c r="O78" s="43">
        <v>0</v>
      </c>
      <c r="P78" s="43">
        <v>213800.74</v>
      </c>
      <c r="Q78" s="43">
        <v>23218336</v>
      </c>
      <c r="R78" s="43">
        <v>13724673</v>
      </c>
      <c r="S78" s="43">
        <v>0</v>
      </c>
      <c r="T78" s="43">
        <v>11548601</v>
      </c>
      <c r="U78" s="43">
        <v>209419</v>
      </c>
      <c r="V78" s="43">
        <v>709668</v>
      </c>
      <c r="W78" s="43">
        <v>54714192.390000001</v>
      </c>
      <c r="X78" s="45">
        <v>2.4169666756579545E-2</v>
      </c>
      <c r="Y78" s="43">
        <v>1500</v>
      </c>
      <c r="Z78" s="43">
        <v>59750</v>
      </c>
      <c r="AA78" s="43">
        <v>1225</v>
      </c>
      <c r="AB78" s="43">
        <v>62475</v>
      </c>
      <c r="AC78" s="43">
        <v>0</v>
      </c>
      <c r="AD78" s="43">
        <v>62475</v>
      </c>
      <c r="AE78" s="43">
        <v>0</v>
      </c>
      <c r="AF78" s="45">
        <f t="shared" si="3"/>
        <v>5303495.3900000006</v>
      </c>
      <c r="AG78" s="45">
        <f t="shared" si="4"/>
        <v>36943009</v>
      </c>
      <c r="AH78" s="45">
        <f t="shared" si="5"/>
        <v>12467688</v>
      </c>
      <c r="AI78" s="43">
        <v>2068075562</v>
      </c>
      <c r="AJ78" s="43">
        <v>2127655823</v>
      </c>
      <c r="AK78" s="43">
        <v>2089725512</v>
      </c>
      <c r="AL78" s="47">
        <v>2095152299</v>
      </c>
      <c r="AM78" s="43">
        <v>697016.27298302995</v>
      </c>
      <c r="AN78" s="46"/>
    </row>
    <row r="79" spans="1:40" s="35" customFormat="1" ht="16.5" x14ac:dyDescent="0.3">
      <c r="A79" s="35" t="s">
        <v>214</v>
      </c>
      <c r="B79" s="35" t="s">
        <v>215</v>
      </c>
      <c r="C79" s="35" t="s">
        <v>109</v>
      </c>
      <c r="D79" s="41">
        <v>2</v>
      </c>
      <c r="E79" s="41" t="s">
        <v>1233</v>
      </c>
      <c r="F79" s="42" t="s">
        <v>1193</v>
      </c>
      <c r="G79" s="43">
        <v>943595000</v>
      </c>
      <c r="H79" s="44">
        <v>2.5840000000000001</v>
      </c>
      <c r="I79" s="43">
        <v>1042140721</v>
      </c>
      <c r="J79" s="43">
        <v>2484708.17</v>
      </c>
      <c r="K79" s="43">
        <v>2462927.15</v>
      </c>
      <c r="L79" s="43">
        <v>0</v>
      </c>
      <c r="M79" s="43">
        <v>2462927.15</v>
      </c>
      <c r="N79" s="43">
        <v>0</v>
      </c>
      <c r="O79" s="43">
        <v>0</v>
      </c>
      <c r="P79" s="43">
        <v>104214.07</v>
      </c>
      <c r="Q79" s="43">
        <v>12286036</v>
      </c>
      <c r="R79" s="43">
        <v>0</v>
      </c>
      <c r="S79" s="43">
        <v>0</v>
      </c>
      <c r="T79" s="43">
        <v>9184700</v>
      </c>
      <c r="U79" s="43">
        <v>0</v>
      </c>
      <c r="V79" s="43">
        <v>343735</v>
      </c>
      <c r="W79" s="43">
        <v>24381612.219999999</v>
      </c>
      <c r="X79" s="45">
        <v>2.3698887925343616E-2</v>
      </c>
      <c r="Y79" s="43">
        <v>7135.62</v>
      </c>
      <c r="Z79" s="43">
        <v>34750</v>
      </c>
      <c r="AA79" s="43">
        <v>837.71240000000012</v>
      </c>
      <c r="AB79" s="43">
        <v>42723.332400000007</v>
      </c>
      <c r="AC79" s="43">
        <v>0</v>
      </c>
      <c r="AD79" s="43">
        <v>42723.332400000007</v>
      </c>
      <c r="AE79" s="43">
        <v>0</v>
      </c>
      <c r="AF79" s="45">
        <f t="shared" si="3"/>
        <v>2567141.2199999997</v>
      </c>
      <c r="AG79" s="45">
        <f t="shared" si="4"/>
        <v>12286036</v>
      </c>
      <c r="AH79" s="45">
        <f t="shared" si="5"/>
        <v>9528435</v>
      </c>
      <c r="AI79" s="43">
        <v>999184043</v>
      </c>
      <c r="AJ79" s="43">
        <v>1031205853</v>
      </c>
      <c r="AK79" s="43">
        <v>1012549630</v>
      </c>
      <c r="AL79" s="47">
        <v>1014313175.3333334</v>
      </c>
      <c r="AM79" s="43">
        <v>337516.20581679</v>
      </c>
      <c r="AN79" s="46"/>
    </row>
    <row r="80" spans="1:40" s="35" customFormat="1" ht="16.5" x14ac:dyDescent="0.3">
      <c r="A80" s="35" t="s">
        <v>216</v>
      </c>
      <c r="B80" s="35" t="s">
        <v>217</v>
      </c>
      <c r="C80" s="35" t="s">
        <v>109</v>
      </c>
      <c r="D80" s="41">
        <v>3</v>
      </c>
      <c r="E80" s="41" t="s">
        <v>1234</v>
      </c>
      <c r="F80" s="42" t="s">
        <v>1193</v>
      </c>
      <c r="G80" s="43">
        <v>224439972</v>
      </c>
      <c r="H80" s="44">
        <v>0.871</v>
      </c>
      <c r="I80" s="43">
        <v>226806820</v>
      </c>
      <c r="J80" s="43">
        <v>540760.71</v>
      </c>
      <c r="K80" s="43">
        <v>540630.14999999991</v>
      </c>
      <c r="L80" s="43">
        <v>0</v>
      </c>
      <c r="M80" s="43">
        <v>540630.14999999991</v>
      </c>
      <c r="N80" s="43">
        <v>0</v>
      </c>
      <c r="O80" s="43">
        <v>0</v>
      </c>
      <c r="P80" s="43">
        <v>22680.68</v>
      </c>
      <c r="Q80" s="43">
        <v>662711</v>
      </c>
      <c r="R80" s="43">
        <v>0</v>
      </c>
      <c r="S80" s="43">
        <v>0</v>
      </c>
      <c r="T80" s="43">
        <v>728793</v>
      </c>
      <c r="U80" s="43">
        <v>0</v>
      </c>
      <c r="V80" s="43">
        <v>0</v>
      </c>
      <c r="W80" s="43">
        <v>1954814.83</v>
      </c>
      <c r="X80" s="45">
        <v>9.5563488095459035E-3</v>
      </c>
      <c r="Y80" s="43">
        <v>0</v>
      </c>
      <c r="Z80" s="43">
        <v>1500</v>
      </c>
      <c r="AA80" s="43">
        <v>30</v>
      </c>
      <c r="AB80" s="43">
        <v>1530</v>
      </c>
      <c r="AC80" s="43">
        <v>0</v>
      </c>
      <c r="AD80" s="43">
        <v>1530</v>
      </c>
      <c r="AE80" s="43">
        <v>0</v>
      </c>
      <c r="AF80" s="45">
        <f t="shared" si="3"/>
        <v>563310.82999999996</v>
      </c>
      <c r="AG80" s="45">
        <f t="shared" si="4"/>
        <v>662711</v>
      </c>
      <c r="AH80" s="45">
        <f t="shared" si="5"/>
        <v>728793</v>
      </c>
      <c r="AI80" s="43">
        <v>251716515</v>
      </c>
      <c r="AJ80" s="43">
        <v>222801061</v>
      </c>
      <c r="AK80" s="43">
        <v>190607195</v>
      </c>
      <c r="AL80" s="47">
        <v>221708257</v>
      </c>
      <c r="AM80" s="43">
        <v>63535.668130935002</v>
      </c>
      <c r="AN80" s="46"/>
    </row>
    <row r="81" spans="1:40" s="35" customFormat="1" ht="16.5" x14ac:dyDescent="0.3">
      <c r="A81" s="35" t="s">
        <v>218</v>
      </c>
      <c r="B81" s="35" t="s">
        <v>219</v>
      </c>
      <c r="C81" s="35" t="s">
        <v>109</v>
      </c>
      <c r="D81" s="41">
        <v>1</v>
      </c>
      <c r="E81" s="41" t="s">
        <v>1233</v>
      </c>
      <c r="F81" s="42" t="s">
        <v>1193</v>
      </c>
      <c r="G81" s="43">
        <v>2719205927</v>
      </c>
      <c r="H81" s="44">
        <v>2.851</v>
      </c>
      <c r="I81" s="43">
        <v>3095221984</v>
      </c>
      <c r="J81" s="43">
        <v>7379735.9699999997</v>
      </c>
      <c r="K81" s="43">
        <v>7367108.9399999995</v>
      </c>
      <c r="L81" s="43">
        <v>0</v>
      </c>
      <c r="M81" s="43">
        <v>7367108.9399999995</v>
      </c>
      <c r="N81" s="43">
        <v>0</v>
      </c>
      <c r="O81" s="43">
        <v>0</v>
      </c>
      <c r="P81" s="43">
        <v>309522.2</v>
      </c>
      <c r="Q81" s="43">
        <v>45440715</v>
      </c>
      <c r="R81" s="43">
        <v>0</v>
      </c>
      <c r="S81" s="43">
        <v>0</v>
      </c>
      <c r="T81" s="43">
        <v>23371175.800000001</v>
      </c>
      <c r="U81" s="43">
        <v>0</v>
      </c>
      <c r="V81" s="43">
        <v>1028491.35</v>
      </c>
      <c r="W81" s="43">
        <v>77517013.289999992</v>
      </c>
      <c r="X81" s="45">
        <v>2.6032604501457727E-2</v>
      </c>
      <c r="Y81" s="43">
        <v>8528.77</v>
      </c>
      <c r="Z81" s="43">
        <v>84250</v>
      </c>
      <c r="AA81" s="43">
        <v>1855.5754000000002</v>
      </c>
      <c r="AB81" s="43">
        <v>94634.345400000006</v>
      </c>
      <c r="AC81" s="43">
        <v>-250</v>
      </c>
      <c r="AD81" s="43">
        <v>94384.345400000006</v>
      </c>
      <c r="AE81" s="43">
        <v>0</v>
      </c>
      <c r="AF81" s="45">
        <f t="shared" si="3"/>
        <v>7676631.1399999997</v>
      </c>
      <c r="AG81" s="45">
        <f t="shared" si="4"/>
        <v>45440715</v>
      </c>
      <c r="AH81" s="45">
        <f t="shared" si="5"/>
        <v>24399667.150000002</v>
      </c>
      <c r="AI81" s="43">
        <v>2952363448</v>
      </c>
      <c r="AJ81" s="43">
        <v>3074814070</v>
      </c>
      <c r="AK81" s="43">
        <v>3145482931</v>
      </c>
      <c r="AL81" s="47">
        <v>3057553483</v>
      </c>
      <c r="AM81" s="43">
        <v>1051931.9340670139</v>
      </c>
      <c r="AN81" s="46"/>
    </row>
    <row r="82" spans="1:40" s="35" customFormat="1" ht="16.5" x14ac:dyDescent="0.3">
      <c r="A82" s="35" t="s">
        <v>220</v>
      </c>
      <c r="B82" s="35" t="s">
        <v>221</v>
      </c>
      <c r="C82" s="35" t="s">
        <v>109</v>
      </c>
      <c r="D82" s="41">
        <v>2</v>
      </c>
      <c r="E82" s="41" t="s">
        <v>1234</v>
      </c>
      <c r="F82" s="42" t="s">
        <v>1193</v>
      </c>
      <c r="G82" s="43">
        <v>2360922500</v>
      </c>
      <c r="H82" s="44">
        <v>2.5749999999999997</v>
      </c>
      <c r="I82" s="43">
        <v>2461909765</v>
      </c>
      <c r="J82" s="43">
        <v>5869770.9400000004</v>
      </c>
      <c r="K82" s="43">
        <v>5791326.8700000001</v>
      </c>
      <c r="L82" s="43">
        <v>0</v>
      </c>
      <c r="M82" s="43">
        <v>5791326.8700000001</v>
      </c>
      <c r="N82" s="43">
        <v>0</v>
      </c>
      <c r="O82" s="43">
        <v>0</v>
      </c>
      <c r="P82" s="43">
        <v>246190.98</v>
      </c>
      <c r="Q82" s="43">
        <v>34759148</v>
      </c>
      <c r="R82" s="43">
        <v>0</v>
      </c>
      <c r="S82" s="43">
        <v>0</v>
      </c>
      <c r="T82" s="43">
        <v>19152993.289999999</v>
      </c>
      <c r="U82" s="43">
        <v>0</v>
      </c>
      <c r="V82" s="43">
        <v>843690</v>
      </c>
      <c r="W82" s="43">
        <v>60793349.140000001</v>
      </c>
      <c r="X82" s="45">
        <v>2.8646209739702569E-2</v>
      </c>
      <c r="Y82" s="43">
        <v>15449.32</v>
      </c>
      <c r="Z82" s="43">
        <v>92250</v>
      </c>
      <c r="AA82" s="43">
        <v>2153.9864000000002</v>
      </c>
      <c r="AB82" s="43">
        <v>109853.30640000002</v>
      </c>
      <c r="AC82" s="43">
        <v>0</v>
      </c>
      <c r="AD82" s="43">
        <v>109853.30640000002</v>
      </c>
      <c r="AE82" s="43">
        <v>0</v>
      </c>
      <c r="AF82" s="45">
        <f t="shared" si="3"/>
        <v>6037517.8500000006</v>
      </c>
      <c r="AG82" s="45">
        <f t="shared" si="4"/>
        <v>34759148</v>
      </c>
      <c r="AH82" s="45">
        <f t="shared" si="5"/>
        <v>19996683.289999999</v>
      </c>
      <c r="AI82" s="43">
        <v>2416961225</v>
      </c>
      <c r="AJ82" s="43">
        <v>2531072230</v>
      </c>
      <c r="AK82" s="43">
        <v>2691430119</v>
      </c>
      <c r="AL82" s="47">
        <v>2546487858</v>
      </c>
      <c r="AM82" s="43">
        <v>897142.47585662699</v>
      </c>
      <c r="AN82" s="46"/>
    </row>
    <row r="83" spans="1:40" s="35" customFormat="1" ht="16.5" x14ac:dyDescent="0.3">
      <c r="A83" s="35" t="s">
        <v>222</v>
      </c>
      <c r="B83" s="35" t="s">
        <v>223</v>
      </c>
      <c r="C83" s="35" t="s">
        <v>109</v>
      </c>
      <c r="D83" s="41">
        <v>3</v>
      </c>
      <c r="E83" s="41" t="s">
        <v>1234</v>
      </c>
      <c r="F83" s="42" t="s">
        <v>1193</v>
      </c>
      <c r="G83" s="43">
        <v>2577192356</v>
      </c>
      <c r="H83" s="44">
        <v>0.95899999999999996</v>
      </c>
      <c r="I83" s="43">
        <v>2526430746</v>
      </c>
      <c r="J83" s="43">
        <v>6023604.0999999996</v>
      </c>
      <c r="K83" s="43">
        <v>5957977.8499999996</v>
      </c>
      <c r="L83" s="43">
        <v>0</v>
      </c>
      <c r="M83" s="43">
        <v>5957977.8499999996</v>
      </c>
      <c r="N83" s="43">
        <v>0</v>
      </c>
      <c r="O83" s="43">
        <v>0</v>
      </c>
      <c r="P83" s="43">
        <v>252643.07</v>
      </c>
      <c r="Q83" s="43">
        <v>9160796</v>
      </c>
      <c r="R83" s="43">
        <v>0</v>
      </c>
      <c r="S83" s="43">
        <v>0</v>
      </c>
      <c r="T83" s="43">
        <v>9318715.0099999998</v>
      </c>
      <c r="U83" s="43">
        <v>0</v>
      </c>
      <c r="V83" s="43">
        <v>0</v>
      </c>
      <c r="W83" s="43">
        <v>24690131.93</v>
      </c>
      <c r="X83" s="45">
        <v>1.01853011884854E-2</v>
      </c>
      <c r="Y83" s="43">
        <v>500</v>
      </c>
      <c r="Z83" s="43">
        <v>11750</v>
      </c>
      <c r="AA83" s="43">
        <v>245</v>
      </c>
      <c r="AB83" s="43">
        <v>12495</v>
      </c>
      <c r="AC83" s="43">
        <v>0</v>
      </c>
      <c r="AD83" s="43">
        <v>12495</v>
      </c>
      <c r="AE83" s="43">
        <v>0</v>
      </c>
      <c r="AF83" s="45">
        <f t="shared" si="3"/>
        <v>6210620.9199999999</v>
      </c>
      <c r="AG83" s="45">
        <f t="shared" si="4"/>
        <v>9160796</v>
      </c>
      <c r="AH83" s="45">
        <f t="shared" si="5"/>
        <v>9318715.0099999998</v>
      </c>
      <c r="AI83" s="43">
        <v>2455846610</v>
      </c>
      <c r="AJ83" s="43">
        <v>2527460312</v>
      </c>
      <c r="AK83" s="43">
        <v>2488598258</v>
      </c>
      <c r="AL83" s="47">
        <v>2490635060</v>
      </c>
      <c r="AM83" s="43">
        <v>829531.92313391401</v>
      </c>
      <c r="AN83" s="46"/>
    </row>
    <row r="84" spans="1:40" s="35" customFormat="1" ht="16.5" x14ac:dyDescent="0.3">
      <c r="A84" s="35" t="s">
        <v>224</v>
      </c>
      <c r="B84" s="35" t="s">
        <v>225</v>
      </c>
      <c r="C84" s="35" t="s">
        <v>109</v>
      </c>
      <c r="D84" s="41">
        <v>1</v>
      </c>
      <c r="E84" s="41" t="s">
        <v>1233</v>
      </c>
      <c r="F84" s="42" t="s">
        <v>1193</v>
      </c>
      <c r="G84" s="43">
        <v>672879200</v>
      </c>
      <c r="H84" s="44">
        <v>2.6839999999999997</v>
      </c>
      <c r="I84" s="43">
        <v>651126526</v>
      </c>
      <c r="J84" s="43">
        <v>1552438.52</v>
      </c>
      <c r="K84" s="43">
        <v>1539590.54</v>
      </c>
      <c r="L84" s="43">
        <v>0</v>
      </c>
      <c r="M84" s="43">
        <v>1539590.54</v>
      </c>
      <c r="N84" s="43">
        <v>0</v>
      </c>
      <c r="O84" s="43">
        <v>0</v>
      </c>
      <c r="P84" s="43">
        <v>65112.65</v>
      </c>
      <c r="Q84" s="43">
        <v>8539609</v>
      </c>
      <c r="R84" s="43">
        <v>0</v>
      </c>
      <c r="S84" s="43">
        <v>0</v>
      </c>
      <c r="T84" s="43">
        <v>7912620</v>
      </c>
      <c r="U84" s="43">
        <v>0</v>
      </c>
      <c r="V84" s="43">
        <v>0</v>
      </c>
      <c r="W84" s="43">
        <v>18056932.189999998</v>
      </c>
      <c r="X84" s="45">
        <v>2.7635628878015839E-2</v>
      </c>
      <c r="Y84" s="43">
        <v>4241.78</v>
      </c>
      <c r="Z84" s="43">
        <v>11500</v>
      </c>
      <c r="AA84" s="43">
        <v>314.8356</v>
      </c>
      <c r="AB84" s="43">
        <v>16056.615599999999</v>
      </c>
      <c r="AC84" s="43">
        <v>0</v>
      </c>
      <c r="AD84" s="43">
        <v>16056.615599999999</v>
      </c>
      <c r="AE84" s="43">
        <v>0</v>
      </c>
      <c r="AF84" s="45">
        <f t="shared" si="3"/>
        <v>1604703.19</v>
      </c>
      <c r="AG84" s="45">
        <f t="shared" si="4"/>
        <v>8539609</v>
      </c>
      <c r="AH84" s="45">
        <f t="shared" si="5"/>
        <v>7912620</v>
      </c>
      <c r="AI84" s="43">
        <v>653895513</v>
      </c>
      <c r="AJ84" s="43">
        <v>610466585</v>
      </c>
      <c r="AK84" s="43">
        <v>752481771</v>
      </c>
      <c r="AL84" s="47">
        <v>672281289.66666663</v>
      </c>
      <c r="AM84" s="43">
        <v>250830.33950274301</v>
      </c>
      <c r="AN84" s="46"/>
    </row>
    <row r="85" spans="1:40" s="35" customFormat="1" ht="16.5" x14ac:dyDescent="0.3">
      <c r="A85" s="35" t="s">
        <v>226</v>
      </c>
      <c r="B85" s="35" t="s">
        <v>227</v>
      </c>
      <c r="C85" s="35" t="s">
        <v>109</v>
      </c>
      <c r="D85" s="41">
        <v>2</v>
      </c>
      <c r="E85" s="41" t="s">
        <v>1234</v>
      </c>
      <c r="F85" s="42" t="s">
        <v>1193</v>
      </c>
      <c r="G85" s="43">
        <v>5152540200</v>
      </c>
      <c r="H85" s="44">
        <v>3.234</v>
      </c>
      <c r="I85" s="43">
        <v>6275118244</v>
      </c>
      <c r="J85" s="43">
        <v>14961355.289999999</v>
      </c>
      <c r="K85" s="43">
        <v>14937891.819999998</v>
      </c>
      <c r="L85" s="43">
        <v>0</v>
      </c>
      <c r="M85" s="43">
        <v>14937891.819999998</v>
      </c>
      <c r="N85" s="43">
        <v>0</v>
      </c>
      <c r="O85" s="43">
        <v>0</v>
      </c>
      <c r="P85" s="43">
        <v>627511.81999999995</v>
      </c>
      <c r="Q85" s="43">
        <v>94433784</v>
      </c>
      <c r="R85" s="43">
        <v>0</v>
      </c>
      <c r="S85" s="43">
        <v>0</v>
      </c>
      <c r="T85" s="43">
        <v>54012907.979999997</v>
      </c>
      <c r="U85" s="43">
        <v>515254</v>
      </c>
      <c r="V85" s="43">
        <v>2065719.66</v>
      </c>
      <c r="W85" s="43">
        <v>166593069.28</v>
      </c>
      <c r="X85" s="45">
        <v>3.0955705643712764E-2</v>
      </c>
      <c r="Y85" s="43">
        <v>15686.99</v>
      </c>
      <c r="Z85" s="43">
        <v>111250</v>
      </c>
      <c r="AA85" s="43">
        <v>2538.7398000000003</v>
      </c>
      <c r="AB85" s="43">
        <v>129475.7298</v>
      </c>
      <c r="AC85" s="43">
        <v>0</v>
      </c>
      <c r="AD85" s="43">
        <v>129475.7298</v>
      </c>
      <c r="AE85" s="43">
        <v>0</v>
      </c>
      <c r="AF85" s="45">
        <f t="shared" si="3"/>
        <v>15565403.639999999</v>
      </c>
      <c r="AG85" s="45">
        <f t="shared" si="4"/>
        <v>94433784</v>
      </c>
      <c r="AH85" s="45">
        <f t="shared" si="5"/>
        <v>56593881.639999993</v>
      </c>
      <c r="AI85" s="43">
        <v>5830725831</v>
      </c>
      <c r="AJ85" s="43">
        <v>6197165169</v>
      </c>
      <c r="AK85" s="43">
        <v>6325239627</v>
      </c>
      <c r="AL85" s="47">
        <v>6117710209</v>
      </c>
      <c r="AM85" s="43">
        <v>2108411.1005867911</v>
      </c>
      <c r="AN85" s="46"/>
    </row>
    <row r="86" spans="1:40" s="35" customFormat="1" ht="16.5" x14ac:dyDescent="0.3">
      <c r="A86" s="35" t="s">
        <v>228</v>
      </c>
      <c r="B86" s="35" t="s">
        <v>229</v>
      </c>
      <c r="C86" s="35" t="s">
        <v>109</v>
      </c>
      <c r="D86" s="41">
        <v>3</v>
      </c>
      <c r="E86" s="41" t="s">
        <v>1234</v>
      </c>
      <c r="F86" s="42" t="s">
        <v>1193</v>
      </c>
      <c r="G86" s="43">
        <v>4009550000</v>
      </c>
      <c r="H86" s="44">
        <v>2.6179999999999999</v>
      </c>
      <c r="I86" s="43">
        <v>4748365079</v>
      </c>
      <c r="J86" s="43">
        <v>11321217.26</v>
      </c>
      <c r="K86" s="43">
        <v>11256302.23</v>
      </c>
      <c r="L86" s="43">
        <v>0</v>
      </c>
      <c r="M86" s="43">
        <v>11256302.23</v>
      </c>
      <c r="N86" s="43">
        <v>0</v>
      </c>
      <c r="O86" s="43">
        <v>0</v>
      </c>
      <c r="P86" s="43">
        <v>474836.51</v>
      </c>
      <c r="Q86" s="43">
        <v>68298178</v>
      </c>
      <c r="R86" s="43">
        <v>0</v>
      </c>
      <c r="S86" s="43">
        <v>0</v>
      </c>
      <c r="T86" s="43">
        <v>22929592</v>
      </c>
      <c r="U86" s="43">
        <v>400955</v>
      </c>
      <c r="V86" s="43">
        <v>1579684</v>
      </c>
      <c r="W86" s="43">
        <v>104939547.73999999</v>
      </c>
      <c r="X86" s="45">
        <v>2.4728603635278498E-2</v>
      </c>
      <c r="Y86" s="43">
        <v>4750</v>
      </c>
      <c r="Z86" s="43">
        <v>41500</v>
      </c>
      <c r="AA86" s="43">
        <v>925</v>
      </c>
      <c r="AB86" s="43">
        <v>47175</v>
      </c>
      <c r="AC86" s="43">
        <v>0</v>
      </c>
      <c r="AD86" s="43">
        <v>47175</v>
      </c>
      <c r="AE86" s="43">
        <v>0</v>
      </c>
      <c r="AF86" s="45">
        <f t="shared" si="3"/>
        <v>11731138.74</v>
      </c>
      <c r="AG86" s="45">
        <f t="shared" si="4"/>
        <v>68298178</v>
      </c>
      <c r="AH86" s="45">
        <f t="shared" si="5"/>
        <v>24910231</v>
      </c>
      <c r="AI86" s="43">
        <v>4577782888</v>
      </c>
      <c r="AJ86" s="43">
        <v>4739059123</v>
      </c>
      <c r="AK86" s="43">
        <v>4656311694</v>
      </c>
      <c r="AL86" s="47">
        <v>4657717901.666667</v>
      </c>
      <c r="AM86" s="43">
        <v>1552102.345896102</v>
      </c>
      <c r="AN86" s="46"/>
    </row>
    <row r="87" spans="1:40" s="35" customFormat="1" ht="16.5" x14ac:dyDescent="0.3">
      <c r="A87" s="35" t="s">
        <v>230</v>
      </c>
      <c r="B87" s="35" t="s">
        <v>231</v>
      </c>
      <c r="C87" s="35" t="s">
        <v>109</v>
      </c>
      <c r="D87" s="41">
        <v>1</v>
      </c>
      <c r="E87" s="41" t="s">
        <v>1233</v>
      </c>
      <c r="F87" s="42" t="s">
        <v>1193</v>
      </c>
      <c r="G87" s="43">
        <v>481312400</v>
      </c>
      <c r="H87" s="44">
        <v>1.097</v>
      </c>
      <c r="I87" s="43">
        <v>494757454</v>
      </c>
      <c r="J87" s="43">
        <v>1179617.94</v>
      </c>
      <c r="K87" s="43">
        <v>1179617.94</v>
      </c>
      <c r="L87" s="43">
        <v>0</v>
      </c>
      <c r="M87" s="43">
        <v>1179617.94</v>
      </c>
      <c r="N87" s="43">
        <v>0</v>
      </c>
      <c r="O87" s="43">
        <v>0</v>
      </c>
      <c r="P87" s="43">
        <v>49475.75</v>
      </c>
      <c r="Q87" s="43">
        <v>187144</v>
      </c>
      <c r="R87" s="43">
        <v>0</v>
      </c>
      <c r="S87" s="43">
        <v>0</v>
      </c>
      <c r="T87" s="43">
        <v>3862028.39</v>
      </c>
      <c r="U87" s="43">
        <v>0</v>
      </c>
      <c r="V87" s="43">
        <v>0</v>
      </c>
      <c r="W87" s="43">
        <v>5278266.08</v>
      </c>
      <c r="X87" s="45">
        <v>1.0852725131794201E-2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5">
        <f t="shared" si="3"/>
        <v>1229093.69</v>
      </c>
      <c r="AG87" s="45">
        <f t="shared" si="4"/>
        <v>187144</v>
      </c>
      <c r="AH87" s="45">
        <f t="shared" si="5"/>
        <v>3862028.39</v>
      </c>
      <c r="AI87" s="43">
        <v>415837236</v>
      </c>
      <c r="AJ87" s="43">
        <v>442444403</v>
      </c>
      <c r="AK87" s="43">
        <v>451987773</v>
      </c>
      <c r="AL87" s="47">
        <v>436756470.66666669</v>
      </c>
      <c r="AM87" s="43">
        <v>150915.440084409</v>
      </c>
      <c r="AN87" s="46"/>
    </row>
    <row r="88" spans="1:40" s="35" customFormat="1" ht="16.5" x14ac:dyDescent="0.3">
      <c r="A88" s="35" t="s">
        <v>232</v>
      </c>
      <c r="B88" s="35" t="s">
        <v>233</v>
      </c>
      <c r="C88" s="35" t="s">
        <v>109</v>
      </c>
      <c r="D88" s="41">
        <v>2</v>
      </c>
      <c r="E88" s="41" t="s">
        <v>1233</v>
      </c>
      <c r="F88" s="42" t="s">
        <v>1193</v>
      </c>
      <c r="G88" s="43">
        <v>2245567200</v>
      </c>
      <c r="H88" s="44">
        <v>2.4339999999999997</v>
      </c>
      <c r="I88" s="43">
        <v>2725978730</v>
      </c>
      <c r="J88" s="43">
        <v>6499373.3499999996</v>
      </c>
      <c r="K88" s="43">
        <v>6470018.2299999995</v>
      </c>
      <c r="L88" s="43">
        <v>0</v>
      </c>
      <c r="M88" s="43">
        <v>6470018.2299999995</v>
      </c>
      <c r="N88" s="43">
        <v>0</v>
      </c>
      <c r="O88" s="43">
        <v>0</v>
      </c>
      <c r="P88" s="43">
        <v>272597.87</v>
      </c>
      <c r="Q88" s="43">
        <v>23445541</v>
      </c>
      <c r="R88" s="43">
        <v>14260248</v>
      </c>
      <c r="S88" s="43">
        <v>0</v>
      </c>
      <c r="T88" s="43">
        <v>9286370</v>
      </c>
      <c r="U88" s="43">
        <v>0</v>
      </c>
      <c r="V88" s="43">
        <v>909936</v>
      </c>
      <c r="W88" s="43">
        <v>54644711.100000001</v>
      </c>
      <c r="X88" s="45">
        <v>2.2703420523292592E-2</v>
      </c>
      <c r="Y88" s="43">
        <v>4500</v>
      </c>
      <c r="Z88" s="43">
        <v>22750</v>
      </c>
      <c r="AA88" s="43">
        <v>545</v>
      </c>
      <c r="AB88" s="43">
        <v>27795</v>
      </c>
      <c r="AC88" s="43">
        <v>0</v>
      </c>
      <c r="AD88" s="43">
        <v>27795</v>
      </c>
      <c r="AE88" s="43">
        <v>0</v>
      </c>
      <c r="AF88" s="45">
        <f t="shared" si="3"/>
        <v>6742616.0999999996</v>
      </c>
      <c r="AG88" s="45">
        <f t="shared" si="4"/>
        <v>37705789</v>
      </c>
      <c r="AH88" s="45">
        <f t="shared" si="5"/>
        <v>10196306</v>
      </c>
      <c r="AI88" s="43">
        <v>2737235817</v>
      </c>
      <c r="AJ88" s="43">
        <v>2729709767</v>
      </c>
      <c r="AK88" s="43">
        <v>2701801468</v>
      </c>
      <c r="AL88" s="47">
        <v>2722915684</v>
      </c>
      <c r="AM88" s="43">
        <v>900632.92203284404</v>
      </c>
      <c r="AN88" s="46"/>
    </row>
    <row r="89" spans="1:40" s="35" customFormat="1" ht="16.5" x14ac:dyDescent="0.3">
      <c r="A89" s="35" t="s">
        <v>234</v>
      </c>
      <c r="B89" s="35" t="s">
        <v>235</v>
      </c>
      <c r="C89" s="35" t="s">
        <v>109</v>
      </c>
      <c r="D89" s="41">
        <v>3</v>
      </c>
      <c r="E89" s="41" t="s">
        <v>1234</v>
      </c>
      <c r="F89" s="42" t="s">
        <v>1193</v>
      </c>
      <c r="G89" s="43">
        <v>1607770100</v>
      </c>
      <c r="H89" s="44">
        <v>2.7669999999999999</v>
      </c>
      <c r="I89" s="43">
        <v>1703927975</v>
      </c>
      <c r="J89" s="43">
        <v>4062564.37</v>
      </c>
      <c r="K89" s="43">
        <v>4061214.3200000003</v>
      </c>
      <c r="L89" s="43">
        <v>0</v>
      </c>
      <c r="M89" s="43">
        <v>4061214.3200000003</v>
      </c>
      <c r="N89" s="43">
        <v>0</v>
      </c>
      <c r="O89" s="43">
        <v>0</v>
      </c>
      <c r="P89" s="43">
        <v>170392.8</v>
      </c>
      <c r="Q89" s="43">
        <v>31313952</v>
      </c>
      <c r="R89" s="43">
        <v>0</v>
      </c>
      <c r="S89" s="43">
        <v>0</v>
      </c>
      <c r="T89" s="43">
        <v>8296094</v>
      </c>
      <c r="U89" s="43">
        <v>80389</v>
      </c>
      <c r="V89" s="43">
        <v>564496</v>
      </c>
      <c r="W89" s="43">
        <v>44486538.119999997</v>
      </c>
      <c r="X89" s="45">
        <v>2.6016101327033529E-2</v>
      </c>
      <c r="Y89" s="43">
        <v>7377.4</v>
      </c>
      <c r="Z89" s="43">
        <v>67250</v>
      </c>
      <c r="AA89" s="43">
        <v>1492.548</v>
      </c>
      <c r="AB89" s="43">
        <v>76119.947999999989</v>
      </c>
      <c r="AC89" s="43">
        <v>0</v>
      </c>
      <c r="AD89" s="43">
        <v>76119.947999999989</v>
      </c>
      <c r="AE89" s="43">
        <v>0</v>
      </c>
      <c r="AF89" s="45">
        <f t="shared" si="3"/>
        <v>4231607.12</v>
      </c>
      <c r="AG89" s="45">
        <f t="shared" si="4"/>
        <v>31313952</v>
      </c>
      <c r="AH89" s="45">
        <f t="shared" si="5"/>
        <v>8940979</v>
      </c>
      <c r="AI89" s="43">
        <v>1661920108</v>
      </c>
      <c r="AJ89" s="43">
        <v>1693388407</v>
      </c>
      <c r="AK89" s="43">
        <v>1727191771</v>
      </c>
      <c r="AL89" s="47">
        <v>1694166762</v>
      </c>
      <c r="AM89" s="43">
        <v>575763.34790274303</v>
      </c>
      <c r="AN89" s="46"/>
    </row>
    <row r="90" spans="1:40" s="35" customFormat="1" ht="16.5" x14ac:dyDescent="0.3">
      <c r="A90" s="35" t="s">
        <v>236</v>
      </c>
      <c r="B90" s="35" t="s">
        <v>237</v>
      </c>
      <c r="C90" s="35" t="s">
        <v>109</v>
      </c>
      <c r="D90" s="41">
        <v>1</v>
      </c>
      <c r="E90" s="41" t="s">
        <v>1234</v>
      </c>
      <c r="F90" s="42" t="s">
        <v>1193</v>
      </c>
      <c r="G90" s="43">
        <v>963116548</v>
      </c>
      <c r="H90" s="44">
        <v>3.085</v>
      </c>
      <c r="I90" s="43">
        <v>1161924276</v>
      </c>
      <c r="J90" s="43">
        <v>2770300.29</v>
      </c>
      <c r="K90" s="43">
        <v>2766305.17</v>
      </c>
      <c r="L90" s="43">
        <v>0</v>
      </c>
      <c r="M90" s="43">
        <v>2766305.17</v>
      </c>
      <c r="N90" s="43">
        <v>0</v>
      </c>
      <c r="O90" s="43">
        <v>0</v>
      </c>
      <c r="P90" s="43">
        <v>116192.43</v>
      </c>
      <c r="Q90" s="43">
        <v>16769394</v>
      </c>
      <c r="R90" s="43">
        <v>0</v>
      </c>
      <c r="S90" s="43">
        <v>0</v>
      </c>
      <c r="T90" s="43">
        <v>9670454.2599999998</v>
      </c>
      <c r="U90" s="43">
        <v>0</v>
      </c>
      <c r="V90" s="43">
        <v>383608.31</v>
      </c>
      <c r="W90" s="43">
        <v>29705954.169999998</v>
      </c>
      <c r="X90" s="45">
        <v>2.8573908140413738E-2</v>
      </c>
      <c r="Y90" s="43">
        <v>15500</v>
      </c>
      <c r="Z90" s="43">
        <v>35250</v>
      </c>
      <c r="AA90" s="43">
        <v>1015</v>
      </c>
      <c r="AB90" s="43">
        <v>51765</v>
      </c>
      <c r="AC90" s="43">
        <v>0</v>
      </c>
      <c r="AD90" s="43">
        <v>51765</v>
      </c>
      <c r="AE90" s="43">
        <v>0</v>
      </c>
      <c r="AF90" s="45">
        <f t="shared" si="3"/>
        <v>2882497.6</v>
      </c>
      <c r="AG90" s="45">
        <f t="shared" si="4"/>
        <v>16769394</v>
      </c>
      <c r="AH90" s="45">
        <f t="shared" si="5"/>
        <v>10054062.57</v>
      </c>
      <c r="AI90" s="43">
        <v>1088190460</v>
      </c>
      <c r="AJ90" s="43">
        <v>1149395313</v>
      </c>
      <c r="AK90" s="43">
        <v>1213393894</v>
      </c>
      <c r="AL90" s="47">
        <v>1150326555.6666667</v>
      </c>
      <c r="AM90" s="43">
        <v>404924.40907518601</v>
      </c>
      <c r="AN90" s="46"/>
    </row>
    <row r="91" spans="1:40" s="35" customFormat="1" ht="16.5" x14ac:dyDescent="0.3">
      <c r="A91" s="35" t="s">
        <v>238</v>
      </c>
      <c r="B91" s="35" t="s">
        <v>239</v>
      </c>
      <c r="C91" s="35" t="s">
        <v>109</v>
      </c>
      <c r="D91" s="41">
        <v>2</v>
      </c>
      <c r="E91" s="41" t="s">
        <v>1233</v>
      </c>
      <c r="F91" s="42" t="s">
        <v>1193</v>
      </c>
      <c r="G91" s="43">
        <v>1626541163</v>
      </c>
      <c r="H91" s="44">
        <v>2.4849999999999999</v>
      </c>
      <c r="I91" s="43">
        <v>1832927078</v>
      </c>
      <c r="J91" s="43">
        <v>4370128.53</v>
      </c>
      <c r="K91" s="43">
        <v>4367693.3100000005</v>
      </c>
      <c r="L91" s="43">
        <v>0</v>
      </c>
      <c r="M91" s="43">
        <v>4367693.3100000005</v>
      </c>
      <c r="N91" s="43">
        <v>0</v>
      </c>
      <c r="O91" s="43">
        <v>0</v>
      </c>
      <c r="P91" s="43">
        <v>183292.71</v>
      </c>
      <c r="Q91" s="43">
        <v>0</v>
      </c>
      <c r="R91" s="43">
        <v>25794719</v>
      </c>
      <c r="S91" s="43">
        <v>0</v>
      </c>
      <c r="T91" s="43">
        <v>9461583</v>
      </c>
      <c r="U91" s="43">
        <v>0</v>
      </c>
      <c r="V91" s="43">
        <v>609902</v>
      </c>
      <c r="W91" s="43">
        <v>40417190.019999996</v>
      </c>
      <c r="X91" s="45">
        <v>2.3084307336176654E-2</v>
      </c>
      <c r="Y91" s="43">
        <v>5425.34</v>
      </c>
      <c r="Z91" s="43">
        <v>78500</v>
      </c>
      <c r="AA91" s="43">
        <v>1678.5067999999999</v>
      </c>
      <c r="AB91" s="43">
        <v>85603.846799999999</v>
      </c>
      <c r="AC91" s="43">
        <v>0</v>
      </c>
      <c r="AD91" s="43">
        <v>85603.846799999999</v>
      </c>
      <c r="AE91" s="43">
        <v>0</v>
      </c>
      <c r="AF91" s="45">
        <f t="shared" si="3"/>
        <v>4550986.0200000005</v>
      </c>
      <c r="AG91" s="45">
        <f t="shared" si="4"/>
        <v>25794719</v>
      </c>
      <c r="AH91" s="45">
        <f t="shared" si="5"/>
        <v>10071485</v>
      </c>
      <c r="AI91" s="43">
        <v>1800596450</v>
      </c>
      <c r="AJ91" s="43">
        <v>1828987161</v>
      </c>
      <c r="AK91" s="43">
        <v>1855755051</v>
      </c>
      <c r="AL91" s="47">
        <v>1828446220.6666667</v>
      </c>
      <c r="AM91" s="43">
        <v>618822.45251026202</v>
      </c>
      <c r="AN91" s="46"/>
    </row>
    <row r="92" spans="1:40" s="35" customFormat="1" ht="16.5" x14ac:dyDescent="0.3">
      <c r="A92" s="35" t="s">
        <v>240</v>
      </c>
      <c r="B92" s="35" t="s">
        <v>241</v>
      </c>
      <c r="C92" s="35" t="s">
        <v>109</v>
      </c>
      <c r="D92" s="41">
        <v>3</v>
      </c>
      <c r="E92" s="41" t="s">
        <v>1234</v>
      </c>
      <c r="F92" s="42" t="s">
        <v>1193</v>
      </c>
      <c r="G92" s="43">
        <v>2016868300</v>
      </c>
      <c r="H92" s="44">
        <v>2.5339999999999998</v>
      </c>
      <c r="I92" s="43">
        <v>2071926955</v>
      </c>
      <c r="J92" s="43">
        <v>4939960.3499999996</v>
      </c>
      <c r="K92" s="43">
        <v>4929421.2799999993</v>
      </c>
      <c r="L92" s="43">
        <v>0</v>
      </c>
      <c r="M92" s="43">
        <v>4929421.2799999993</v>
      </c>
      <c r="N92" s="43">
        <v>0</v>
      </c>
      <c r="O92" s="43">
        <v>0</v>
      </c>
      <c r="P92" s="43">
        <v>207192.7</v>
      </c>
      <c r="Q92" s="43">
        <v>0</v>
      </c>
      <c r="R92" s="43">
        <v>30270658</v>
      </c>
      <c r="S92" s="43">
        <v>0</v>
      </c>
      <c r="T92" s="43">
        <v>14986534</v>
      </c>
      <c r="U92" s="43">
        <v>0</v>
      </c>
      <c r="V92" s="43">
        <v>701207</v>
      </c>
      <c r="W92" s="43">
        <v>51095012.979999997</v>
      </c>
      <c r="X92" s="45">
        <v>2.6268028093418893E-2</v>
      </c>
      <c r="Y92" s="43">
        <v>2615.7600000000002</v>
      </c>
      <c r="Z92" s="43">
        <v>55500</v>
      </c>
      <c r="AA92" s="43">
        <v>1162.3152</v>
      </c>
      <c r="AB92" s="43">
        <v>59278.075200000007</v>
      </c>
      <c r="AC92" s="43">
        <v>0</v>
      </c>
      <c r="AD92" s="43">
        <v>59278.075200000007</v>
      </c>
      <c r="AE92" s="43">
        <v>0</v>
      </c>
      <c r="AF92" s="45">
        <f t="shared" si="3"/>
        <v>5136613.9799999995</v>
      </c>
      <c r="AG92" s="45">
        <f t="shared" si="4"/>
        <v>30270658</v>
      </c>
      <c r="AH92" s="45">
        <f t="shared" si="5"/>
        <v>15687741</v>
      </c>
      <c r="AI92" s="43">
        <v>2156697040</v>
      </c>
      <c r="AJ92" s="43">
        <v>2105727630</v>
      </c>
      <c r="AK92" s="43">
        <v>2138325170</v>
      </c>
      <c r="AL92" s="47">
        <v>2133583280</v>
      </c>
      <c r="AM92" s="43">
        <v>712774.34389161004</v>
      </c>
      <c r="AN92" s="46"/>
    </row>
    <row r="93" spans="1:40" s="35" customFormat="1" ht="16.5" x14ac:dyDescent="0.3">
      <c r="A93" s="35" t="s">
        <v>242</v>
      </c>
      <c r="B93" s="35" t="s">
        <v>243</v>
      </c>
      <c r="C93" s="35" t="s">
        <v>109</v>
      </c>
      <c r="D93" s="41">
        <v>1</v>
      </c>
      <c r="E93" s="41" t="s">
        <v>1233</v>
      </c>
      <c r="F93" s="42" t="s">
        <v>1193</v>
      </c>
      <c r="G93" s="43">
        <v>2075313291</v>
      </c>
      <c r="H93" s="44">
        <v>2.101</v>
      </c>
      <c r="I93" s="43">
        <v>2041691286</v>
      </c>
      <c r="J93" s="43">
        <v>4867871.41</v>
      </c>
      <c r="K93" s="43">
        <v>4841134.8100000005</v>
      </c>
      <c r="L93" s="43">
        <v>0</v>
      </c>
      <c r="M93" s="43">
        <v>4841134.8100000005</v>
      </c>
      <c r="N93" s="43">
        <v>0</v>
      </c>
      <c r="O93" s="43">
        <v>0</v>
      </c>
      <c r="P93" s="43">
        <v>204169.13</v>
      </c>
      <c r="Q93" s="43">
        <v>16504316</v>
      </c>
      <c r="R93" s="43">
        <v>11776579</v>
      </c>
      <c r="S93" s="43">
        <v>0</v>
      </c>
      <c r="T93" s="43">
        <v>10050339</v>
      </c>
      <c r="U93" s="43">
        <v>207531</v>
      </c>
      <c r="V93" s="43">
        <v>0</v>
      </c>
      <c r="W93" s="43">
        <v>43584068.939999998</v>
      </c>
      <c r="X93" s="45">
        <v>2.1438249836495931E-2</v>
      </c>
      <c r="Y93" s="43">
        <v>750</v>
      </c>
      <c r="Z93" s="43">
        <v>24500</v>
      </c>
      <c r="AA93" s="43">
        <v>505</v>
      </c>
      <c r="AB93" s="43">
        <v>25755</v>
      </c>
      <c r="AC93" s="43">
        <v>0</v>
      </c>
      <c r="AD93" s="43">
        <v>25755</v>
      </c>
      <c r="AE93" s="43">
        <v>0</v>
      </c>
      <c r="AF93" s="45">
        <f t="shared" si="3"/>
        <v>5045303.9400000004</v>
      </c>
      <c r="AG93" s="45">
        <f t="shared" si="4"/>
        <v>28280895</v>
      </c>
      <c r="AH93" s="45">
        <f t="shared" si="5"/>
        <v>10257870</v>
      </c>
      <c r="AI93" s="43">
        <v>1947583406</v>
      </c>
      <c r="AJ93" s="43">
        <v>2009257095</v>
      </c>
      <c r="AK93" s="43">
        <v>2154317195</v>
      </c>
      <c r="AL93" s="47">
        <v>2037052565.3333333</v>
      </c>
      <c r="AM93" s="43">
        <v>718699.34329993802</v>
      </c>
      <c r="AN93" s="46"/>
    </row>
    <row r="94" spans="1:40" s="35" customFormat="1" ht="16.5" x14ac:dyDescent="0.3">
      <c r="A94" s="35" t="s">
        <v>244</v>
      </c>
      <c r="B94" s="35" t="s">
        <v>245</v>
      </c>
      <c r="C94" s="35" t="s">
        <v>109</v>
      </c>
      <c r="D94" s="41">
        <v>2</v>
      </c>
      <c r="E94" s="41" t="s">
        <v>1233</v>
      </c>
      <c r="F94" s="42" t="s">
        <v>1193</v>
      </c>
      <c r="G94" s="43">
        <v>1348499239</v>
      </c>
      <c r="H94" s="44">
        <v>2.8159999999999998</v>
      </c>
      <c r="I94" s="43">
        <v>1557544188</v>
      </c>
      <c r="J94" s="43">
        <v>3713551.06</v>
      </c>
      <c r="K94" s="43">
        <v>3710836.91</v>
      </c>
      <c r="L94" s="43">
        <v>0</v>
      </c>
      <c r="M94" s="43">
        <v>3710836.91</v>
      </c>
      <c r="N94" s="43">
        <v>0</v>
      </c>
      <c r="O94" s="43">
        <v>0</v>
      </c>
      <c r="P94" s="43">
        <v>155754.42000000001</v>
      </c>
      <c r="Q94" s="43">
        <v>19433450</v>
      </c>
      <c r="R94" s="43">
        <v>0</v>
      </c>
      <c r="S94" s="43">
        <v>0</v>
      </c>
      <c r="T94" s="43">
        <v>14171140</v>
      </c>
      <c r="U94" s="43">
        <v>0</v>
      </c>
      <c r="V94" s="43">
        <v>500970</v>
      </c>
      <c r="W94" s="43">
        <v>37972151.329999998</v>
      </c>
      <c r="X94" s="45">
        <v>3.8321995474771345E-2</v>
      </c>
      <c r="Y94" s="43">
        <v>3139.04</v>
      </c>
      <c r="Z94" s="43">
        <v>48250</v>
      </c>
      <c r="AA94" s="43">
        <v>1027.7808</v>
      </c>
      <c r="AB94" s="43">
        <v>52416.820800000001</v>
      </c>
      <c r="AC94" s="43">
        <v>0</v>
      </c>
      <c r="AD94" s="43">
        <v>52416.820800000001</v>
      </c>
      <c r="AE94" s="43">
        <v>0</v>
      </c>
      <c r="AF94" s="45">
        <f t="shared" si="3"/>
        <v>3866591.33</v>
      </c>
      <c r="AG94" s="45">
        <f t="shared" si="4"/>
        <v>19433450</v>
      </c>
      <c r="AH94" s="45">
        <f t="shared" si="5"/>
        <v>14672110</v>
      </c>
      <c r="AI94" s="43">
        <v>1473424898</v>
      </c>
      <c r="AJ94" s="43">
        <v>1502067739</v>
      </c>
      <c r="AK94" s="43">
        <v>1587157932</v>
      </c>
      <c r="AL94" s="47">
        <v>1520883523</v>
      </c>
      <c r="AM94" s="43">
        <v>529333.26099954301</v>
      </c>
      <c r="AN94" s="46"/>
    </row>
    <row r="95" spans="1:40" s="35" customFormat="1" ht="16.5" x14ac:dyDescent="0.3">
      <c r="A95" s="35" t="s">
        <v>246</v>
      </c>
      <c r="B95" s="35" t="s">
        <v>247</v>
      </c>
      <c r="C95" s="35" t="s">
        <v>109</v>
      </c>
      <c r="D95" s="41">
        <v>3</v>
      </c>
      <c r="E95" s="41" t="s">
        <v>1234</v>
      </c>
      <c r="F95" s="42" t="s">
        <v>1193</v>
      </c>
      <c r="G95" s="43">
        <v>4731896000</v>
      </c>
      <c r="H95" s="44">
        <v>1.835</v>
      </c>
      <c r="I95" s="43">
        <v>4744489093</v>
      </c>
      <c r="J95" s="43">
        <v>11311980.67</v>
      </c>
      <c r="K95" s="43">
        <v>11270456.41</v>
      </c>
      <c r="L95" s="43">
        <v>0</v>
      </c>
      <c r="M95" s="43">
        <v>11270456.41</v>
      </c>
      <c r="N95" s="43">
        <v>0</v>
      </c>
      <c r="O95" s="43">
        <v>0</v>
      </c>
      <c r="P95" s="43">
        <v>474448.89</v>
      </c>
      <c r="Q95" s="43">
        <v>40406071</v>
      </c>
      <c r="R95" s="43">
        <v>20927073</v>
      </c>
      <c r="S95" s="43">
        <v>0</v>
      </c>
      <c r="T95" s="43">
        <v>11940626</v>
      </c>
      <c r="U95" s="43">
        <v>236595</v>
      </c>
      <c r="V95" s="43">
        <v>1574329</v>
      </c>
      <c r="W95" s="43">
        <v>86829599.299999997</v>
      </c>
      <c r="X95" s="45">
        <v>1.7312507959367462E-2</v>
      </c>
      <c r="Y95" s="43">
        <v>2750</v>
      </c>
      <c r="Z95" s="43">
        <v>86500</v>
      </c>
      <c r="AA95" s="43">
        <v>1785</v>
      </c>
      <c r="AB95" s="43">
        <v>91035</v>
      </c>
      <c r="AC95" s="43">
        <v>0</v>
      </c>
      <c r="AD95" s="43">
        <v>91035</v>
      </c>
      <c r="AE95" s="43">
        <v>0</v>
      </c>
      <c r="AF95" s="45">
        <f t="shared" si="3"/>
        <v>11744905.300000001</v>
      </c>
      <c r="AG95" s="45">
        <f t="shared" si="4"/>
        <v>61333144</v>
      </c>
      <c r="AH95" s="45">
        <f t="shared" si="5"/>
        <v>13751550</v>
      </c>
      <c r="AI95" s="43">
        <v>4676864564</v>
      </c>
      <c r="AJ95" s="43">
        <v>4722991887</v>
      </c>
      <c r="AK95" s="43">
        <v>4760458753</v>
      </c>
      <c r="AL95" s="47">
        <v>4720105068</v>
      </c>
      <c r="AM95" s="43">
        <v>1586817.9975137489</v>
      </c>
      <c r="AN95" s="46"/>
    </row>
    <row r="96" spans="1:40" s="35" customFormat="1" ht="16.5" x14ac:dyDescent="0.3">
      <c r="A96" s="35" t="s">
        <v>248</v>
      </c>
      <c r="B96" s="35" t="s">
        <v>249</v>
      </c>
      <c r="C96" s="35" t="s">
        <v>250</v>
      </c>
      <c r="D96" s="41">
        <v>1</v>
      </c>
      <c r="E96" s="41" t="s">
        <v>1233</v>
      </c>
      <c r="F96" s="42" t="s">
        <v>1193</v>
      </c>
      <c r="G96" s="43">
        <v>170776298</v>
      </c>
      <c r="H96" s="44">
        <v>2.246</v>
      </c>
      <c r="I96" s="43">
        <v>174609830</v>
      </c>
      <c r="J96" s="43">
        <v>600107.81000000006</v>
      </c>
      <c r="K96" s="43">
        <v>598731.95000000007</v>
      </c>
      <c r="L96" s="43">
        <v>0</v>
      </c>
      <c r="M96" s="43">
        <v>598731.95000000007</v>
      </c>
      <c r="N96" s="43">
        <v>53204.69</v>
      </c>
      <c r="O96" s="43">
        <v>0</v>
      </c>
      <c r="P96" s="43">
        <v>34799.050000000003</v>
      </c>
      <c r="Q96" s="43">
        <v>1156885</v>
      </c>
      <c r="R96" s="43">
        <v>1354534</v>
      </c>
      <c r="S96" s="43">
        <v>0</v>
      </c>
      <c r="T96" s="43">
        <v>637002.11</v>
      </c>
      <c r="U96" s="43">
        <v>0</v>
      </c>
      <c r="V96" s="43">
        <v>0</v>
      </c>
      <c r="W96" s="43">
        <v>3835156.8000000003</v>
      </c>
      <c r="X96" s="45">
        <v>2.1851250525785286E-2</v>
      </c>
      <c r="Y96" s="43">
        <v>3000</v>
      </c>
      <c r="Z96" s="43">
        <v>13250</v>
      </c>
      <c r="AA96" s="43">
        <v>325</v>
      </c>
      <c r="AB96" s="43">
        <v>16575</v>
      </c>
      <c r="AC96" s="43">
        <v>0</v>
      </c>
      <c r="AD96" s="43">
        <v>16575</v>
      </c>
      <c r="AE96" s="43">
        <v>0</v>
      </c>
      <c r="AF96" s="45">
        <f t="shared" si="3"/>
        <v>686735.69000000018</v>
      </c>
      <c r="AG96" s="45">
        <f t="shared" si="4"/>
        <v>2511419</v>
      </c>
      <c r="AH96" s="45">
        <f t="shared" si="5"/>
        <v>637002.11</v>
      </c>
      <c r="AI96" s="43">
        <v>176405837</v>
      </c>
      <c r="AJ96" s="43">
        <v>173282518</v>
      </c>
      <c r="AK96" s="43">
        <v>177337695</v>
      </c>
      <c r="AL96" s="47">
        <v>175675350</v>
      </c>
      <c r="AM96" s="43">
        <v>59112.538554068997</v>
      </c>
      <c r="AN96" s="46"/>
    </row>
    <row r="97" spans="1:40" s="35" customFormat="1" ht="16.5" x14ac:dyDescent="0.3">
      <c r="A97" s="35" t="s">
        <v>251</v>
      </c>
      <c r="B97" s="35" t="s">
        <v>252</v>
      </c>
      <c r="C97" s="35" t="s">
        <v>250</v>
      </c>
      <c r="D97" s="41">
        <v>2</v>
      </c>
      <c r="E97" s="41" t="s">
        <v>1233</v>
      </c>
      <c r="F97" s="42" t="s">
        <v>1193</v>
      </c>
      <c r="G97" s="43">
        <v>119425507</v>
      </c>
      <c r="H97" s="44">
        <v>4.6379999999999999</v>
      </c>
      <c r="I97" s="43">
        <v>125118243</v>
      </c>
      <c r="J97" s="43">
        <v>430012.65</v>
      </c>
      <c r="K97" s="43">
        <v>429153.18000000005</v>
      </c>
      <c r="L97" s="43">
        <v>0</v>
      </c>
      <c r="M97" s="43">
        <v>429153.18000000005</v>
      </c>
      <c r="N97" s="43">
        <v>38136.79</v>
      </c>
      <c r="O97" s="43">
        <v>0</v>
      </c>
      <c r="P97" s="43">
        <v>24944.84</v>
      </c>
      <c r="Q97" s="43">
        <v>3125946</v>
      </c>
      <c r="R97" s="43">
        <v>0</v>
      </c>
      <c r="S97" s="43">
        <v>0</v>
      </c>
      <c r="T97" s="43">
        <v>1919724.07</v>
      </c>
      <c r="U97" s="43">
        <v>0</v>
      </c>
      <c r="V97" s="43">
        <v>0</v>
      </c>
      <c r="W97" s="43">
        <v>5537904.8799999999</v>
      </c>
      <c r="X97" s="45">
        <v>4.3004336081191009E-2</v>
      </c>
      <c r="Y97" s="43">
        <v>2750</v>
      </c>
      <c r="Z97" s="43">
        <v>14000</v>
      </c>
      <c r="AA97" s="43">
        <v>335</v>
      </c>
      <c r="AB97" s="43">
        <v>17085</v>
      </c>
      <c r="AC97" s="43">
        <v>0</v>
      </c>
      <c r="AD97" s="43">
        <v>17085</v>
      </c>
      <c r="AE97" s="43">
        <v>0</v>
      </c>
      <c r="AF97" s="45">
        <f t="shared" si="3"/>
        <v>492234.81000000006</v>
      </c>
      <c r="AG97" s="45">
        <f t="shared" si="4"/>
        <v>3125946</v>
      </c>
      <c r="AH97" s="45">
        <f t="shared" si="5"/>
        <v>1919724.07</v>
      </c>
      <c r="AI97" s="43">
        <v>123634908</v>
      </c>
      <c r="AJ97" s="43">
        <v>124341957</v>
      </c>
      <c r="AK97" s="43">
        <v>121578009</v>
      </c>
      <c r="AL97" s="47">
        <v>123184958</v>
      </c>
      <c r="AM97" s="43">
        <v>40566.298100328</v>
      </c>
      <c r="AN97" s="46"/>
    </row>
    <row r="98" spans="1:40" s="35" customFormat="1" ht="16.5" x14ac:dyDescent="0.3">
      <c r="A98" s="35" t="s">
        <v>253</v>
      </c>
      <c r="B98" s="35" t="s">
        <v>254</v>
      </c>
      <c r="C98" s="35" t="s">
        <v>250</v>
      </c>
      <c r="D98" s="41">
        <v>3</v>
      </c>
      <c r="E98" s="41" t="s">
        <v>1234</v>
      </c>
      <c r="F98" s="42" t="s">
        <v>1193</v>
      </c>
      <c r="G98" s="43">
        <v>334213219</v>
      </c>
      <c r="H98" s="44">
        <v>3.476</v>
      </c>
      <c r="I98" s="43">
        <v>367989083</v>
      </c>
      <c r="J98" s="43">
        <v>1264723.32</v>
      </c>
      <c r="K98" s="43">
        <v>1264407.4000000001</v>
      </c>
      <c r="L98" s="43">
        <v>0</v>
      </c>
      <c r="M98" s="43">
        <v>1264407.4000000001</v>
      </c>
      <c r="N98" s="43">
        <v>112374.37</v>
      </c>
      <c r="O98" s="43">
        <v>0</v>
      </c>
      <c r="P98" s="43">
        <v>73569.66</v>
      </c>
      <c r="Q98" s="43">
        <v>0</v>
      </c>
      <c r="R98" s="43">
        <v>6607879</v>
      </c>
      <c r="S98" s="43">
        <v>0</v>
      </c>
      <c r="T98" s="43">
        <v>3558772.32</v>
      </c>
      <c r="U98" s="43">
        <v>0</v>
      </c>
      <c r="V98" s="43">
        <v>0</v>
      </c>
      <c r="W98" s="43">
        <v>11617002.75</v>
      </c>
      <c r="X98" s="45">
        <v>3.330753573426723E-2</v>
      </c>
      <c r="Y98" s="43">
        <v>3250</v>
      </c>
      <c r="Z98" s="43">
        <v>17250</v>
      </c>
      <c r="AA98" s="43">
        <v>410</v>
      </c>
      <c r="AB98" s="43">
        <v>20910</v>
      </c>
      <c r="AC98" s="43">
        <v>0</v>
      </c>
      <c r="AD98" s="43">
        <v>20910</v>
      </c>
      <c r="AE98" s="43">
        <v>0</v>
      </c>
      <c r="AF98" s="45">
        <f t="shared" si="3"/>
        <v>1450351.43</v>
      </c>
      <c r="AG98" s="45">
        <f t="shared" si="4"/>
        <v>6607879</v>
      </c>
      <c r="AH98" s="45">
        <f t="shared" si="5"/>
        <v>3558772.32</v>
      </c>
      <c r="AI98" s="43">
        <v>352248704</v>
      </c>
      <c r="AJ98" s="43">
        <v>362379910</v>
      </c>
      <c r="AK98" s="43">
        <v>357722234</v>
      </c>
      <c r="AL98" s="47">
        <v>357450282.66666669</v>
      </c>
      <c r="AM98" s="43">
        <v>119417.264915949</v>
      </c>
      <c r="AN98" s="46"/>
    </row>
    <row r="99" spans="1:40" s="35" customFormat="1" ht="16.5" x14ac:dyDescent="0.3">
      <c r="A99" s="35" t="s">
        <v>255</v>
      </c>
      <c r="B99" s="35" t="s">
        <v>256</v>
      </c>
      <c r="C99" s="35" t="s">
        <v>250</v>
      </c>
      <c r="D99" s="41">
        <v>1</v>
      </c>
      <c r="E99" s="41" t="s">
        <v>1233</v>
      </c>
      <c r="F99" s="42" t="s">
        <v>1193</v>
      </c>
      <c r="G99" s="43">
        <v>1189011386</v>
      </c>
      <c r="H99" s="44">
        <v>3.298</v>
      </c>
      <c r="I99" s="43">
        <v>1604709184</v>
      </c>
      <c r="J99" s="43">
        <v>5515144.9199999999</v>
      </c>
      <c r="K99" s="43">
        <v>5529385.3499999996</v>
      </c>
      <c r="L99" s="43">
        <v>0</v>
      </c>
      <c r="M99" s="43">
        <v>5529385.3499999996</v>
      </c>
      <c r="N99" s="43">
        <v>491551.65</v>
      </c>
      <c r="O99" s="43">
        <v>0</v>
      </c>
      <c r="P99" s="43">
        <v>323164.93</v>
      </c>
      <c r="Q99" s="43">
        <v>0</v>
      </c>
      <c r="R99" s="43">
        <v>25872045</v>
      </c>
      <c r="S99" s="43">
        <v>0</v>
      </c>
      <c r="T99" s="43">
        <v>6630315</v>
      </c>
      <c r="U99" s="43">
        <v>356952.73</v>
      </c>
      <c r="V99" s="43">
        <v>0</v>
      </c>
      <c r="W99" s="43">
        <v>39203414.659999996</v>
      </c>
      <c r="X99" s="45">
        <v>3.0579435479968366E-2</v>
      </c>
      <c r="Y99" s="43">
        <v>6500</v>
      </c>
      <c r="Z99" s="43">
        <v>64750</v>
      </c>
      <c r="AA99" s="43">
        <v>1425</v>
      </c>
      <c r="AB99" s="43">
        <v>72675</v>
      </c>
      <c r="AC99" s="43">
        <v>0</v>
      </c>
      <c r="AD99" s="43">
        <v>72675</v>
      </c>
      <c r="AE99" s="43">
        <v>0</v>
      </c>
      <c r="AF99" s="45">
        <f t="shared" si="3"/>
        <v>6344101.9299999997</v>
      </c>
      <c r="AG99" s="45">
        <f t="shared" si="4"/>
        <v>25872045</v>
      </c>
      <c r="AH99" s="45">
        <f t="shared" si="5"/>
        <v>6987267.7300000004</v>
      </c>
      <c r="AI99" s="43">
        <v>1353675325</v>
      </c>
      <c r="AJ99" s="43">
        <v>1443017408</v>
      </c>
      <c r="AK99" s="43">
        <v>1492484845</v>
      </c>
      <c r="AL99" s="47">
        <v>1429725859.3333333</v>
      </c>
      <c r="AM99" s="43">
        <v>498522.09247740899</v>
      </c>
      <c r="AN99" s="46"/>
    </row>
    <row r="100" spans="1:40" s="35" customFormat="1" ht="16.5" x14ac:dyDescent="0.3">
      <c r="A100" s="35" t="s">
        <v>257</v>
      </c>
      <c r="B100" s="35" t="s">
        <v>258</v>
      </c>
      <c r="C100" s="35" t="s">
        <v>250</v>
      </c>
      <c r="D100" s="41">
        <v>2</v>
      </c>
      <c r="E100" s="41" t="s">
        <v>1233</v>
      </c>
      <c r="F100" s="42" t="s">
        <v>1193</v>
      </c>
      <c r="G100" s="43">
        <v>604814492</v>
      </c>
      <c r="H100" s="44">
        <v>3.9979999999999998</v>
      </c>
      <c r="I100" s="43">
        <v>659867173</v>
      </c>
      <c r="J100" s="43">
        <v>2267864.56</v>
      </c>
      <c r="K100" s="43">
        <v>2260044.9500000002</v>
      </c>
      <c r="L100" s="43">
        <v>0</v>
      </c>
      <c r="M100" s="43">
        <v>2260044.9500000002</v>
      </c>
      <c r="N100" s="43">
        <v>200810.17</v>
      </c>
      <c r="O100" s="43">
        <v>0</v>
      </c>
      <c r="P100" s="43">
        <v>131292.10999999999</v>
      </c>
      <c r="Q100" s="43">
        <v>13215543</v>
      </c>
      <c r="R100" s="43">
        <v>0</v>
      </c>
      <c r="S100" s="43">
        <v>0</v>
      </c>
      <c r="T100" s="43">
        <v>8370270.3799999999</v>
      </c>
      <c r="U100" s="43">
        <v>0</v>
      </c>
      <c r="V100" s="43">
        <v>0</v>
      </c>
      <c r="W100" s="43">
        <v>24177960.609999999</v>
      </c>
      <c r="X100" s="45">
        <v>3.4950204111782221E-2</v>
      </c>
      <c r="Y100" s="43">
        <v>17615.060000000001</v>
      </c>
      <c r="Z100" s="43">
        <v>52000</v>
      </c>
      <c r="AA100" s="43">
        <v>1392.3011999999999</v>
      </c>
      <c r="AB100" s="43">
        <v>71007.361199999999</v>
      </c>
      <c r="AC100" s="43">
        <v>0</v>
      </c>
      <c r="AD100" s="43">
        <v>71007.361199999999</v>
      </c>
      <c r="AE100" s="43">
        <v>0</v>
      </c>
      <c r="AF100" s="45">
        <f t="shared" si="3"/>
        <v>2592147.23</v>
      </c>
      <c r="AG100" s="45">
        <f t="shared" si="4"/>
        <v>13215543</v>
      </c>
      <c r="AH100" s="45">
        <f t="shared" si="5"/>
        <v>8370270.3799999999</v>
      </c>
      <c r="AI100" s="43">
        <v>628035860</v>
      </c>
      <c r="AJ100" s="43">
        <v>669244196</v>
      </c>
      <c r="AK100" s="43">
        <v>645548511</v>
      </c>
      <c r="AL100" s="47">
        <v>647609522.33333337</v>
      </c>
      <c r="AM100" s="43">
        <v>215182.652483799</v>
      </c>
      <c r="AN100" s="46"/>
    </row>
    <row r="101" spans="1:40" s="35" customFormat="1" ht="16.5" x14ac:dyDescent="0.3">
      <c r="A101" s="35" t="s">
        <v>259</v>
      </c>
      <c r="B101" s="35" t="s">
        <v>260</v>
      </c>
      <c r="C101" s="35" t="s">
        <v>250</v>
      </c>
      <c r="D101" s="41">
        <v>3</v>
      </c>
      <c r="E101" s="41" t="s">
        <v>1234</v>
      </c>
      <c r="F101" s="42" t="s">
        <v>1193</v>
      </c>
      <c r="G101" s="43">
        <v>2364534326</v>
      </c>
      <c r="H101" s="44">
        <v>2.9059999999999997</v>
      </c>
      <c r="I101" s="43">
        <v>2754628232</v>
      </c>
      <c r="J101" s="43">
        <v>9467244.3100000005</v>
      </c>
      <c r="K101" s="43">
        <v>9461115.4299999997</v>
      </c>
      <c r="L101" s="43">
        <v>0</v>
      </c>
      <c r="M101" s="43">
        <v>9461115.4299999997</v>
      </c>
      <c r="N101" s="43">
        <v>840855.18</v>
      </c>
      <c r="O101" s="43">
        <v>0</v>
      </c>
      <c r="P101" s="43">
        <v>550401.16</v>
      </c>
      <c r="Q101" s="43">
        <v>45383392</v>
      </c>
      <c r="R101" s="43">
        <v>0</v>
      </c>
      <c r="S101" s="43">
        <v>0</v>
      </c>
      <c r="T101" s="43">
        <v>12470249.49</v>
      </c>
      <c r="U101" s="43">
        <v>0</v>
      </c>
      <c r="V101" s="43">
        <v>0</v>
      </c>
      <c r="W101" s="43">
        <v>68706013.25999999</v>
      </c>
      <c r="X101" s="45">
        <v>2.9143159978718719E-2</v>
      </c>
      <c r="Y101" s="43">
        <v>25193.84</v>
      </c>
      <c r="Z101" s="43">
        <v>117250</v>
      </c>
      <c r="AA101" s="43">
        <v>2848.8768</v>
      </c>
      <c r="AB101" s="43">
        <v>145292.71679999999</v>
      </c>
      <c r="AC101" s="43">
        <v>0</v>
      </c>
      <c r="AD101" s="43">
        <v>145292.71679999999</v>
      </c>
      <c r="AE101" s="43">
        <v>0</v>
      </c>
      <c r="AF101" s="45">
        <f t="shared" si="3"/>
        <v>10852371.77</v>
      </c>
      <c r="AG101" s="45">
        <f t="shared" si="4"/>
        <v>45383392</v>
      </c>
      <c r="AH101" s="45">
        <f t="shared" si="5"/>
        <v>12470249.49</v>
      </c>
      <c r="AI101" s="43">
        <v>2443784717</v>
      </c>
      <c r="AJ101" s="43">
        <v>2661108107</v>
      </c>
      <c r="AK101" s="43">
        <v>2633121001</v>
      </c>
      <c r="AL101" s="47">
        <v>2579337941.6666665</v>
      </c>
      <c r="AM101" s="43">
        <v>878493.28050584102</v>
      </c>
      <c r="AN101" s="46"/>
    </row>
    <row r="102" spans="1:40" s="35" customFormat="1" ht="16.5" x14ac:dyDescent="0.3">
      <c r="A102" s="35" t="s">
        <v>261</v>
      </c>
      <c r="B102" s="35" t="s">
        <v>262</v>
      </c>
      <c r="C102" s="35" t="s">
        <v>250</v>
      </c>
      <c r="D102" s="41">
        <v>1</v>
      </c>
      <c r="E102" s="41" t="s">
        <v>1234</v>
      </c>
      <c r="F102" s="42" t="s">
        <v>1193</v>
      </c>
      <c r="G102" s="43">
        <v>821807556</v>
      </c>
      <c r="H102" s="44">
        <v>2.94</v>
      </c>
      <c r="I102" s="43">
        <v>859152947</v>
      </c>
      <c r="J102" s="43">
        <v>2952779.89</v>
      </c>
      <c r="K102" s="43">
        <v>2950781.3000000003</v>
      </c>
      <c r="L102" s="43">
        <v>0</v>
      </c>
      <c r="M102" s="43">
        <v>2950781.3000000003</v>
      </c>
      <c r="N102" s="43">
        <v>262245.09000000003</v>
      </c>
      <c r="O102" s="43">
        <v>0</v>
      </c>
      <c r="P102" s="43">
        <v>171648.38</v>
      </c>
      <c r="Q102" s="43">
        <v>11785125</v>
      </c>
      <c r="R102" s="43">
        <v>6200567</v>
      </c>
      <c r="S102" s="43">
        <v>0</v>
      </c>
      <c r="T102" s="43">
        <v>2790755.43</v>
      </c>
      <c r="U102" s="43">
        <v>0</v>
      </c>
      <c r="V102" s="43">
        <v>0</v>
      </c>
      <c r="W102" s="43">
        <v>24161122.199999999</v>
      </c>
      <c r="X102" s="45">
        <v>2.703465987218253E-2</v>
      </c>
      <c r="Y102" s="43">
        <v>1250</v>
      </c>
      <c r="Z102" s="43">
        <v>23500</v>
      </c>
      <c r="AA102" s="43">
        <v>495</v>
      </c>
      <c r="AB102" s="43">
        <v>25245</v>
      </c>
      <c r="AC102" s="43">
        <v>0</v>
      </c>
      <c r="AD102" s="43">
        <v>25245</v>
      </c>
      <c r="AE102" s="43">
        <v>0</v>
      </c>
      <c r="AF102" s="45">
        <f t="shared" si="3"/>
        <v>3384674.77</v>
      </c>
      <c r="AG102" s="45">
        <f t="shared" si="4"/>
        <v>17985692</v>
      </c>
      <c r="AH102" s="45">
        <f t="shared" si="5"/>
        <v>2790755.43</v>
      </c>
      <c r="AI102" s="43">
        <v>814715162</v>
      </c>
      <c r="AJ102" s="43">
        <v>836367992</v>
      </c>
      <c r="AK102" s="43">
        <v>847928911</v>
      </c>
      <c r="AL102" s="47">
        <v>833004021.66666663</v>
      </c>
      <c r="AM102" s="43">
        <v>283036.67262971099</v>
      </c>
      <c r="AN102" s="46"/>
    </row>
    <row r="103" spans="1:40" s="35" customFormat="1" ht="16.5" x14ac:dyDescent="0.3">
      <c r="A103" s="35" t="s">
        <v>263</v>
      </c>
      <c r="B103" s="35" t="s">
        <v>264</v>
      </c>
      <c r="C103" s="35" t="s">
        <v>250</v>
      </c>
      <c r="D103" s="41">
        <v>2</v>
      </c>
      <c r="E103" s="41" t="s">
        <v>1233</v>
      </c>
      <c r="F103" s="42" t="s">
        <v>1193</v>
      </c>
      <c r="G103" s="43">
        <v>1610009289</v>
      </c>
      <c r="H103" s="44">
        <v>3.367</v>
      </c>
      <c r="I103" s="43">
        <v>1820092659</v>
      </c>
      <c r="J103" s="43">
        <v>6255385.6399999997</v>
      </c>
      <c r="K103" s="43">
        <v>6250484.3399999999</v>
      </c>
      <c r="L103" s="43">
        <v>0</v>
      </c>
      <c r="M103" s="43">
        <v>6250484.3399999999</v>
      </c>
      <c r="N103" s="43">
        <v>555501.43000000005</v>
      </c>
      <c r="O103" s="43">
        <v>0</v>
      </c>
      <c r="P103" s="43">
        <v>363599.68</v>
      </c>
      <c r="Q103" s="43">
        <v>36843156</v>
      </c>
      <c r="R103" s="43">
        <v>0</v>
      </c>
      <c r="S103" s="43">
        <v>0</v>
      </c>
      <c r="T103" s="43">
        <v>9920732.9100000001</v>
      </c>
      <c r="U103" s="43">
        <v>273702</v>
      </c>
      <c r="V103" s="43">
        <v>0</v>
      </c>
      <c r="W103" s="43">
        <v>54207176.359999999</v>
      </c>
      <c r="X103" s="45">
        <v>3.2312452768707638E-2</v>
      </c>
      <c r="Y103" s="43">
        <v>13027.65</v>
      </c>
      <c r="Z103" s="43">
        <v>146000</v>
      </c>
      <c r="AA103" s="43">
        <v>3180.5529999999999</v>
      </c>
      <c r="AB103" s="43">
        <v>162208.20300000001</v>
      </c>
      <c r="AC103" s="43">
        <v>0</v>
      </c>
      <c r="AD103" s="43">
        <v>162208.20300000001</v>
      </c>
      <c r="AE103" s="43">
        <v>0</v>
      </c>
      <c r="AF103" s="45">
        <f t="shared" si="3"/>
        <v>7169585.4499999993</v>
      </c>
      <c r="AG103" s="45">
        <f t="shared" si="4"/>
        <v>36843156</v>
      </c>
      <c r="AH103" s="45">
        <f t="shared" si="5"/>
        <v>10194434.91</v>
      </c>
      <c r="AI103" s="43">
        <v>1762748212</v>
      </c>
      <c r="AJ103" s="43">
        <v>1803932074</v>
      </c>
      <c r="AK103" s="43">
        <v>1862789772</v>
      </c>
      <c r="AL103" s="47">
        <v>1809823352.6666667</v>
      </c>
      <c r="AM103" s="43">
        <v>620929.332736713</v>
      </c>
      <c r="AN103" s="46"/>
    </row>
    <row r="104" spans="1:40" s="35" customFormat="1" ht="16.5" x14ac:dyDescent="0.3">
      <c r="A104" s="35" t="s">
        <v>265</v>
      </c>
      <c r="B104" s="35" t="s">
        <v>266</v>
      </c>
      <c r="C104" s="35" t="s">
        <v>250</v>
      </c>
      <c r="D104" s="41">
        <v>3</v>
      </c>
      <c r="E104" s="41" t="s">
        <v>1234</v>
      </c>
      <c r="F104" s="42" t="s">
        <v>1193</v>
      </c>
      <c r="G104" s="43">
        <v>400355293</v>
      </c>
      <c r="H104" s="44">
        <v>3.2639999999999998</v>
      </c>
      <c r="I104" s="43">
        <v>434135185</v>
      </c>
      <c r="J104" s="43">
        <v>1492057.55</v>
      </c>
      <c r="K104" s="43">
        <v>1491652.71</v>
      </c>
      <c r="L104" s="43">
        <v>0</v>
      </c>
      <c r="M104" s="43">
        <v>1491652.71</v>
      </c>
      <c r="N104" s="43">
        <v>132570.42000000001</v>
      </c>
      <c r="O104" s="43">
        <v>0</v>
      </c>
      <c r="P104" s="43">
        <v>86790.75</v>
      </c>
      <c r="Q104" s="43">
        <v>7026101</v>
      </c>
      <c r="R104" s="43">
        <v>0</v>
      </c>
      <c r="S104" s="43">
        <v>0</v>
      </c>
      <c r="T104" s="43">
        <v>4246830.57</v>
      </c>
      <c r="U104" s="43">
        <v>80071.06</v>
      </c>
      <c r="V104" s="43">
        <v>0</v>
      </c>
      <c r="W104" s="43">
        <v>13064016.51</v>
      </c>
      <c r="X104" s="45">
        <v>2.9861796272532312E-2</v>
      </c>
      <c r="Y104" s="43">
        <v>6395.83</v>
      </c>
      <c r="Z104" s="43">
        <v>36000</v>
      </c>
      <c r="AA104" s="43">
        <v>847.91660000000002</v>
      </c>
      <c r="AB104" s="43">
        <v>43243.746600000006</v>
      </c>
      <c r="AC104" s="43">
        <v>0</v>
      </c>
      <c r="AD104" s="43">
        <v>43243.746600000006</v>
      </c>
      <c r="AE104" s="43">
        <v>0</v>
      </c>
      <c r="AF104" s="45">
        <f t="shared" si="3"/>
        <v>1711013.88</v>
      </c>
      <c r="AG104" s="45">
        <f t="shared" si="4"/>
        <v>7026101</v>
      </c>
      <c r="AH104" s="45">
        <f t="shared" si="5"/>
        <v>4326901.63</v>
      </c>
      <c r="AI104" s="43">
        <v>413602866</v>
      </c>
      <c r="AJ104" s="43">
        <v>425629995</v>
      </c>
      <c r="AK104" s="43">
        <v>437642326</v>
      </c>
      <c r="AL104" s="47">
        <v>425625062.33333331</v>
      </c>
      <c r="AM104" s="43">
        <v>145880.66045252699</v>
      </c>
      <c r="AN104" s="46"/>
    </row>
    <row r="105" spans="1:40" s="35" customFormat="1" ht="16.5" x14ac:dyDescent="0.3">
      <c r="A105" s="35" t="s">
        <v>267</v>
      </c>
      <c r="B105" s="35" t="s">
        <v>268</v>
      </c>
      <c r="C105" s="35" t="s">
        <v>250</v>
      </c>
      <c r="D105" s="41">
        <v>1</v>
      </c>
      <c r="E105" s="41" t="s">
        <v>1233</v>
      </c>
      <c r="F105" s="42" t="s">
        <v>1193</v>
      </c>
      <c r="G105" s="43">
        <v>1425281690</v>
      </c>
      <c r="H105" s="44">
        <v>3.7239999999999998</v>
      </c>
      <c r="I105" s="43">
        <v>1648121796</v>
      </c>
      <c r="J105" s="43">
        <v>5664347.5599999996</v>
      </c>
      <c r="K105" s="43">
        <v>5662548.4799999995</v>
      </c>
      <c r="L105" s="43">
        <v>0</v>
      </c>
      <c r="M105" s="43">
        <v>5662548.4799999995</v>
      </c>
      <c r="N105" s="43">
        <v>503257.88</v>
      </c>
      <c r="O105" s="43">
        <v>0</v>
      </c>
      <c r="P105" s="43">
        <v>329463.81</v>
      </c>
      <c r="Q105" s="43">
        <v>34979035</v>
      </c>
      <c r="R105" s="43">
        <v>0</v>
      </c>
      <c r="S105" s="43">
        <v>0</v>
      </c>
      <c r="T105" s="43">
        <v>11273977.98</v>
      </c>
      <c r="U105" s="43">
        <v>325000</v>
      </c>
      <c r="V105" s="43">
        <v>0</v>
      </c>
      <c r="W105" s="43">
        <v>53073283.150000006</v>
      </c>
      <c r="X105" s="45">
        <v>3.5173296271850001E-2</v>
      </c>
      <c r="Y105" s="43">
        <v>11000</v>
      </c>
      <c r="Z105" s="43">
        <v>101275</v>
      </c>
      <c r="AA105" s="43">
        <v>2245.5</v>
      </c>
      <c r="AB105" s="43">
        <v>114520.5</v>
      </c>
      <c r="AC105" s="43">
        <v>225</v>
      </c>
      <c r="AD105" s="43">
        <v>114745.5</v>
      </c>
      <c r="AE105" s="43">
        <v>0</v>
      </c>
      <c r="AF105" s="45">
        <f t="shared" si="3"/>
        <v>6495270.169999999</v>
      </c>
      <c r="AG105" s="45">
        <f t="shared" si="4"/>
        <v>34979035</v>
      </c>
      <c r="AH105" s="45">
        <f t="shared" si="5"/>
        <v>11598977.98</v>
      </c>
      <c r="AI105" s="43">
        <v>1590059802</v>
      </c>
      <c r="AJ105" s="43">
        <v>1631306052</v>
      </c>
      <c r="AK105" s="43">
        <v>1631877261</v>
      </c>
      <c r="AL105" s="47">
        <v>1617747705</v>
      </c>
      <c r="AM105" s="43">
        <v>543958.57304088306</v>
      </c>
      <c r="AN105" s="46"/>
    </row>
    <row r="106" spans="1:40" s="35" customFormat="1" ht="16.5" x14ac:dyDescent="0.3">
      <c r="A106" s="35" t="s">
        <v>269</v>
      </c>
      <c r="B106" s="35" t="s">
        <v>270</v>
      </c>
      <c r="C106" s="35" t="s">
        <v>250</v>
      </c>
      <c r="D106" s="41">
        <v>2</v>
      </c>
      <c r="E106" s="41" t="s">
        <v>1233</v>
      </c>
      <c r="F106" s="42" t="s">
        <v>1193</v>
      </c>
      <c r="G106" s="43">
        <v>449612105</v>
      </c>
      <c r="H106" s="44">
        <v>3.1259999999999999</v>
      </c>
      <c r="I106" s="43">
        <v>503869623</v>
      </c>
      <c r="J106" s="43">
        <v>1731724.36</v>
      </c>
      <c r="K106" s="43">
        <v>1731724.36</v>
      </c>
      <c r="L106" s="43">
        <v>0</v>
      </c>
      <c r="M106" s="43">
        <v>1731724.36</v>
      </c>
      <c r="N106" s="43">
        <v>153909.75</v>
      </c>
      <c r="O106" s="43">
        <v>0</v>
      </c>
      <c r="P106" s="43">
        <v>100773.92</v>
      </c>
      <c r="Q106" s="43">
        <v>5808253</v>
      </c>
      <c r="R106" s="43">
        <v>2151437</v>
      </c>
      <c r="S106" s="43">
        <v>0</v>
      </c>
      <c r="T106" s="43">
        <v>3880829.1</v>
      </c>
      <c r="U106" s="43">
        <v>224806.05</v>
      </c>
      <c r="V106" s="43">
        <v>0</v>
      </c>
      <c r="W106" s="43">
        <v>14051733.180000002</v>
      </c>
      <c r="X106" s="45">
        <v>2.9985271430758083E-2</v>
      </c>
      <c r="Y106" s="43">
        <v>4250</v>
      </c>
      <c r="Z106" s="43">
        <v>40000</v>
      </c>
      <c r="AA106" s="43">
        <v>885</v>
      </c>
      <c r="AB106" s="43">
        <v>45135</v>
      </c>
      <c r="AC106" s="43">
        <v>0</v>
      </c>
      <c r="AD106" s="43">
        <v>45135</v>
      </c>
      <c r="AE106" s="43">
        <v>0</v>
      </c>
      <c r="AF106" s="45">
        <f t="shared" si="3"/>
        <v>1986408.03</v>
      </c>
      <c r="AG106" s="45">
        <f t="shared" si="4"/>
        <v>7959690</v>
      </c>
      <c r="AH106" s="45">
        <f t="shared" si="5"/>
        <v>4105635.15</v>
      </c>
      <c r="AI106" s="43">
        <v>465560716</v>
      </c>
      <c r="AJ106" s="43">
        <v>503026976</v>
      </c>
      <c r="AK106" s="43">
        <v>515258114</v>
      </c>
      <c r="AL106" s="47">
        <v>494615268.66666669</v>
      </c>
      <c r="AM106" s="43">
        <v>171906.40176009299</v>
      </c>
      <c r="AN106" s="46"/>
    </row>
    <row r="107" spans="1:40" s="35" customFormat="1" ht="16.5" x14ac:dyDescent="0.3">
      <c r="A107" s="35" t="s">
        <v>271</v>
      </c>
      <c r="B107" s="35" t="s">
        <v>272</v>
      </c>
      <c r="C107" s="35" t="s">
        <v>250</v>
      </c>
      <c r="D107" s="41">
        <v>3</v>
      </c>
      <c r="E107" s="41" t="s">
        <v>1234</v>
      </c>
      <c r="F107" s="42" t="s">
        <v>1193</v>
      </c>
      <c r="G107" s="43">
        <v>578178260</v>
      </c>
      <c r="H107" s="44">
        <v>3.1819999999999999</v>
      </c>
      <c r="I107" s="43">
        <v>568808630</v>
      </c>
      <c r="J107" s="43">
        <v>1954910</v>
      </c>
      <c r="K107" s="43">
        <v>1940529.28</v>
      </c>
      <c r="L107" s="43">
        <v>0</v>
      </c>
      <c r="M107" s="43">
        <v>1940529.28</v>
      </c>
      <c r="N107" s="43">
        <v>172412.41</v>
      </c>
      <c r="O107" s="43">
        <v>0</v>
      </c>
      <c r="P107" s="43">
        <v>112476.03</v>
      </c>
      <c r="Q107" s="43">
        <v>10798880</v>
      </c>
      <c r="R107" s="43">
        <v>0</v>
      </c>
      <c r="S107" s="43">
        <v>0</v>
      </c>
      <c r="T107" s="43">
        <v>5311715.7</v>
      </c>
      <c r="U107" s="43">
        <v>57796</v>
      </c>
      <c r="V107" s="43">
        <v>0</v>
      </c>
      <c r="W107" s="43">
        <v>18393809.419999998</v>
      </c>
      <c r="X107" s="45">
        <v>2.7196489460556889E-2</v>
      </c>
      <c r="Y107" s="43">
        <v>12237.67</v>
      </c>
      <c r="Z107" s="43">
        <v>58500</v>
      </c>
      <c r="AA107" s="43">
        <v>1414.7534000000001</v>
      </c>
      <c r="AB107" s="43">
        <v>72152.4234</v>
      </c>
      <c r="AC107" s="43">
        <v>0</v>
      </c>
      <c r="AD107" s="43">
        <v>72152.4234</v>
      </c>
      <c r="AE107" s="43">
        <v>0</v>
      </c>
      <c r="AF107" s="45">
        <f t="shared" si="3"/>
        <v>2225417.7199999997</v>
      </c>
      <c r="AG107" s="45">
        <f t="shared" si="4"/>
        <v>10798880</v>
      </c>
      <c r="AH107" s="45">
        <f t="shared" si="5"/>
        <v>5369511.7000000002</v>
      </c>
      <c r="AI107" s="43">
        <v>529767556</v>
      </c>
      <c r="AJ107" s="43">
        <v>582306224</v>
      </c>
      <c r="AK107" s="43">
        <v>571378753</v>
      </c>
      <c r="AL107" s="47">
        <v>561150844.33333337</v>
      </c>
      <c r="AM107" s="43">
        <v>190459.42720704901</v>
      </c>
      <c r="AN107" s="46"/>
    </row>
    <row r="108" spans="1:40" s="35" customFormat="1" ht="16.5" x14ac:dyDescent="0.3">
      <c r="A108" s="35" t="s">
        <v>273</v>
      </c>
      <c r="B108" s="35" t="s">
        <v>274</v>
      </c>
      <c r="C108" s="35" t="s">
        <v>250</v>
      </c>
      <c r="D108" s="41">
        <v>1</v>
      </c>
      <c r="E108" s="41" t="s">
        <v>1233</v>
      </c>
      <c r="F108" s="42" t="s">
        <v>1193</v>
      </c>
      <c r="G108" s="43">
        <v>5284891663</v>
      </c>
      <c r="H108" s="44">
        <v>2.7929999999999997</v>
      </c>
      <c r="I108" s="43">
        <v>5657304172</v>
      </c>
      <c r="J108" s="43">
        <v>19443306.41</v>
      </c>
      <c r="K108" s="43">
        <v>19408823.780000001</v>
      </c>
      <c r="L108" s="43">
        <v>0</v>
      </c>
      <c r="M108" s="43">
        <v>19408823.780000001</v>
      </c>
      <c r="N108" s="43">
        <v>1724807.97</v>
      </c>
      <c r="O108" s="43">
        <v>0</v>
      </c>
      <c r="P108" s="43">
        <v>1128364.3400000001</v>
      </c>
      <c r="Q108" s="43">
        <v>62569305</v>
      </c>
      <c r="R108" s="43">
        <v>38781511</v>
      </c>
      <c r="S108" s="43">
        <v>0</v>
      </c>
      <c r="T108" s="43">
        <v>22376767.93</v>
      </c>
      <c r="U108" s="43">
        <v>1585467.5</v>
      </c>
      <c r="V108" s="43">
        <v>0</v>
      </c>
      <c r="W108" s="43">
        <v>147575047.52000001</v>
      </c>
      <c r="X108" s="45">
        <v>2.6497758383013232E-2</v>
      </c>
      <c r="Y108" s="43">
        <v>43267.81</v>
      </c>
      <c r="Z108" s="43">
        <v>209500</v>
      </c>
      <c r="AA108" s="43">
        <v>5055.3562000000002</v>
      </c>
      <c r="AB108" s="43">
        <v>257823.16620000001</v>
      </c>
      <c r="AC108" s="43">
        <v>-500</v>
      </c>
      <c r="AD108" s="43">
        <v>257323.16620000001</v>
      </c>
      <c r="AE108" s="43">
        <v>0</v>
      </c>
      <c r="AF108" s="45">
        <f t="shared" si="3"/>
        <v>22261996.09</v>
      </c>
      <c r="AG108" s="45">
        <f t="shared" si="4"/>
        <v>101350816</v>
      </c>
      <c r="AH108" s="45">
        <f t="shared" si="5"/>
        <v>23962235.43</v>
      </c>
      <c r="AI108" s="43">
        <v>5566006005</v>
      </c>
      <c r="AJ108" s="43">
        <v>5607683318</v>
      </c>
      <c r="AK108" s="43">
        <v>5586074305</v>
      </c>
      <c r="AL108" s="47">
        <v>5586587876</v>
      </c>
      <c r="AM108" s="43">
        <v>1867764.0982340339</v>
      </c>
      <c r="AN108" s="46"/>
    </row>
    <row r="109" spans="1:40" s="35" customFormat="1" ht="16.5" x14ac:dyDescent="0.3">
      <c r="A109" s="35" t="s">
        <v>275</v>
      </c>
      <c r="B109" s="35" t="s">
        <v>276</v>
      </c>
      <c r="C109" s="35" t="s">
        <v>250</v>
      </c>
      <c r="D109" s="41">
        <v>2</v>
      </c>
      <c r="E109" s="41" t="s">
        <v>1234</v>
      </c>
      <c r="F109" s="42" t="s">
        <v>1193</v>
      </c>
      <c r="G109" s="43">
        <v>55887967</v>
      </c>
      <c r="H109" s="44">
        <v>2.8839999999999999</v>
      </c>
      <c r="I109" s="43">
        <v>62484213</v>
      </c>
      <c r="J109" s="43">
        <v>214748.87</v>
      </c>
      <c r="K109" s="43">
        <v>214724.25</v>
      </c>
      <c r="L109" s="43">
        <v>0</v>
      </c>
      <c r="M109" s="43">
        <v>214724.25</v>
      </c>
      <c r="N109" s="43">
        <v>19083.84</v>
      </c>
      <c r="O109" s="43">
        <v>0</v>
      </c>
      <c r="P109" s="43">
        <v>12494.6</v>
      </c>
      <c r="Q109" s="43">
        <v>0</v>
      </c>
      <c r="R109" s="43">
        <v>1048232</v>
      </c>
      <c r="S109" s="43">
        <v>0</v>
      </c>
      <c r="T109" s="43">
        <v>316886</v>
      </c>
      <c r="U109" s="43">
        <v>0</v>
      </c>
      <c r="V109" s="43">
        <v>0</v>
      </c>
      <c r="W109" s="43">
        <v>1611420.69</v>
      </c>
      <c r="X109" s="45">
        <v>2.6362669227632377E-2</v>
      </c>
      <c r="Y109" s="43">
        <v>250</v>
      </c>
      <c r="Z109" s="43">
        <v>3000</v>
      </c>
      <c r="AA109" s="43">
        <v>65</v>
      </c>
      <c r="AB109" s="43">
        <v>3315</v>
      </c>
      <c r="AC109" s="43">
        <v>0</v>
      </c>
      <c r="AD109" s="43">
        <v>3315</v>
      </c>
      <c r="AE109" s="43">
        <v>0</v>
      </c>
      <c r="AF109" s="45">
        <f t="shared" si="3"/>
        <v>246302.69</v>
      </c>
      <c r="AG109" s="45">
        <f t="shared" si="4"/>
        <v>1048232</v>
      </c>
      <c r="AH109" s="45">
        <f t="shared" si="5"/>
        <v>316886</v>
      </c>
      <c r="AI109" s="43">
        <v>54420196</v>
      </c>
      <c r="AJ109" s="43">
        <v>59074241</v>
      </c>
      <c r="AK109" s="43">
        <v>58501938</v>
      </c>
      <c r="AL109" s="47">
        <v>57332125</v>
      </c>
      <c r="AM109" s="43">
        <v>19516.582150065002</v>
      </c>
      <c r="AN109" s="46"/>
    </row>
    <row r="110" spans="1:40" s="35" customFormat="1" ht="16.5" x14ac:dyDescent="0.3">
      <c r="A110" s="35" t="s">
        <v>277</v>
      </c>
      <c r="B110" s="35" t="s">
        <v>278</v>
      </c>
      <c r="C110" s="35" t="s">
        <v>250</v>
      </c>
      <c r="D110" s="41">
        <v>3</v>
      </c>
      <c r="E110" s="41" t="s">
        <v>1234</v>
      </c>
      <c r="F110" s="42" t="s">
        <v>1193</v>
      </c>
      <c r="G110" s="43">
        <v>1263876100</v>
      </c>
      <c r="H110" s="44">
        <v>2.3959999999999999</v>
      </c>
      <c r="I110" s="43">
        <v>1298713220</v>
      </c>
      <c r="J110" s="43">
        <v>4463482.66</v>
      </c>
      <c r="K110" s="43">
        <v>4460984.9800000004</v>
      </c>
      <c r="L110" s="43">
        <v>0</v>
      </c>
      <c r="M110" s="43">
        <v>4460984.9800000004</v>
      </c>
      <c r="N110" s="43">
        <v>396465.4</v>
      </c>
      <c r="O110" s="43">
        <v>0</v>
      </c>
      <c r="P110" s="43">
        <v>259516.24</v>
      </c>
      <c r="Q110" s="43">
        <v>19489182</v>
      </c>
      <c r="R110" s="43">
        <v>0</v>
      </c>
      <c r="S110" s="43">
        <v>0</v>
      </c>
      <c r="T110" s="43">
        <v>5544699</v>
      </c>
      <c r="U110" s="43">
        <v>126388</v>
      </c>
      <c r="V110" s="43">
        <v>0</v>
      </c>
      <c r="W110" s="43">
        <v>30277235.620000001</v>
      </c>
      <c r="X110" s="45">
        <v>2.3188931165027227E-2</v>
      </c>
      <c r="Y110" s="43">
        <v>16883.560000000001</v>
      </c>
      <c r="Z110" s="43">
        <v>84750</v>
      </c>
      <c r="AA110" s="43">
        <v>2032.6712</v>
      </c>
      <c r="AB110" s="43">
        <v>103666.23119999999</v>
      </c>
      <c r="AC110" s="43">
        <v>250</v>
      </c>
      <c r="AD110" s="43">
        <v>103916.23119999999</v>
      </c>
      <c r="AE110" s="43">
        <v>0</v>
      </c>
      <c r="AF110" s="45">
        <f t="shared" si="3"/>
        <v>5116966.620000001</v>
      </c>
      <c r="AG110" s="45">
        <f t="shared" si="4"/>
        <v>19489182</v>
      </c>
      <c r="AH110" s="45">
        <f t="shared" si="5"/>
        <v>5671087</v>
      </c>
      <c r="AI110" s="43">
        <v>1252345549</v>
      </c>
      <c r="AJ110" s="43">
        <v>1268524476</v>
      </c>
      <c r="AK110" s="43">
        <v>1300685397</v>
      </c>
      <c r="AL110" s="47">
        <v>1273851807.3333333</v>
      </c>
      <c r="AM110" s="43">
        <v>433561.39877150103</v>
      </c>
      <c r="AN110" s="46"/>
    </row>
    <row r="111" spans="1:40" s="35" customFormat="1" ht="16.5" x14ac:dyDescent="0.3">
      <c r="A111" s="35" t="s">
        <v>279</v>
      </c>
      <c r="B111" s="35" t="s">
        <v>280</v>
      </c>
      <c r="C111" s="35" t="s">
        <v>250</v>
      </c>
      <c r="D111" s="41">
        <v>1</v>
      </c>
      <c r="E111" s="41" t="s">
        <v>1233</v>
      </c>
      <c r="F111" s="42" t="s">
        <v>1193</v>
      </c>
      <c r="G111" s="43">
        <v>769083173</v>
      </c>
      <c r="H111" s="44">
        <v>2.48</v>
      </c>
      <c r="I111" s="43">
        <v>854586610</v>
      </c>
      <c r="J111" s="43">
        <v>2937086.08</v>
      </c>
      <c r="K111" s="43">
        <v>2936470.96</v>
      </c>
      <c r="L111" s="43">
        <v>0</v>
      </c>
      <c r="M111" s="43">
        <v>2936470.96</v>
      </c>
      <c r="N111" s="43">
        <v>260980.15</v>
      </c>
      <c r="O111" s="43">
        <v>0</v>
      </c>
      <c r="P111" s="43">
        <v>170862.61</v>
      </c>
      <c r="Q111" s="43">
        <v>9143626</v>
      </c>
      <c r="R111" s="43">
        <v>3829132</v>
      </c>
      <c r="S111" s="43">
        <v>0</v>
      </c>
      <c r="T111" s="43">
        <v>2499399.83</v>
      </c>
      <c r="U111" s="43">
        <v>230725</v>
      </c>
      <c r="V111" s="43">
        <v>0</v>
      </c>
      <c r="W111" s="43">
        <v>19071196.549999997</v>
      </c>
      <c r="X111" s="45">
        <v>2.2991936515769491E-2</v>
      </c>
      <c r="Y111" s="43">
        <v>7689.04</v>
      </c>
      <c r="Z111" s="43">
        <v>55000</v>
      </c>
      <c r="AA111" s="43">
        <v>1253.7808</v>
      </c>
      <c r="AB111" s="43">
        <v>63942.820800000001</v>
      </c>
      <c r="AC111" s="43">
        <v>0</v>
      </c>
      <c r="AD111" s="43">
        <v>63942.820800000001</v>
      </c>
      <c r="AE111" s="43">
        <v>0</v>
      </c>
      <c r="AF111" s="45">
        <f t="shared" si="3"/>
        <v>3368313.7199999997</v>
      </c>
      <c r="AG111" s="45">
        <f t="shared" si="4"/>
        <v>12972758</v>
      </c>
      <c r="AH111" s="45">
        <f t="shared" si="5"/>
        <v>2730124.83</v>
      </c>
      <c r="AI111" s="43">
        <v>840840974</v>
      </c>
      <c r="AJ111" s="43">
        <v>850863254</v>
      </c>
      <c r="AK111" s="43">
        <v>878450469</v>
      </c>
      <c r="AL111" s="47">
        <v>856718232.33333337</v>
      </c>
      <c r="AM111" s="43">
        <v>293197.12080258603</v>
      </c>
      <c r="AN111" s="46"/>
    </row>
    <row r="112" spans="1:40" s="35" customFormat="1" ht="16.5" x14ac:dyDescent="0.3">
      <c r="A112" s="35" t="s">
        <v>281</v>
      </c>
      <c r="B112" s="35" t="s">
        <v>282</v>
      </c>
      <c r="C112" s="35" t="s">
        <v>250</v>
      </c>
      <c r="D112" s="41">
        <v>2</v>
      </c>
      <c r="E112" s="41" t="s">
        <v>1233</v>
      </c>
      <c r="F112" s="42" t="s">
        <v>1193</v>
      </c>
      <c r="G112" s="43">
        <v>1381195928</v>
      </c>
      <c r="H112" s="44">
        <v>2.4169999999999998</v>
      </c>
      <c r="I112" s="43">
        <v>1412518116</v>
      </c>
      <c r="J112" s="43">
        <v>4854613.03</v>
      </c>
      <c r="K112" s="43">
        <v>4839943.0600000005</v>
      </c>
      <c r="L112" s="43">
        <v>0</v>
      </c>
      <c r="M112" s="43">
        <v>4839943.0600000005</v>
      </c>
      <c r="N112" s="43">
        <v>430068.43</v>
      </c>
      <c r="O112" s="43">
        <v>0</v>
      </c>
      <c r="P112" s="43">
        <v>281197.69</v>
      </c>
      <c r="Q112" s="43">
        <v>15345615</v>
      </c>
      <c r="R112" s="43">
        <v>6957159</v>
      </c>
      <c r="S112" s="43">
        <v>0</v>
      </c>
      <c r="T112" s="43">
        <v>5380880.3300000001</v>
      </c>
      <c r="U112" s="43">
        <v>138119.59</v>
      </c>
      <c r="V112" s="43">
        <v>0</v>
      </c>
      <c r="W112" s="43">
        <v>33372983.099999998</v>
      </c>
      <c r="X112" s="45">
        <v>2.2597984199028986E-2</v>
      </c>
      <c r="Y112" s="43">
        <v>4960.28</v>
      </c>
      <c r="Z112" s="43">
        <v>66750</v>
      </c>
      <c r="AA112" s="43">
        <v>1434.2056</v>
      </c>
      <c r="AB112" s="43">
        <v>73144.4856</v>
      </c>
      <c r="AC112" s="43">
        <v>0</v>
      </c>
      <c r="AD112" s="43">
        <v>73144.4856</v>
      </c>
      <c r="AE112" s="43">
        <v>0</v>
      </c>
      <c r="AF112" s="45">
        <f t="shared" si="3"/>
        <v>5551209.1800000006</v>
      </c>
      <c r="AG112" s="45">
        <f t="shared" si="4"/>
        <v>22302774</v>
      </c>
      <c r="AH112" s="45">
        <f t="shared" si="5"/>
        <v>5518999.9199999999</v>
      </c>
      <c r="AI112" s="43">
        <v>1377793416</v>
      </c>
      <c r="AJ112" s="43">
        <v>1402303787</v>
      </c>
      <c r="AK112" s="43">
        <v>1412652420</v>
      </c>
      <c r="AL112" s="47">
        <v>1397583207.6666667</v>
      </c>
      <c r="AM112" s="43">
        <v>471511.03682182502</v>
      </c>
      <c r="AN112" s="46"/>
    </row>
    <row r="113" spans="1:40" s="35" customFormat="1" ht="16.5" x14ac:dyDescent="0.3">
      <c r="A113" s="35" t="s">
        <v>283</v>
      </c>
      <c r="B113" s="35" t="s">
        <v>284</v>
      </c>
      <c r="C113" s="35" t="s">
        <v>250</v>
      </c>
      <c r="D113" s="41">
        <v>3</v>
      </c>
      <c r="E113" s="41" t="s">
        <v>1234</v>
      </c>
      <c r="F113" s="42" t="s">
        <v>1193</v>
      </c>
      <c r="G113" s="43">
        <v>1010169520</v>
      </c>
      <c r="H113" s="44">
        <v>3.3340000000000001</v>
      </c>
      <c r="I113" s="43">
        <v>1250463631</v>
      </c>
      <c r="J113" s="43">
        <v>4297656.0599999996</v>
      </c>
      <c r="K113" s="43">
        <v>4295736.96</v>
      </c>
      <c r="L113" s="43">
        <v>0</v>
      </c>
      <c r="M113" s="43">
        <v>4295736.96</v>
      </c>
      <c r="N113" s="43">
        <v>381779.33</v>
      </c>
      <c r="O113" s="43">
        <v>0</v>
      </c>
      <c r="P113" s="43">
        <v>249920.38</v>
      </c>
      <c r="Q113" s="43">
        <v>12087391</v>
      </c>
      <c r="R113" s="43">
        <v>11467192</v>
      </c>
      <c r="S113" s="43">
        <v>0</v>
      </c>
      <c r="T113" s="43">
        <v>5187908.92</v>
      </c>
      <c r="U113" s="43">
        <v>0</v>
      </c>
      <c r="V113" s="43">
        <v>0</v>
      </c>
      <c r="W113" s="43">
        <v>33669928.590000004</v>
      </c>
      <c r="X113" s="45">
        <v>3.1177221253327576E-2</v>
      </c>
      <c r="Y113" s="43">
        <v>13228.92</v>
      </c>
      <c r="Z113" s="43">
        <v>130750</v>
      </c>
      <c r="AA113" s="43">
        <v>2879.5784000000003</v>
      </c>
      <c r="AB113" s="43">
        <v>146858.49840000001</v>
      </c>
      <c r="AC113" s="43">
        <v>-500</v>
      </c>
      <c r="AD113" s="43">
        <v>146358.49840000001</v>
      </c>
      <c r="AE113" s="43">
        <v>0</v>
      </c>
      <c r="AF113" s="45">
        <f t="shared" si="3"/>
        <v>4927436.67</v>
      </c>
      <c r="AG113" s="45">
        <f t="shared" si="4"/>
        <v>23554583</v>
      </c>
      <c r="AH113" s="45">
        <f t="shared" si="5"/>
        <v>5187908.92</v>
      </c>
      <c r="AI113" s="43">
        <v>1205530532</v>
      </c>
      <c r="AJ113" s="43">
        <v>1244482143</v>
      </c>
      <c r="AK113" s="43">
        <v>1259665101</v>
      </c>
      <c r="AL113" s="47">
        <v>1236559258.6666667</v>
      </c>
      <c r="AM113" s="43">
        <v>420490.48217576399</v>
      </c>
      <c r="AN113" s="46"/>
    </row>
    <row r="114" spans="1:40" s="35" customFormat="1" ht="16.5" x14ac:dyDescent="0.3">
      <c r="A114" s="35" t="s">
        <v>285</v>
      </c>
      <c r="B114" s="35" t="s">
        <v>286</v>
      </c>
      <c r="C114" s="35" t="s">
        <v>250</v>
      </c>
      <c r="D114" s="41">
        <v>1</v>
      </c>
      <c r="E114" s="41" t="s">
        <v>1233</v>
      </c>
      <c r="F114" s="42" t="s">
        <v>1193</v>
      </c>
      <c r="G114" s="43">
        <v>1286220753</v>
      </c>
      <c r="H114" s="44">
        <v>3.6040000000000001</v>
      </c>
      <c r="I114" s="43">
        <v>1384900402</v>
      </c>
      <c r="J114" s="43">
        <v>4759695.09</v>
      </c>
      <c r="K114" s="43">
        <v>4743277.67</v>
      </c>
      <c r="L114" s="43">
        <v>0</v>
      </c>
      <c r="M114" s="43">
        <v>4743277.67</v>
      </c>
      <c r="N114" s="43">
        <v>421493.46</v>
      </c>
      <c r="O114" s="43">
        <v>0</v>
      </c>
      <c r="P114" s="43">
        <v>275502.03000000003</v>
      </c>
      <c r="Q114" s="43">
        <v>29250781</v>
      </c>
      <c r="R114" s="43">
        <v>0</v>
      </c>
      <c r="S114" s="43">
        <v>0</v>
      </c>
      <c r="T114" s="43">
        <v>11658375.07</v>
      </c>
      <c r="U114" s="43">
        <v>0</v>
      </c>
      <c r="V114" s="43">
        <v>0</v>
      </c>
      <c r="W114" s="43">
        <v>46349429.229999997</v>
      </c>
      <c r="X114" s="45">
        <v>3.3215724684878982E-2</v>
      </c>
      <c r="Y114" s="43">
        <v>24500</v>
      </c>
      <c r="Z114" s="43">
        <v>101250</v>
      </c>
      <c r="AA114" s="43">
        <v>2515</v>
      </c>
      <c r="AB114" s="43">
        <v>128265</v>
      </c>
      <c r="AC114" s="43">
        <v>0</v>
      </c>
      <c r="AD114" s="43">
        <v>128265</v>
      </c>
      <c r="AE114" s="43">
        <v>0</v>
      </c>
      <c r="AF114" s="45">
        <f t="shared" si="3"/>
        <v>5440273.1600000001</v>
      </c>
      <c r="AG114" s="45">
        <f t="shared" si="4"/>
        <v>29250781</v>
      </c>
      <c r="AH114" s="45">
        <f t="shared" si="5"/>
        <v>11658375.07</v>
      </c>
      <c r="AI114" s="43">
        <v>1358345685</v>
      </c>
      <c r="AJ114" s="43">
        <v>1379077243</v>
      </c>
      <c r="AK114" s="43">
        <v>1413273992</v>
      </c>
      <c r="AL114" s="47">
        <v>1383565640</v>
      </c>
      <c r="AM114" s="43">
        <v>471090.89057530498</v>
      </c>
      <c r="AN114" s="46"/>
    </row>
    <row r="115" spans="1:40" s="35" customFormat="1" ht="16.5" x14ac:dyDescent="0.3">
      <c r="A115" s="35" t="s">
        <v>287</v>
      </c>
      <c r="B115" s="35" t="s">
        <v>288</v>
      </c>
      <c r="C115" s="35" t="s">
        <v>250</v>
      </c>
      <c r="D115" s="41">
        <v>2</v>
      </c>
      <c r="E115" s="41" t="s">
        <v>1233</v>
      </c>
      <c r="F115" s="42" t="s">
        <v>1193</v>
      </c>
      <c r="G115" s="43">
        <v>3046487501</v>
      </c>
      <c r="H115" s="44">
        <v>3.2119999999999997</v>
      </c>
      <c r="I115" s="43">
        <v>3403996785</v>
      </c>
      <c r="J115" s="43">
        <v>11699026.689999999</v>
      </c>
      <c r="K115" s="43">
        <v>11682667.219999999</v>
      </c>
      <c r="L115" s="43">
        <v>0</v>
      </c>
      <c r="M115" s="43">
        <v>11682667.219999999</v>
      </c>
      <c r="N115" s="43">
        <v>1038234.74</v>
      </c>
      <c r="O115" s="43">
        <v>0</v>
      </c>
      <c r="P115" s="43">
        <v>679245.43</v>
      </c>
      <c r="Q115" s="43">
        <v>47799190</v>
      </c>
      <c r="R115" s="43">
        <v>23524924</v>
      </c>
      <c r="S115" s="43">
        <v>0</v>
      </c>
      <c r="T115" s="43">
        <v>12368040.74</v>
      </c>
      <c r="U115" s="43">
        <v>731157</v>
      </c>
      <c r="V115" s="43">
        <v>0</v>
      </c>
      <c r="W115" s="43">
        <v>97823459.129999995</v>
      </c>
      <c r="X115" s="45">
        <v>3.0910745983130813E-2</v>
      </c>
      <c r="Y115" s="43">
        <v>8750</v>
      </c>
      <c r="Z115" s="43">
        <v>143250</v>
      </c>
      <c r="AA115" s="43">
        <v>3040</v>
      </c>
      <c r="AB115" s="43">
        <v>155040</v>
      </c>
      <c r="AC115" s="43">
        <v>0</v>
      </c>
      <c r="AD115" s="43">
        <v>155040</v>
      </c>
      <c r="AE115" s="43">
        <v>0</v>
      </c>
      <c r="AF115" s="45">
        <f t="shared" si="3"/>
        <v>13400147.389999999</v>
      </c>
      <c r="AG115" s="45">
        <f t="shared" si="4"/>
        <v>71324114</v>
      </c>
      <c r="AH115" s="45">
        <f t="shared" si="5"/>
        <v>13099197.74</v>
      </c>
      <c r="AI115" s="43">
        <v>3329439780</v>
      </c>
      <c r="AJ115" s="43">
        <v>3385567329</v>
      </c>
      <c r="AK115" s="43">
        <v>3463676842</v>
      </c>
      <c r="AL115" s="47">
        <v>3392894650.3333335</v>
      </c>
      <c r="AM115" s="43">
        <v>1156466.3245325191</v>
      </c>
      <c r="AN115" s="46"/>
    </row>
    <row r="116" spans="1:40" s="35" customFormat="1" ht="16.5" x14ac:dyDescent="0.3">
      <c r="A116" s="35" t="s">
        <v>289</v>
      </c>
      <c r="B116" s="35" t="s">
        <v>290</v>
      </c>
      <c r="C116" s="35" t="s">
        <v>250</v>
      </c>
      <c r="D116" s="41">
        <v>3</v>
      </c>
      <c r="E116" s="41" t="s">
        <v>1234</v>
      </c>
      <c r="F116" s="42" t="s">
        <v>1193</v>
      </c>
      <c r="G116" s="43">
        <v>450375072</v>
      </c>
      <c r="H116" s="44">
        <v>3.33</v>
      </c>
      <c r="I116" s="43">
        <v>495530831</v>
      </c>
      <c r="J116" s="43">
        <v>1703065.19</v>
      </c>
      <c r="K116" s="43">
        <v>1702885.13</v>
      </c>
      <c r="L116" s="43">
        <v>0</v>
      </c>
      <c r="M116" s="43">
        <v>1702885.13</v>
      </c>
      <c r="N116" s="43">
        <v>151345.62</v>
      </c>
      <c r="O116" s="43">
        <v>0</v>
      </c>
      <c r="P116" s="43">
        <v>99090.16</v>
      </c>
      <c r="Q116" s="43">
        <v>6679992</v>
      </c>
      <c r="R116" s="43">
        <v>3341278</v>
      </c>
      <c r="S116" s="43">
        <v>0</v>
      </c>
      <c r="T116" s="43">
        <v>3022358.75</v>
      </c>
      <c r="U116" s="43">
        <v>0</v>
      </c>
      <c r="V116" s="43">
        <v>0</v>
      </c>
      <c r="W116" s="43">
        <v>14996949.66</v>
      </c>
      <c r="X116" s="45">
        <v>3.016166837850992E-2</v>
      </c>
      <c r="Y116" s="43">
        <v>3500</v>
      </c>
      <c r="Z116" s="43">
        <v>31500</v>
      </c>
      <c r="AA116" s="43">
        <v>700</v>
      </c>
      <c r="AB116" s="43">
        <v>35700</v>
      </c>
      <c r="AC116" s="43">
        <v>0</v>
      </c>
      <c r="AD116" s="43">
        <v>35700</v>
      </c>
      <c r="AE116" s="43">
        <v>0</v>
      </c>
      <c r="AF116" s="45">
        <f t="shared" si="3"/>
        <v>1953320.91</v>
      </c>
      <c r="AG116" s="45">
        <f t="shared" si="4"/>
        <v>10021270</v>
      </c>
      <c r="AH116" s="45">
        <f t="shared" si="5"/>
        <v>3022358.75</v>
      </c>
      <c r="AI116" s="43">
        <v>479875107</v>
      </c>
      <c r="AJ116" s="43">
        <v>493841619</v>
      </c>
      <c r="AK116" s="43">
        <v>503542739</v>
      </c>
      <c r="AL116" s="47">
        <v>492419821.66666669</v>
      </c>
      <c r="AM116" s="43">
        <v>167950.26904956301</v>
      </c>
      <c r="AN116" s="46"/>
    </row>
    <row r="117" spans="1:40" s="35" customFormat="1" ht="16.5" x14ac:dyDescent="0.3">
      <c r="A117" s="35" t="s">
        <v>291</v>
      </c>
      <c r="B117" s="35" t="s">
        <v>292</v>
      </c>
      <c r="C117" s="35" t="s">
        <v>250</v>
      </c>
      <c r="D117" s="41">
        <v>1</v>
      </c>
      <c r="E117" s="41" t="s">
        <v>1233</v>
      </c>
      <c r="F117" s="42" t="s">
        <v>1193</v>
      </c>
      <c r="G117" s="43">
        <v>4070631879</v>
      </c>
      <c r="H117" s="44">
        <v>2.6069999999999998</v>
      </c>
      <c r="I117" s="43">
        <v>5098905826</v>
      </c>
      <c r="J117" s="43">
        <v>17524175</v>
      </c>
      <c r="K117" s="43">
        <v>17401334.050000001</v>
      </c>
      <c r="L117" s="43">
        <v>0</v>
      </c>
      <c r="M117" s="43">
        <v>17401334.050000001</v>
      </c>
      <c r="N117" s="43">
        <v>0</v>
      </c>
      <c r="O117" s="43">
        <v>0</v>
      </c>
      <c r="P117" s="43">
        <v>1007948.2</v>
      </c>
      <c r="Q117" s="43">
        <v>70421731</v>
      </c>
      <c r="R117" s="43">
        <v>0</v>
      </c>
      <c r="S117" s="43">
        <v>0</v>
      </c>
      <c r="T117" s="43">
        <v>15186053</v>
      </c>
      <c r="U117" s="43">
        <v>407063</v>
      </c>
      <c r="V117" s="43">
        <v>1683606</v>
      </c>
      <c r="W117" s="43">
        <v>106107735.25</v>
      </c>
      <c r="X117" s="45">
        <v>2.4974952301755879E-2</v>
      </c>
      <c r="Y117" s="43">
        <v>10000</v>
      </c>
      <c r="Z117" s="43">
        <v>87250</v>
      </c>
      <c r="AA117" s="43">
        <v>1945</v>
      </c>
      <c r="AB117" s="43">
        <v>99195</v>
      </c>
      <c r="AC117" s="43">
        <v>-5250</v>
      </c>
      <c r="AD117" s="43">
        <v>93945</v>
      </c>
      <c r="AE117" s="43">
        <v>0</v>
      </c>
      <c r="AF117" s="45">
        <f t="shared" si="3"/>
        <v>18409282.25</v>
      </c>
      <c r="AG117" s="45">
        <f t="shared" si="4"/>
        <v>70421731</v>
      </c>
      <c r="AH117" s="45">
        <f t="shared" si="5"/>
        <v>17276722</v>
      </c>
      <c r="AI117" s="43">
        <v>4838668747</v>
      </c>
      <c r="AJ117" s="43">
        <v>5050824144</v>
      </c>
      <c r="AK117" s="43">
        <v>4967213910</v>
      </c>
      <c r="AL117" s="47">
        <v>4952235600.333333</v>
      </c>
      <c r="AM117" s="43">
        <v>1655736.34092867</v>
      </c>
      <c r="AN117" s="46"/>
    </row>
    <row r="118" spans="1:40" s="35" customFormat="1" ht="16.5" x14ac:dyDescent="0.3">
      <c r="A118" s="35" t="s">
        <v>293</v>
      </c>
      <c r="B118" s="35" t="s">
        <v>294</v>
      </c>
      <c r="C118" s="35" t="s">
        <v>250</v>
      </c>
      <c r="D118" s="41">
        <v>2</v>
      </c>
      <c r="E118" s="41" t="s">
        <v>1234</v>
      </c>
      <c r="F118" s="42" t="s">
        <v>1193</v>
      </c>
      <c r="G118" s="43">
        <v>645899878</v>
      </c>
      <c r="H118" s="44">
        <v>2.9649999999999999</v>
      </c>
      <c r="I118" s="43">
        <v>658210959</v>
      </c>
      <c r="J118" s="43">
        <v>2262172.4</v>
      </c>
      <c r="K118" s="43">
        <v>2255864.84</v>
      </c>
      <c r="L118" s="43">
        <v>0</v>
      </c>
      <c r="M118" s="43">
        <v>2255864.84</v>
      </c>
      <c r="N118" s="43">
        <v>200458.02</v>
      </c>
      <c r="O118" s="43">
        <v>0</v>
      </c>
      <c r="P118" s="43">
        <v>131065.28</v>
      </c>
      <c r="Q118" s="43">
        <v>8583134</v>
      </c>
      <c r="R118" s="43">
        <v>2667984</v>
      </c>
      <c r="S118" s="43">
        <v>0</v>
      </c>
      <c r="T118" s="43">
        <v>5309668</v>
      </c>
      <c r="U118" s="43">
        <v>0</v>
      </c>
      <c r="V118" s="43">
        <v>0</v>
      </c>
      <c r="W118" s="43">
        <v>19148174.140000001</v>
      </c>
      <c r="X118" s="45">
        <v>2.7009300472011288E-2</v>
      </c>
      <c r="Y118" s="43">
        <v>10877.39</v>
      </c>
      <c r="Z118" s="43">
        <v>60750</v>
      </c>
      <c r="AA118" s="43">
        <v>1432.5478000000001</v>
      </c>
      <c r="AB118" s="43">
        <v>73059.9378</v>
      </c>
      <c r="AC118" s="43">
        <v>0</v>
      </c>
      <c r="AD118" s="43">
        <v>73059.9378</v>
      </c>
      <c r="AE118" s="43">
        <v>0</v>
      </c>
      <c r="AF118" s="45">
        <f t="shared" si="3"/>
        <v>2587388.1399999997</v>
      </c>
      <c r="AG118" s="45">
        <f t="shared" si="4"/>
        <v>11251118</v>
      </c>
      <c r="AH118" s="45">
        <f t="shared" si="5"/>
        <v>5309668</v>
      </c>
      <c r="AI118" s="43">
        <v>615508645</v>
      </c>
      <c r="AJ118" s="43">
        <v>644201901</v>
      </c>
      <c r="AK118" s="43">
        <v>656867659</v>
      </c>
      <c r="AL118" s="47">
        <v>638859401.66666663</v>
      </c>
      <c r="AM118" s="43">
        <v>220992.591340521</v>
      </c>
      <c r="AN118" s="46"/>
    </row>
    <row r="119" spans="1:40" s="35" customFormat="1" ht="16.5" x14ac:dyDescent="0.3">
      <c r="A119" s="35" t="s">
        <v>295</v>
      </c>
      <c r="B119" s="35" t="s">
        <v>296</v>
      </c>
      <c r="C119" s="35" t="s">
        <v>250</v>
      </c>
      <c r="D119" s="41">
        <v>3</v>
      </c>
      <c r="E119" s="41" t="s">
        <v>1234</v>
      </c>
      <c r="F119" s="42" t="s">
        <v>1193</v>
      </c>
      <c r="G119" s="43">
        <v>5789619291</v>
      </c>
      <c r="H119" s="44">
        <v>2.7319999999999998</v>
      </c>
      <c r="I119" s="43">
        <v>6398633379</v>
      </c>
      <c r="J119" s="43">
        <v>21991143.77</v>
      </c>
      <c r="K119" s="43">
        <v>21976528.789999999</v>
      </c>
      <c r="L119" s="43">
        <v>0</v>
      </c>
      <c r="M119" s="43">
        <v>21976528.789999999</v>
      </c>
      <c r="N119" s="43">
        <v>0</v>
      </c>
      <c r="O119" s="43">
        <v>0</v>
      </c>
      <c r="P119" s="43">
        <v>1278428.82</v>
      </c>
      <c r="Q119" s="43">
        <v>65711426</v>
      </c>
      <c r="R119" s="43">
        <v>42045472</v>
      </c>
      <c r="S119" s="43">
        <v>0</v>
      </c>
      <c r="T119" s="43">
        <v>20381937.420000002</v>
      </c>
      <c r="U119" s="43">
        <v>4632256.2300000004</v>
      </c>
      <c r="V119" s="43">
        <v>2124475.5499999998</v>
      </c>
      <c r="W119" s="43">
        <v>158150524.81</v>
      </c>
      <c r="X119" s="45">
        <v>2.6004175966423699E-2</v>
      </c>
      <c r="Y119" s="43">
        <v>41250</v>
      </c>
      <c r="Z119" s="43">
        <v>273750</v>
      </c>
      <c r="AA119" s="43">
        <v>6300</v>
      </c>
      <c r="AB119" s="43">
        <v>321300</v>
      </c>
      <c r="AC119" s="43">
        <v>0</v>
      </c>
      <c r="AD119" s="43">
        <v>321300</v>
      </c>
      <c r="AE119" s="43">
        <v>0</v>
      </c>
      <c r="AF119" s="45">
        <f t="shared" si="3"/>
        <v>23254957.609999999</v>
      </c>
      <c r="AG119" s="45">
        <f t="shared" si="4"/>
        <v>107756898</v>
      </c>
      <c r="AH119" s="45">
        <f t="shared" si="5"/>
        <v>27138669.200000003</v>
      </c>
      <c r="AI119" s="43">
        <v>6333296930</v>
      </c>
      <c r="AJ119" s="43">
        <v>6373432925</v>
      </c>
      <c r="AK119" s="43">
        <v>6533084180</v>
      </c>
      <c r="AL119" s="47">
        <v>6413271345</v>
      </c>
      <c r="AM119" s="43">
        <v>2177692.5793052432</v>
      </c>
      <c r="AN119" s="46"/>
    </row>
    <row r="120" spans="1:40" s="35" customFormat="1" ht="16.5" x14ac:dyDescent="0.3">
      <c r="A120" s="35" t="s">
        <v>297</v>
      </c>
      <c r="B120" s="35" t="s">
        <v>298</v>
      </c>
      <c r="C120" s="35" t="s">
        <v>250</v>
      </c>
      <c r="D120" s="41">
        <v>1</v>
      </c>
      <c r="E120" s="41" t="s">
        <v>1233</v>
      </c>
      <c r="F120" s="42" t="s">
        <v>1193</v>
      </c>
      <c r="G120" s="43">
        <v>64714900</v>
      </c>
      <c r="H120" s="44">
        <v>2.4969999999999999</v>
      </c>
      <c r="I120" s="43">
        <v>90423539</v>
      </c>
      <c r="J120" s="43">
        <v>310772.15000000002</v>
      </c>
      <c r="K120" s="43">
        <v>310772.15000000002</v>
      </c>
      <c r="L120" s="43">
        <v>0</v>
      </c>
      <c r="M120" s="43">
        <v>310772.15000000002</v>
      </c>
      <c r="N120" s="43">
        <v>27620.37</v>
      </c>
      <c r="O120" s="43">
        <v>0</v>
      </c>
      <c r="P120" s="43">
        <v>18084.71</v>
      </c>
      <c r="Q120" s="43">
        <v>1196985</v>
      </c>
      <c r="R120" s="43">
        <v>0</v>
      </c>
      <c r="S120" s="43">
        <v>0</v>
      </c>
      <c r="T120" s="43">
        <v>61919.58</v>
      </c>
      <c r="U120" s="43">
        <v>0</v>
      </c>
      <c r="V120" s="43">
        <v>0</v>
      </c>
      <c r="W120" s="43">
        <v>1615381.81</v>
      </c>
      <c r="X120" s="45">
        <v>2.4529064721951026E-2</v>
      </c>
      <c r="Y120" s="43">
        <v>1250</v>
      </c>
      <c r="Z120" s="43">
        <v>8250</v>
      </c>
      <c r="AA120" s="43">
        <v>190</v>
      </c>
      <c r="AB120" s="43">
        <v>9690</v>
      </c>
      <c r="AC120" s="43">
        <v>0</v>
      </c>
      <c r="AD120" s="43">
        <v>9690</v>
      </c>
      <c r="AE120" s="43">
        <v>0</v>
      </c>
      <c r="AF120" s="45">
        <f t="shared" si="3"/>
        <v>356477.23000000004</v>
      </c>
      <c r="AG120" s="45">
        <f t="shared" si="4"/>
        <v>1196985</v>
      </c>
      <c r="AH120" s="45">
        <f t="shared" si="5"/>
        <v>61919.58</v>
      </c>
      <c r="AI120" s="43">
        <v>87276983</v>
      </c>
      <c r="AJ120" s="43">
        <v>90392389</v>
      </c>
      <c r="AK120" s="43">
        <v>99438998</v>
      </c>
      <c r="AL120" s="47">
        <v>92369456.666666672</v>
      </c>
      <c r="AM120" s="43">
        <v>33146.299520334003</v>
      </c>
      <c r="AN120" s="46"/>
    </row>
    <row r="121" spans="1:40" s="35" customFormat="1" ht="16.5" x14ac:dyDescent="0.3">
      <c r="A121" s="35" t="s">
        <v>299</v>
      </c>
      <c r="B121" s="35" t="s">
        <v>300</v>
      </c>
      <c r="C121" s="35" t="s">
        <v>250</v>
      </c>
      <c r="D121" s="41">
        <v>2</v>
      </c>
      <c r="E121" s="41" t="s">
        <v>1233</v>
      </c>
      <c r="F121" s="42" t="s">
        <v>1193</v>
      </c>
      <c r="G121" s="43">
        <v>434656090</v>
      </c>
      <c r="H121" s="44">
        <v>2.2429999999999999</v>
      </c>
      <c r="I121" s="43">
        <v>454136292</v>
      </c>
      <c r="J121" s="43">
        <v>1560798.36</v>
      </c>
      <c r="K121" s="43">
        <v>1557974.6900000002</v>
      </c>
      <c r="L121" s="43">
        <v>0</v>
      </c>
      <c r="M121" s="43">
        <v>1557974.6900000002</v>
      </c>
      <c r="N121" s="43">
        <v>138454.23000000001</v>
      </c>
      <c r="O121" s="43">
        <v>0</v>
      </c>
      <c r="P121" s="43">
        <v>90571.31</v>
      </c>
      <c r="Q121" s="43">
        <v>3150765</v>
      </c>
      <c r="R121" s="43">
        <v>3270299</v>
      </c>
      <c r="S121" s="43">
        <v>0</v>
      </c>
      <c r="T121" s="43">
        <v>1538000</v>
      </c>
      <c r="U121" s="43">
        <v>0</v>
      </c>
      <c r="V121" s="43">
        <v>0</v>
      </c>
      <c r="W121" s="43">
        <v>9746064.2300000004</v>
      </c>
      <c r="X121" s="45">
        <v>2.0723513993471721E-2</v>
      </c>
      <c r="Y121" s="43">
        <v>2000</v>
      </c>
      <c r="Z121" s="43">
        <v>35500</v>
      </c>
      <c r="AA121" s="43">
        <v>750</v>
      </c>
      <c r="AB121" s="43">
        <v>38250</v>
      </c>
      <c r="AC121" s="43">
        <v>0</v>
      </c>
      <c r="AD121" s="43">
        <v>38250</v>
      </c>
      <c r="AE121" s="43">
        <v>0</v>
      </c>
      <c r="AF121" s="45">
        <f t="shared" si="3"/>
        <v>1787000.2300000002</v>
      </c>
      <c r="AG121" s="45">
        <f t="shared" si="4"/>
        <v>6421064</v>
      </c>
      <c r="AH121" s="45">
        <f t="shared" si="5"/>
        <v>1538000</v>
      </c>
      <c r="AI121" s="43">
        <v>432339215</v>
      </c>
      <c r="AJ121" s="43">
        <v>449401671</v>
      </c>
      <c r="AK121" s="43">
        <v>449072316</v>
      </c>
      <c r="AL121" s="47">
        <v>443604400.66666669</v>
      </c>
      <c r="AM121" s="43">
        <v>150004.63766187901</v>
      </c>
      <c r="AN121" s="46"/>
    </row>
    <row r="122" spans="1:40" s="35" customFormat="1" ht="16.5" x14ac:dyDescent="0.3">
      <c r="A122" s="35" t="s">
        <v>301</v>
      </c>
      <c r="B122" s="35" t="s">
        <v>302</v>
      </c>
      <c r="C122" s="35" t="s">
        <v>250</v>
      </c>
      <c r="D122" s="41">
        <v>3</v>
      </c>
      <c r="E122" s="41" t="s">
        <v>1234</v>
      </c>
      <c r="F122" s="42" t="s">
        <v>1193</v>
      </c>
      <c r="G122" s="43">
        <v>476635339</v>
      </c>
      <c r="H122" s="44">
        <v>4.0049999999999999</v>
      </c>
      <c r="I122" s="43">
        <v>510274077</v>
      </c>
      <c r="J122" s="43">
        <v>1753735.51</v>
      </c>
      <c r="K122" s="43">
        <v>1740172.9</v>
      </c>
      <c r="L122" s="43">
        <v>0</v>
      </c>
      <c r="M122" s="43">
        <v>1740172.9</v>
      </c>
      <c r="N122" s="43">
        <v>154612.43</v>
      </c>
      <c r="O122" s="43">
        <v>0</v>
      </c>
      <c r="P122" s="43">
        <v>100702.72</v>
      </c>
      <c r="Q122" s="43">
        <v>10914744</v>
      </c>
      <c r="R122" s="43">
        <v>0</v>
      </c>
      <c r="S122" s="43">
        <v>0</v>
      </c>
      <c r="T122" s="43">
        <v>6174697.4500000002</v>
      </c>
      <c r="U122" s="43">
        <v>0</v>
      </c>
      <c r="V122" s="43">
        <v>0</v>
      </c>
      <c r="W122" s="43">
        <v>19084929.5</v>
      </c>
      <c r="X122" s="45">
        <v>3.7004914505257079E-2</v>
      </c>
      <c r="Y122" s="43">
        <v>10657.39</v>
      </c>
      <c r="Z122" s="43">
        <v>52000</v>
      </c>
      <c r="AA122" s="43">
        <v>1253.1478</v>
      </c>
      <c r="AB122" s="43">
        <v>63910.537799999998</v>
      </c>
      <c r="AC122" s="43">
        <v>0</v>
      </c>
      <c r="AD122" s="43">
        <v>63910.537799999998</v>
      </c>
      <c r="AE122" s="43">
        <v>0</v>
      </c>
      <c r="AF122" s="45">
        <f t="shared" si="3"/>
        <v>1995488.0499999998</v>
      </c>
      <c r="AG122" s="45">
        <f t="shared" si="4"/>
        <v>10914744</v>
      </c>
      <c r="AH122" s="45">
        <f t="shared" si="5"/>
        <v>6174697.4500000002</v>
      </c>
      <c r="AI122" s="43">
        <v>512976632</v>
      </c>
      <c r="AJ122" s="43">
        <v>509643050</v>
      </c>
      <c r="AK122" s="43">
        <v>525217901</v>
      </c>
      <c r="AL122" s="47">
        <v>515945861</v>
      </c>
      <c r="AM122" s="43">
        <v>175072.489927335</v>
      </c>
      <c r="AN122" s="46"/>
    </row>
    <row r="123" spans="1:40" s="35" customFormat="1" ht="16.5" x14ac:dyDescent="0.3">
      <c r="A123" s="35" t="s">
        <v>303</v>
      </c>
      <c r="B123" s="35" t="s">
        <v>304</v>
      </c>
      <c r="C123" s="35" t="s">
        <v>250</v>
      </c>
      <c r="D123" s="41">
        <v>1</v>
      </c>
      <c r="E123" s="41" t="s">
        <v>1234</v>
      </c>
      <c r="F123" s="42" t="s">
        <v>1193</v>
      </c>
      <c r="G123" s="43">
        <v>101745200</v>
      </c>
      <c r="H123" s="44">
        <v>2.2229999999999999</v>
      </c>
      <c r="I123" s="43">
        <v>111681337</v>
      </c>
      <c r="J123" s="43">
        <v>383832.01</v>
      </c>
      <c r="K123" s="43">
        <v>383832.01</v>
      </c>
      <c r="L123" s="43">
        <v>0</v>
      </c>
      <c r="M123" s="43">
        <v>383832.01</v>
      </c>
      <c r="N123" s="43">
        <v>34113.68</v>
      </c>
      <c r="O123" s="43">
        <v>0</v>
      </c>
      <c r="P123" s="43">
        <v>22336.27</v>
      </c>
      <c r="Q123" s="43">
        <v>1137824</v>
      </c>
      <c r="R123" s="43">
        <v>0</v>
      </c>
      <c r="S123" s="43">
        <v>0</v>
      </c>
      <c r="T123" s="43">
        <v>683499.67</v>
      </c>
      <c r="U123" s="43">
        <v>0</v>
      </c>
      <c r="V123" s="43">
        <v>0</v>
      </c>
      <c r="W123" s="43">
        <v>2261605.63</v>
      </c>
      <c r="X123" s="45">
        <v>1.802083492739804E-2</v>
      </c>
      <c r="Y123" s="43">
        <v>1750</v>
      </c>
      <c r="Z123" s="43">
        <v>13500</v>
      </c>
      <c r="AA123" s="43">
        <v>305</v>
      </c>
      <c r="AB123" s="43">
        <v>15555</v>
      </c>
      <c r="AC123" s="43">
        <v>0</v>
      </c>
      <c r="AD123" s="43">
        <v>15555</v>
      </c>
      <c r="AE123" s="43">
        <v>0</v>
      </c>
      <c r="AF123" s="45">
        <f t="shared" si="3"/>
        <v>440281.96</v>
      </c>
      <c r="AG123" s="45">
        <f t="shared" si="4"/>
        <v>1137824</v>
      </c>
      <c r="AH123" s="45">
        <f t="shared" si="5"/>
        <v>683499.67</v>
      </c>
      <c r="AI123" s="43">
        <v>108132215</v>
      </c>
      <c r="AJ123" s="43">
        <v>111383481</v>
      </c>
      <c r="AK123" s="43">
        <v>112115923</v>
      </c>
      <c r="AL123" s="47">
        <v>110543873</v>
      </c>
      <c r="AM123" s="43">
        <v>37371.936961359002</v>
      </c>
      <c r="AN123" s="46"/>
    </row>
    <row r="124" spans="1:40" s="35" customFormat="1" ht="16.5" x14ac:dyDescent="0.3">
      <c r="A124" s="35" t="s">
        <v>305</v>
      </c>
      <c r="B124" s="35" t="s">
        <v>306</v>
      </c>
      <c r="C124" s="35" t="s">
        <v>250</v>
      </c>
      <c r="D124" s="41">
        <v>2</v>
      </c>
      <c r="E124" s="41" t="s">
        <v>1234</v>
      </c>
      <c r="F124" s="42" t="s">
        <v>1193</v>
      </c>
      <c r="G124" s="43">
        <v>1487698988</v>
      </c>
      <c r="H124" s="44">
        <v>2.4569999999999999</v>
      </c>
      <c r="I124" s="43">
        <v>1528414755</v>
      </c>
      <c r="J124" s="43">
        <v>5252932.4000000004</v>
      </c>
      <c r="K124" s="43">
        <v>5247700.9300000006</v>
      </c>
      <c r="L124" s="43">
        <v>0</v>
      </c>
      <c r="M124" s="43">
        <v>5247700.9300000006</v>
      </c>
      <c r="N124" s="43">
        <v>466366.33</v>
      </c>
      <c r="O124" s="43">
        <v>0</v>
      </c>
      <c r="P124" s="43">
        <v>305234.84000000003</v>
      </c>
      <c r="Q124" s="43">
        <v>15242604</v>
      </c>
      <c r="R124" s="43">
        <v>0</v>
      </c>
      <c r="S124" s="43">
        <v>0</v>
      </c>
      <c r="T124" s="43">
        <v>15285484.98</v>
      </c>
      <c r="U124" s="43">
        <v>0</v>
      </c>
      <c r="V124" s="43">
        <v>0</v>
      </c>
      <c r="W124" s="43">
        <v>36547391.079999998</v>
      </c>
      <c r="X124" s="45">
        <v>3.7378610126999105E-2</v>
      </c>
      <c r="Y124" s="43">
        <v>31500</v>
      </c>
      <c r="Z124" s="43">
        <v>256750</v>
      </c>
      <c r="AA124" s="43">
        <v>5765</v>
      </c>
      <c r="AB124" s="43">
        <v>294015</v>
      </c>
      <c r="AC124" s="43">
        <v>0</v>
      </c>
      <c r="AD124" s="43">
        <v>294015</v>
      </c>
      <c r="AE124" s="43">
        <v>0</v>
      </c>
      <c r="AF124" s="45">
        <f t="shared" si="3"/>
        <v>6019302.1000000006</v>
      </c>
      <c r="AG124" s="45">
        <f t="shared" si="4"/>
        <v>15242604</v>
      </c>
      <c r="AH124" s="45">
        <f t="shared" si="5"/>
        <v>15285484.98</v>
      </c>
      <c r="AI124" s="43">
        <v>1495791846</v>
      </c>
      <c r="AJ124" s="43">
        <v>1528881092</v>
      </c>
      <c r="AK124" s="43">
        <v>1505491740</v>
      </c>
      <c r="AL124" s="47">
        <v>1510054892.6666667</v>
      </c>
      <c r="AM124" s="43">
        <v>502573.50675932399</v>
      </c>
      <c r="AN124" s="46"/>
    </row>
    <row r="125" spans="1:40" s="35" customFormat="1" ht="16.5" x14ac:dyDescent="0.3">
      <c r="A125" s="35" t="s">
        <v>307</v>
      </c>
      <c r="B125" s="35" t="s">
        <v>308</v>
      </c>
      <c r="C125" s="35" t="s">
        <v>250</v>
      </c>
      <c r="D125" s="41">
        <v>3</v>
      </c>
      <c r="E125" s="41" t="s">
        <v>1234</v>
      </c>
      <c r="F125" s="42" t="s">
        <v>1193</v>
      </c>
      <c r="G125" s="43">
        <v>434905500</v>
      </c>
      <c r="H125" s="44">
        <v>3.698</v>
      </c>
      <c r="I125" s="43">
        <v>440688824</v>
      </c>
      <c r="J125" s="43">
        <v>1514581.43</v>
      </c>
      <c r="K125" s="43">
        <v>1510338.28</v>
      </c>
      <c r="L125" s="43">
        <v>0</v>
      </c>
      <c r="M125" s="43">
        <v>1510338.28</v>
      </c>
      <c r="N125" s="43">
        <v>134212.64000000001</v>
      </c>
      <c r="O125" s="43">
        <v>0</v>
      </c>
      <c r="P125" s="43">
        <v>87752.02</v>
      </c>
      <c r="Q125" s="43">
        <v>9236025</v>
      </c>
      <c r="R125" s="43">
        <v>0</v>
      </c>
      <c r="S125" s="43">
        <v>0</v>
      </c>
      <c r="T125" s="43">
        <v>5112401.54</v>
      </c>
      <c r="U125" s="43">
        <v>0</v>
      </c>
      <c r="V125" s="43">
        <v>0</v>
      </c>
      <c r="W125" s="43">
        <v>16080729.48</v>
      </c>
      <c r="X125" s="45">
        <v>3.3841018930587392E-2</v>
      </c>
      <c r="Y125" s="43">
        <v>16613.7</v>
      </c>
      <c r="Z125" s="43">
        <v>37000</v>
      </c>
      <c r="AA125" s="43">
        <v>1072.2739999999999</v>
      </c>
      <c r="AB125" s="43">
        <v>54685.973999999995</v>
      </c>
      <c r="AC125" s="43">
        <v>0</v>
      </c>
      <c r="AD125" s="43">
        <v>54685.973999999995</v>
      </c>
      <c r="AE125" s="43">
        <v>0</v>
      </c>
      <c r="AF125" s="45">
        <f t="shared" si="3"/>
        <v>1732302.94</v>
      </c>
      <c r="AG125" s="45">
        <f t="shared" si="4"/>
        <v>9236025</v>
      </c>
      <c r="AH125" s="45">
        <f t="shared" si="5"/>
        <v>5112401.54</v>
      </c>
      <c r="AI125" s="43">
        <v>438693154</v>
      </c>
      <c r="AJ125" s="43">
        <v>437407916</v>
      </c>
      <c r="AK125" s="43">
        <v>424049727</v>
      </c>
      <c r="AL125" s="47">
        <v>433383599</v>
      </c>
      <c r="AM125" s="43">
        <v>141349.800983391</v>
      </c>
      <c r="AN125" s="46"/>
    </row>
    <row r="126" spans="1:40" s="35" customFormat="1" ht="16.5" x14ac:dyDescent="0.3">
      <c r="A126" s="35" t="s">
        <v>309</v>
      </c>
      <c r="B126" s="35" t="s">
        <v>310</v>
      </c>
      <c r="C126" s="35" t="s">
        <v>250</v>
      </c>
      <c r="D126" s="41">
        <v>1</v>
      </c>
      <c r="E126" s="41" t="s">
        <v>1233</v>
      </c>
      <c r="F126" s="42" t="s">
        <v>1193</v>
      </c>
      <c r="G126" s="43">
        <v>241399700</v>
      </c>
      <c r="H126" s="44">
        <v>3.653</v>
      </c>
      <c r="I126" s="43">
        <v>287837670</v>
      </c>
      <c r="J126" s="43">
        <v>989254.92</v>
      </c>
      <c r="K126" s="43">
        <v>988759.33000000007</v>
      </c>
      <c r="L126" s="43">
        <v>0</v>
      </c>
      <c r="M126" s="43">
        <v>988759.33000000007</v>
      </c>
      <c r="N126" s="43">
        <v>87874.46</v>
      </c>
      <c r="O126" s="43">
        <v>0</v>
      </c>
      <c r="P126" s="43">
        <v>57522.94</v>
      </c>
      <c r="Q126" s="43">
        <v>5621675</v>
      </c>
      <c r="R126" s="43">
        <v>0</v>
      </c>
      <c r="S126" s="43">
        <v>0</v>
      </c>
      <c r="T126" s="43">
        <v>2062044.9</v>
      </c>
      <c r="U126" s="43">
        <v>0</v>
      </c>
      <c r="V126" s="43">
        <v>0</v>
      </c>
      <c r="W126" s="43">
        <v>8817876.6300000008</v>
      </c>
      <c r="X126" s="45">
        <v>3.3377997873153202E-2</v>
      </c>
      <c r="Y126" s="43">
        <v>2250</v>
      </c>
      <c r="Z126" s="43">
        <v>19250</v>
      </c>
      <c r="AA126" s="43">
        <v>430</v>
      </c>
      <c r="AB126" s="43">
        <v>21930</v>
      </c>
      <c r="AC126" s="43">
        <v>0</v>
      </c>
      <c r="AD126" s="43">
        <v>21930</v>
      </c>
      <c r="AE126" s="43">
        <v>0</v>
      </c>
      <c r="AF126" s="45">
        <f t="shared" si="3"/>
        <v>1134156.73</v>
      </c>
      <c r="AG126" s="45">
        <f t="shared" si="4"/>
        <v>5621675</v>
      </c>
      <c r="AH126" s="45">
        <f t="shared" si="5"/>
        <v>2062044.9</v>
      </c>
      <c r="AI126" s="43">
        <v>278814994</v>
      </c>
      <c r="AJ126" s="43">
        <v>287711463</v>
      </c>
      <c r="AK126" s="43">
        <v>292392926</v>
      </c>
      <c r="AL126" s="47">
        <v>286306461</v>
      </c>
      <c r="AM126" s="43">
        <v>97464.244535657999</v>
      </c>
      <c r="AN126" s="46"/>
    </row>
    <row r="127" spans="1:40" s="35" customFormat="1" ht="16.5" x14ac:dyDescent="0.3">
      <c r="A127" s="35" t="s">
        <v>311</v>
      </c>
      <c r="B127" s="35" t="s">
        <v>312</v>
      </c>
      <c r="C127" s="35" t="s">
        <v>250</v>
      </c>
      <c r="D127" s="41">
        <v>2</v>
      </c>
      <c r="E127" s="41" t="s">
        <v>1233</v>
      </c>
      <c r="F127" s="42" t="s">
        <v>1193</v>
      </c>
      <c r="G127" s="43">
        <v>663834039</v>
      </c>
      <c r="H127" s="44">
        <v>2.806</v>
      </c>
      <c r="I127" s="43">
        <v>718222197</v>
      </c>
      <c r="J127" s="43">
        <v>2468422.0299999998</v>
      </c>
      <c r="K127" s="43">
        <v>2468223.1199999996</v>
      </c>
      <c r="L127" s="43">
        <v>0</v>
      </c>
      <c r="M127" s="43">
        <v>2468223.1199999996</v>
      </c>
      <c r="N127" s="43">
        <v>219366.19</v>
      </c>
      <c r="O127" s="43">
        <v>0</v>
      </c>
      <c r="P127" s="43">
        <v>143626.26</v>
      </c>
      <c r="Q127" s="43">
        <v>9899371</v>
      </c>
      <c r="R127" s="43">
        <v>5128445</v>
      </c>
      <c r="S127" s="43">
        <v>0</v>
      </c>
      <c r="T127" s="43">
        <v>631001.5</v>
      </c>
      <c r="U127" s="43">
        <v>132766.81</v>
      </c>
      <c r="V127" s="43">
        <v>0</v>
      </c>
      <c r="W127" s="43">
        <v>18622799.879999999</v>
      </c>
      <c r="X127" s="45">
        <v>2.7370766138044685E-2</v>
      </c>
      <c r="Y127" s="43">
        <v>1500</v>
      </c>
      <c r="Z127" s="43">
        <v>38250</v>
      </c>
      <c r="AA127" s="43">
        <v>795</v>
      </c>
      <c r="AB127" s="43">
        <v>40545</v>
      </c>
      <c r="AC127" s="43">
        <v>0</v>
      </c>
      <c r="AD127" s="43">
        <v>40545</v>
      </c>
      <c r="AE127" s="43">
        <v>0</v>
      </c>
      <c r="AF127" s="45">
        <f t="shared" si="3"/>
        <v>2831215.5699999994</v>
      </c>
      <c r="AG127" s="45">
        <f t="shared" si="4"/>
        <v>15027816</v>
      </c>
      <c r="AH127" s="45">
        <f t="shared" si="5"/>
        <v>763768.31</v>
      </c>
      <c r="AI127" s="43">
        <v>709068478</v>
      </c>
      <c r="AJ127" s="43">
        <v>716549416</v>
      </c>
      <c r="AK127" s="43">
        <v>727588209</v>
      </c>
      <c r="AL127" s="47">
        <v>717735367.66666663</v>
      </c>
      <c r="AM127" s="43">
        <v>242887.13977928401</v>
      </c>
      <c r="AN127" s="46"/>
    </row>
    <row r="128" spans="1:40" s="35" customFormat="1" ht="16.5" x14ac:dyDescent="0.3">
      <c r="A128" s="35" t="s">
        <v>313</v>
      </c>
      <c r="B128" s="35" t="s">
        <v>314</v>
      </c>
      <c r="C128" s="35" t="s">
        <v>250</v>
      </c>
      <c r="D128" s="41">
        <v>3</v>
      </c>
      <c r="E128" s="41" t="s">
        <v>1234</v>
      </c>
      <c r="F128" s="42" t="s">
        <v>1193</v>
      </c>
      <c r="G128" s="43">
        <v>995787416</v>
      </c>
      <c r="H128" s="44">
        <v>2.9319999999999999</v>
      </c>
      <c r="I128" s="43">
        <v>1211162687</v>
      </c>
      <c r="J128" s="43">
        <v>4162584.6</v>
      </c>
      <c r="K128" s="43">
        <v>4160179.7800000003</v>
      </c>
      <c r="L128" s="43">
        <v>0</v>
      </c>
      <c r="M128" s="43">
        <v>4160179.7800000003</v>
      </c>
      <c r="N128" s="43">
        <v>369726.97</v>
      </c>
      <c r="O128" s="43">
        <v>0</v>
      </c>
      <c r="P128" s="43">
        <v>242015.61</v>
      </c>
      <c r="Q128" s="43">
        <v>12527206</v>
      </c>
      <c r="R128" s="43">
        <v>7621448</v>
      </c>
      <c r="S128" s="43">
        <v>0</v>
      </c>
      <c r="T128" s="43">
        <v>4068389.8</v>
      </c>
      <c r="U128" s="43">
        <v>199157</v>
      </c>
      <c r="V128" s="43">
        <v>0</v>
      </c>
      <c r="W128" s="43">
        <v>29188123.16</v>
      </c>
      <c r="X128" s="45">
        <v>2.7513043102020573E-2</v>
      </c>
      <c r="Y128" s="43">
        <v>48111.01</v>
      </c>
      <c r="Z128" s="43">
        <v>180500</v>
      </c>
      <c r="AA128" s="43">
        <v>4572.2202000000007</v>
      </c>
      <c r="AB128" s="43">
        <v>233183.23020000002</v>
      </c>
      <c r="AC128" s="43">
        <v>-750</v>
      </c>
      <c r="AD128" s="43">
        <v>232433.23020000002</v>
      </c>
      <c r="AE128" s="43">
        <v>0</v>
      </c>
      <c r="AF128" s="45">
        <f t="shared" si="3"/>
        <v>4771922.3600000003</v>
      </c>
      <c r="AG128" s="45">
        <f t="shared" si="4"/>
        <v>20148654</v>
      </c>
      <c r="AH128" s="45">
        <f t="shared" si="5"/>
        <v>4267546.8</v>
      </c>
      <c r="AI128" s="43">
        <v>1147621547</v>
      </c>
      <c r="AJ128" s="43">
        <v>1210334751</v>
      </c>
      <c r="AK128" s="43">
        <v>1255967016</v>
      </c>
      <c r="AL128" s="47">
        <v>1204641104.6666667</v>
      </c>
      <c r="AM128" s="43">
        <v>419302.15803075599</v>
      </c>
      <c r="AN128" s="46"/>
    </row>
    <row r="129" spans="1:40" s="35" customFormat="1" ht="16.5" x14ac:dyDescent="0.3">
      <c r="A129" s="35" t="s">
        <v>315</v>
      </c>
      <c r="B129" s="35" t="s">
        <v>316</v>
      </c>
      <c r="C129" s="35" t="s">
        <v>250</v>
      </c>
      <c r="D129" s="41">
        <v>1</v>
      </c>
      <c r="E129" s="41" t="s">
        <v>1233</v>
      </c>
      <c r="F129" s="42" t="s">
        <v>1193</v>
      </c>
      <c r="G129" s="43">
        <v>387049638</v>
      </c>
      <c r="H129" s="44">
        <v>2.9830000000000001</v>
      </c>
      <c r="I129" s="43">
        <v>446732396</v>
      </c>
      <c r="J129" s="43">
        <v>1535352.28</v>
      </c>
      <c r="K129" s="43">
        <v>1534070.62</v>
      </c>
      <c r="L129" s="43">
        <v>0</v>
      </c>
      <c r="M129" s="43">
        <v>1534070.62</v>
      </c>
      <c r="N129" s="43">
        <v>136335.29999999999</v>
      </c>
      <c r="O129" s="43">
        <v>0</v>
      </c>
      <c r="P129" s="43">
        <v>89231.86</v>
      </c>
      <c r="Q129" s="43">
        <v>3444877</v>
      </c>
      <c r="R129" s="43">
        <v>3661236</v>
      </c>
      <c r="S129" s="43">
        <v>0</v>
      </c>
      <c r="T129" s="43">
        <v>2601851.71</v>
      </c>
      <c r="U129" s="43">
        <v>77380</v>
      </c>
      <c r="V129" s="43">
        <v>0</v>
      </c>
      <c r="W129" s="43">
        <v>11544982.490000002</v>
      </c>
      <c r="X129" s="45">
        <v>2.9537696846278008E-2</v>
      </c>
      <c r="Y129" s="43">
        <v>2500</v>
      </c>
      <c r="Z129" s="43">
        <v>32250</v>
      </c>
      <c r="AA129" s="43">
        <v>695</v>
      </c>
      <c r="AB129" s="43">
        <v>35445</v>
      </c>
      <c r="AC129" s="43">
        <v>0</v>
      </c>
      <c r="AD129" s="43">
        <v>35445</v>
      </c>
      <c r="AE129" s="43">
        <v>0</v>
      </c>
      <c r="AF129" s="45">
        <f t="shared" si="3"/>
        <v>1759637.7800000003</v>
      </c>
      <c r="AG129" s="45">
        <f t="shared" si="4"/>
        <v>7106113</v>
      </c>
      <c r="AH129" s="45">
        <f t="shared" si="5"/>
        <v>2679231.71</v>
      </c>
      <c r="AI129" s="43">
        <v>420598635</v>
      </c>
      <c r="AJ129" s="43">
        <v>442823165</v>
      </c>
      <c r="AK129" s="43">
        <v>440724983</v>
      </c>
      <c r="AL129" s="47">
        <v>434715594.33333331</v>
      </c>
      <c r="AM129" s="43">
        <v>147203.64979620301</v>
      </c>
      <c r="AN129" s="46"/>
    </row>
    <row r="130" spans="1:40" s="35" customFormat="1" ht="16.5" x14ac:dyDescent="0.3">
      <c r="A130" s="35" t="s">
        <v>317</v>
      </c>
      <c r="B130" s="35" t="s">
        <v>318</v>
      </c>
      <c r="C130" s="35" t="s">
        <v>250</v>
      </c>
      <c r="D130" s="41">
        <v>2</v>
      </c>
      <c r="E130" s="41" t="s">
        <v>1233</v>
      </c>
      <c r="F130" s="42" t="s">
        <v>1193</v>
      </c>
      <c r="G130" s="43">
        <v>666904790</v>
      </c>
      <c r="H130" s="44">
        <v>3.0329999999999999</v>
      </c>
      <c r="I130" s="43">
        <v>744205976</v>
      </c>
      <c r="J130" s="43">
        <v>2557724.38</v>
      </c>
      <c r="K130" s="43">
        <v>2554980.59</v>
      </c>
      <c r="L130" s="43">
        <v>0</v>
      </c>
      <c r="M130" s="43">
        <v>2554980.59</v>
      </c>
      <c r="N130" s="43">
        <v>227063.65</v>
      </c>
      <c r="O130" s="43">
        <v>0</v>
      </c>
      <c r="P130" s="43">
        <v>148597.79999999999</v>
      </c>
      <c r="Q130" s="43">
        <v>8752023</v>
      </c>
      <c r="R130" s="43">
        <v>5459535</v>
      </c>
      <c r="S130" s="43">
        <v>0</v>
      </c>
      <c r="T130" s="43">
        <v>3081368.4</v>
      </c>
      <c r="U130" s="43">
        <v>0</v>
      </c>
      <c r="V130" s="43">
        <v>0</v>
      </c>
      <c r="W130" s="43">
        <v>20223568.439999998</v>
      </c>
      <c r="X130" s="45">
        <v>2.7807174617942864E-2</v>
      </c>
      <c r="Y130" s="43">
        <v>9000</v>
      </c>
      <c r="Z130" s="43">
        <v>65500</v>
      </c>
      <c r="AA130" s="43">
        <v>1490</v>
      </c>
      <c r="AB130" s="43">
        <v>75990</v>
      </c>
      <c r="AC130" s="43">
        <v>0</v>
      </c>
      <c r="AD130" s="43">
        <v>75990</v>
      </c>
      <c r="AE130" s="43">
        <v>0</v>
      </c>
      <c r="AF130" s="45">
        <f t="shared" si="3"/>
        <v>2930642.0399999996</v>
      </c>
      <c r="AG130" s="45">
        <f t="shared" si="4"/>
        <v>14211558</v>
      </c>
      <c r="AH130" s="45">
        <f t="shared" si="5"/>
        <v>3081368.4</v>
      </c>
      <c r="AI130" s="43">
        <v>730960313</v>
      </c>
      <c r="AJ130" s="43">
        <v>741744536</v>
      </c>
      <c r="AK130" s="43">
        <v>749583792</v>
      </c>
      <c r="AL130" s="47">
        <v>740762880.33333337</v>
      </c>
      <c r="AM130" s="43">
        <v>249861.044138706</v>
      </c>
      <c r="AN130" s="46"/>
    </row>
    <row r="131" spans="1:40" s="35" customFormat="1" ht="16.5" x14ac:dyDescent="0.3">
      <c r="A131" s="35" t="s">
        <v>319</v>
      </c>
      <c r="B131" s="35" t="s">
        <v>239</v>
      </c>
      <c r="C131" s="35" t="s">
        <v>250</v>
      </c>
      <c r="D131" s="41">
        <v>3</v>
      </c>
      <c r="E131" s="41" t="s">
        <v>1234</v>
      </c>
      <c r="F131" s="42" t="s">
        <v>1193</v>
      </c>
      <c r="G131" s="43">
        <v>95035094</v>
      </c>
      <c r="H131" s="44">
        <v>1.2719999999999998</v>
      </c>
      <c r="I131" s="43">
        <v>102397488</v>
      </c>
      <c r="J131" s="43">
        <v>351924.82</v>
      </c>
      <c r="K131" s="43">
        <v>351700.98</v>
      </c>
      <c r="L131" s="43">
        <v>0</v>
      </c>
      <c r="M131" s="43">
        <v>351700.98</v>
      </c>
      <c r="N131" s="43">
        <v>31257.09</v>
      </c>
      <c r="O131" s="43">
        <v>0</v>
      </c>
      <c r="P131" s="43">
        <v>20459.400000000001</v>
      </c>
      <c r="Q131" s="43">
        <v>804505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1207922.47</v>
      </c>
      <c r="X131" s="45">
        <v>1.7385590890426236E-2</v>
      </c>
      <c r="Y131" s="43">
        <v>750</v>
      </c>
      <c r="Z131" s="43">
        <v>6000</v>
      </c>
      <c r="AA131" s="43">
        <v>135</v>
      </c>
      <c r="AB131" s="43">
        <v>6885</v>
      </c>
      <c r="AC131" s="43">
        <v>0</v>
      </c>
      <c r="AD131" s="43">
        <v>6885</v>
      </c>
      <c r="AE131" s="43">
        <v>0</v>
      </c>
      <c r="AF131" s="45">
        <f t="shared" ref="AF131:AF194" si="6">SUM(M131:P131)</f>
        <v>403417.47000000003</v>
      </c>
      <c r="AG131" s="45">
        <f t="shared" ref="AG131:AG194" si="7">SUM(Q131:S131)</f>
        <v>804505</v>
      </c>
      <c r="AH131" s="45">
        <f t="shared" ref="AH131:AH194" si="8">SUM(T131:V131)</f>
        <v>0</v>
      </c>
      <c r="AI131" s="43">
        <v>89571274</v>
      </c>
      <c r="AJ131" s="43">
        <v>100257969</v>
      </c>
      <c r="AK131" s="43">
        <v>106901012</v>
      </c>
      <c r="AL131" s="47">
        <v>98910085</v>
      </c>
      <c r="AM131" s="43">
        <v>35633.666366297999</v>
      </c>
      <c r="AN131" s="46"/>
    </row>
    <row r="132" spans="1:40" s="35" customFormat="1" ht="16.5" x14ac:dyDescent="0.3">
      <c r="A132" s="35" t="s">
        <v>320</v>
      </c>
      <c r="B132" s="35" t="s">
        <v>321</v>
      </c>
      <c r="C132" s="35" t="s">
        <v>250</v>
      </c>
      <c r="D132" s="41">
        <v>1</v>
      </c>
      <c r="E132" s="41" t="s">
        <v>1233</v>
      </c>
      <c r="F132" s="42" t="s">
        <v>1193</v>
      </c>
      <c r="G132" s="43">
        <v>1165760468</v>
      </c>
      <c r="H132" s="44">
        <v>2.4630000000000001</v>
      </c>
      <c r="I132" s="43">
        <v>1229992964</v>
      </c>
      <c r="J132" s="43">
        <v>4227301.4400000004</v>
      </c>
      <c r="K132" s="43">
        <v>4202832.07</v>
      </c>
      <c r="L132" s="43">
        <v>0</v>
      </c>
      <c r="M132" s="43">
        <v>4202832.07</v>
      </c>
      <c r="N132" s="43">
        <v>373411.35</v>
      </c>
      <c r="O132" s="43">
        <v>0</v>
      </c>
      <c r="P132" s="43">
        <v>243370.17</v>
      </c>
      <c r="Q132" s="43">
        <v>10944236</v>
      </c>
      <c r="R132" s="43">
        <v>4929469</v>
      </c>
      <c r="S132" s="43">
        <v>0</v>
      </c>
      <c r="T132" s="43">
        <v>7548785.8799999999</v>
      </c>
      <c r="U132" s="43">
        <v>466304.19</v>
      </c>
      <c r="V132" s="43">
        <v>0</v>
      </c>
      <c r="W132" s="43">
        <v>28708408.66</v>
      </c>
      <c r="X132" s="45">
        <v>2.2755212909769666E-2</v>
      </c>
      <c r="Y132" s="43">
        <v>4500</v>
      </c>
      <c r="Z132" s="43">
        <v>62500</v>
      </c>
      <c r="AA132" s="43">
        <v>1340</v>
      </c>
      <c r="AB132" s="43">
        <v>68340</v>
      </c>
      <c r="AC132" s="43">
        <v>-750</v>
      </c>
      <c r="AD132" s="43">
        <v>67590</v>
      </c>
      <c r="AE132" s="43">
        <v>0</v>
      </c>
      <c r="AF132" s="45">
        <f t="shared" si="6"/>
        <v>4819613.59</v>
      </c>
      <c r="AG132" s="45">
        <f t="shared" si="7"/>
        <v>15873705</v>
      </c>
      <c r="AH132" s="45">
        <f t="shared" si="8"/>
        <v>8015090.0700000003</v>
      </c>
      <c r="AI132" s="43">
        <v>1195715028</v>
      </c>
      <c r="AJ132" s="43">
        <v>1222488833</v>
      </c>
      <c r="AK132" s="43">
        <v>1227777880</v>
      </c>
      <c r="AL132" s="47">
        <v>1215327247</v>
      </c>
      <c r="AM132" s="43">
        <v>409867.89613169403</v>
      </c>
      <c r="AN132" s="46"/>
    </row>
    <row r="133" spans="1:40" s="35" customFormat="1" ht="16.5" x14ac:dyDescent="0.3">
      <c r="A133" s="35" t="s">
        <v>322</v>
      </c>
      <c r="B133" s="35" t="s">
        <v>323</v>
      </c>
      <c r="C133" s="35" t="s">
        <v>250</v>
      </c>
      <c r="D133" s="41">
        <v>2</v>
      </c>
      <c r="E133" s="41" t="s">
        <v>1234</v>
      </c>
      <c r="F133" s="42" t="s">
        <v>1193</v>
      </c>
      <c r="G133" s="43">
        <v>1874950799</v>
      </c>
      <c r="H133" s="44">
        <v>4.0129999999999999</v>
      </c>
      <c r="I133" s="43">
        <v>1911755427</v>
      </c>
      <c r="J133" s="43">
        <v>6570416.8300000001</v>
      </c>
      <c r="K133" s="43">
        <v>6562539.9900000002</v>
      </c>
      <c r="L133" s="43">
        <v>0</v>
      </c>
      <c r="M133" s="43">
        <v>6562539.9900000002</v>
      </c>
      <c r="N133" s="43">
        <v>0</v>
      </c>
      <c r="O133" s="43">
        <v>0</v>
      </c>
      <c r="P133" s="43">
        <v>381643.92</v>
      </c>
      <c r="Q133" s="43">
        <v>34239955</v>
      </c>
      <c r="R133" s="43">
        <v>0</v>
      </c>
      <c r="S133" s="43">
        <v>0</v>
      </c>
      <c r="T133" s="43">
        <v>33421833.989999998</v>
      </c>
      <c r="U133" s="43">
        <v>0</v>
      </c>
      <c r="V133" s="43">
        <v>632088.01</v>
      </c>
      <c r="W133" s="43">
        <v>75238060.909999996</v>
      </c>
      <c r="X133" s="45">
        <v>3.7534632084391333E-2</v>
      </c>
      <c r="Y133" s="43">
        <v>25500</v>
      </c>
      <c r="Z133" s="43">
        <v>238750</v>
      </c>
      <c r="AA133" s="43">
        <v>5285</v>
      </c>
      <c r="AB133" s="43">
        <v>269535</v>
      </c>
      <c r="AC133" s="43">
        <v>0</v>
      </c>
      <c r="AD133" s="43">
        <v>269535</v>
      </c>
      <c r="AE133" s="43">
        <v>0</v>
      </c>
      <c r="AF133" s="45">
        <f t="shared" si="6"/>
        <v>6944183.9100000001</v>
      </c>
      <c r="AG133" s="45">
        <f t="shared" si="7"/>
        <v>34239955</v>
      </c>
      <c r="AH133" s="45">
        <f t="shared" si="8"/>
        <v>34053922</v>
      </c>
      <c r="AI133" s="43">
        <v>1857901825</v>
      </c>
      <c r="AJ133" s="43">
        <v>1896265823</v>
      </c>
      <c r="AK133" s="43">
        <v>1929358613</v>
      </c>
      <c r="AL133" s="47">
        <v>1894508753.6666667</v>
      </c>
      <c r="AM133" s="43">
        <v>643118.92754709604</v>
      </c>
      <c r="AN133" s="46"/>
    </row>
    <row r="134" spans="1:40" s="35" customFormat="1" ht="16.5" x14ac:dyDescent="0.3">
      <c r="A134" s="35" t="s">
        <v>324</v>
      </c>
      <c r="B134" s="35" t="s">
        <v>325</v>
      </c>
      <c r="C134" s="35" t="s">
        <v>250</v>
      </c>
      <c r="D134" s="41">
        <v>3</v>
      </c>
      <c r="E134" s="41" t="s">
        <v>1234</v>
      </c>
      <c r="F134" s="42" t="s">
        <v>1193</v>
      </c>
      <c r="G134" s="43">
        <v>155994700</v>
      </c>
      <c r="H134" s="44">
        <v>2.5329999999999999</v>
      </c>
      <c r="I134" s="43">
        <v>146213688</v>
      </c>
      <c r="J134" s="43">
        <v>502514.53</v>
      </c>
      <c r="K134" s="43">
        <v>501279.73000000004</v>
      </c>
      <c r="L134" s="43">
        <v>0</v>
      </c>
      <c r="M134" s="43">
        <v>501279.73000000004</v>
      </c>
      <c r="N134" s="43">
        <v>44544.18</v>
      </c>
      <c r="O134" s="43">
        <v>0</v>
      </c>
      <c r="P134" s="43">
        <v>29129.06</v>
      </c>
      <c r="Q134" s="43">
        <v>2043306</v>
      </c>
      <c r="R134" s="43">
        <v>857954</v>
      </c>
      <c r="S134" s="43">
        <v>0</v>
      </c>
      <c r="T134" s="43">
        <v>474168</v>
      </c>
      <c r="U134" s="43">
        <v>0</v>
      </c>
      <c r="V134" s="43">
        <v>0</v>
      </c>
      <c r="W134" s="43">
        <v>3950380.97</v>
      </c>
      <c r="X134" s="45">
        <v>2.0912515063999267E-2</v>
      </c>
      <c r="Y134" s="43">
        <v>2122.6</v>
      </c>
      <c r="Z134" s="43">
        <v>12500</v>
      </c>
      <c r="AA134" s="43">
        <v>292.452</v>
      </c>
      <c r="AB134" s="43">
        <v>14915.052000000001</v>
      </c>
      <c r="AC134" s="43">
        <v>0</v>
      </c>
      <c r="AD134" s="43">
        <v>14915.052000000001</v>
      </c>
      <c r="AE134" s="43">
        <v>0</v>
      </c>
      <c r="AF134" s="45">
        <f t="shared" si="6"/>
        <v>574952.97000000009</v>
      </c>
      <c r="AG134" s="45">
        <f t="shared" si="7"/>
        <v>2901260</v>
      </c>
      <c r="AH134" s="45">
        <f t="shared" si="8"/>
        <v>474168</v>
      </c>
      <c r="AI134" s="43">
        <v>146933944</v>
      </c>
      <c r="AJ134" s="43">
        <v>146820904</v>
      </c>
      <c r="AK134" s="43">
        <v>147359343</v>
      </c>
      <c r="AL134" s="47">
        <v>147038063.66666666</v>
      </c>
      <c r="AM134" s="43">
        <v>49119.765213519</v>
      </c>
      <c r="AN134" s="46"/>
    </row>
    <row r="135" spans="1:40" s="35" customFormat="1" ht="16.5" x14ac:dyDescent="0.3">
      <c r="A135" s="35" t="s">
        <v>326</v>
      </c>
      <c r="B135" s="35" t="s">
        <v>327</v>
      </c>
      <c r="C135" s="35" t="s">
        <v>250</v>
      </c>
      <c r="D135" s="41">
        <v>1</v>
      </c>
      <c r="E135" s="41" t="s">
        <v>1233</v>
      </c>
      <c r="F135" s="42" t="s">
        <v>1193</v>
      </c>
      <c r="G135" s="43">
        <v>38970140</v>
      </c>
      <c r="H135" s="44">
        <v>2.9430000000000001</v>
      </c>
      <c r="I135" s="43">
        <v>44181169</v>
      </c>
      <c r="J135" s="43">
        <v>151842.41</v>
      </c>
      <c r="K135" s="43">
        <v>151842.41</v>
      </c>
      <c r="L135" s="43">
        <v>0</v>
      </c>
      <c r="M135" s="43">
        <v>151842.41</v>
      </c>
      <c r="N135" s="43">
        <v>13494.34</v>
      </c>
      <c r="O135" s="43">
        <v>0</v>
      </c>
      <c r="P135" s="43">
        <v>8836.2000000000007</v>
      </c>
      <c r="Q135" s="43">
        <v>578905</v>
      </c>
      <c r="R135" s="43">
        <v>0</v>
      </c>
      <c r="S135" s="43">
        <v>0</v>
      </c>
      <c r="T135" s="43">
        <v>393657.11</v>
      </c>
      <c r="U135" s="43">
        <v>0</v>
      </c>
      <c r="V135" s="43">
        <v>0</v>
      </c>
      <c r="W135" s="43">
        <v>1146735.06</v>
      </c>
      <c r="X135" s="45">
        <v>3.7470146729698374E-2</v>
      </c>
      <c r="Y135" s="43">
        <v>0</v>
      </c>
      <c r="Z135" s="43">
        <v>3250</v>
      </c>
      <c r="AA135" s="43">
        <v>65</v>
      </c>
      <c r="AB135" s="43">
        <v>3315</v>
      </c>
      <c r="AC135" s="43">
        <v>0</v>
      </c>
      <c r="AD135" s="43">
        <v>3315</v>
      </c>
      <c r="AE135" s="43">
        <v>0</v>
      </c>
      <c r="AF135" s="45">
        <f t="shared" si="6"/>
        <v>174172.95</v>
      </c>
      <c r="AG135" s="45">
        <f t="shared" si="7"/>
        <v>578905</v>
      </c>
      <c r="AH135" s="45">
        <f t="shared" si="8"/>
        <v>393657.11</v>
      </c>
      <c r="AI135" s="43">
        <v>44208343</v>
      </c>
      <c r="AJ135" s="43">
        <v>43625586</v>
      </c>
      <c r="AK135" s="43">
        <v>43165762</v>
      </c>
      <c r="AL135" s="47">
        <v>43666563.666666664</v>
      </c>
      <c r="AM135" s="43">
        <v>14388.602944716</v>
      </c>
      <c r="AN135" s="46"/>
    </row>
    <row r="136" spans="1:40" s="35" customFormat="1" ht="16.5" x14ac:dyDescent="0.3">
      <c r="A136" s="35" t="s">
        <v>328</v>
      </c>
      <c r="B136" s="35" t="s">
        <v>329</v>
      </c>
      <c r="C136" s="35" t="s">
        <v>330</v>
      </c>
      <c r="D136" s="41">
        <v>2</v>
      </c>
      <c r="E136" s="41" t="s">
        <v>1233</v>
      </c>
      <c r="F136" s="42" t="s">
        <v>1193</v>
      </c>
      <c r="G136" s="43">
        <v>713129412</v>
      </c>
      <c r="H136" s="44">
        <v>3.6059999999999999</v>
      </c>
      <c r="I136" s="43">
        <v>737858627</v>
      </c>
      <c r="J136" s="43">
        <v>5745578.5899999999</v>
      </c>
      <c r="K136" s="43">
        <v>5740965.6600000001</v>
      </c>
      <c r="L136" s="43">
        <v>0</v>
      </c>
      <c r="M136" s="43">
        <v>5740965.6600000001</v>
      </c>
      <c r="N136" s="43">
        <v>0</v>
      </c>
      <c r="O136" s="43">
        <v>0</v>
      </c>
      <c r="P136" s="43">
        <v>147453.45000000001</v>
      </c>
      <c r="Q136" s="43">
        <v>13178893</v>
      </c>
      <c r="R136" s="43">
        <v>0</v>
      </c>
      <c r="S136" s="43">
        <v>0</v>
      </c>
      <c r="T136" s="43">
        <v>6402413.2800000003</v>
      </c>
      <c r="U136" s="43">
        <v>0</v>
      </c>
      <c r="V136" s="43">
        <v>244586.72</v>
      </c>
      <c r="W136" s="43">
        <v>25714312.109999999</v>
      </c>
      <c r="X136" s="45">
        <v>3.3501435006160055E-2</v>
      </c>
      <c r="Y136" s="43">
        <v>11000</v>
      </c>
      <c r="Z136" s="43">
        <v>55750</v>
      </c>
      <c r="AA136" s="43">
        <v>1335</v>
      </c>
      <c r="AB136" s="43">
        <v>68085</v>
      </c>
      <c r="AC136" s="43">
        <v>-250</v>
      </c>
      <c r="AD136" s="43">
        <v>67835</v>
      </c>
      <c r="AE136" s="43">
        <v>0</v>
      </c>
      <c r="AF136" s="45">
        <f t="shared" si="6"/>
        <v>5888419.1100000003</v>
      </c>
      <c r="AG136" s="45">
        <f t="shared" si="7"/>
        <v>13178893</v>
      </c>
      <c r="AH136" s="45">
        <f t="shared" si="8"/>
        <v>6647000</v>
      </c>
      <c r="AI136" s="43">
        <v>730568318</v>
      </c>
      <c r="AJ136" s="43">
        <v>732388544</v>
      </c>
      <c r="AK136" s="43">
        <v>734221584</v>
      </c>
      <c r="AL136" s="47">
        <v>732392815.33333337</v>
      </c>
      <c r="AM136" s="43">
        <v>245198.61880113601</v>
      </c>
      <c r="AN136" s="46"/>
    </row>
    <row r="137" spans="1:40" s="35" customFormat="1" ht="16.5" x14ac:dyDescent="0.3">
      <c r="A137" s="35" t="s">
        <v>331</v>
      </c>
      <c r="B137" s="35" t="s">
        <v>332</v>
      </c>
      <c r="C137" s="35" t="s">
        <v>330</v>
      </c>
      <c r="D137" s="41">
        <v>3</v>
      </c>
      <c r="E137" s="41" t="s">
        <v>1234</v>
      </c>
      <c r="F137" s="42" t="s">
        <v>1193</v>
      </c>
      <c r="G137" s="43">
        <v>20985321</v>
      </c>
      <c r="H137" s="44">
        <v>6.319</v>
      </c>
      <c r="I137" s="43">
        <v>21151697</v>
      </c>
      <c r="J137" s="43">
        <v>164704.64000000001</v>
      </c>
      <c r="K137" s="43">
        <v>164704.64000000001</v>
      </c>
      <c r="L137" s="43">
        <v>0</v>
      </c>
      <c r="M137" s="43">
        <v>164704.64000000001</v>
      </c>
      <c r="N137" s="43">
        <v>10784.59</v>
      </c>
      <c r="O137" s="43">
        <v>0</v>
      </c>
      <c r="P137" s="43">
        <v>4230.34</v>
      </c>
      <c r="Q137" s="43">
        <v>364293</v>
      </c>
      <c r="R137" s="43">
        <v>0</v>
      </c>
      <c r="S137" s="43">
        <v>0</v>
      </c>
      <c r="T137" s="43">
        <v>782000</v>
      </c>
      <c r="U137" s="43">
        <v>0</v>
      </c>
      <c r="V137" s="43">
        <v>0</v>
      </c>
      <c r="W137" s="43">
        <v>1326012.57</v>
      </c>
      <c r="X137" s="45">
        <v>6.023410421272473E-2</v>
      </c>
      <c r="Y137" s="43">
        <v>17250</v>
      </c>
      <c r="Z137" s="43">
        <v>9250</v>
      </c>
      <c r="AA137" s="43">
        <v>530</v>
      </c>
      <c r="AB137" s="43">
        <v>27030</v>
      </c>
      <c r="AC137" s="43">
        <v>0</v>
      </c>
      <c r="AD137" s="43">
        <v>27030</v>
      </c>
      <c r="AE137" s="43">
        <v>0</v>
      </c>
      <c r="AF137" s="45">
        <f t="shared" si="6"/>
        <v>179719.57</v>
      </c>
      <c r="AG137" s="45">
        <f t="shared" si="7"/>
        <v>364293</v>
      </c>
      <c r="AH137" s="45">
        <f t="shared" si="8"/>
        <v>782000</v>
      </c>
      <c r="AI137" s="43">
        <v>20722795</v>
      </c>
      <c r="AJ137" s="43">
        <v>20722795</v>
      </c>
      <c r="AK137" s="43">
        <v>20722795</v>
      </c>
      <c r="AL137" s="47">
        <v>20722795</v>
      </c>
      <c r="AM137" s="43">
        <v>7002.6983306279999</v>
      </c>
      <c r="AN137" s="46"/>
    </row>
    <row r="138" spans="1:40" s="35" customFormat="1" ht="16.5" x14ac:dyDescent="0.3">
      <c r="A138" s="35" t="s">
        <v>333</v>
      </c>
      <c r="B138" s="35" t="s">
        <v>334</v>
      </c>
      <c r="C138" s="35" t="s">
        <v>330</v>
      </c>
      <c r="D138" s="41">
        <v>1</v>
      </c>
      <c r="E138" s="41" t="s">
        <v>1233</v>
      </c>
      <c r="F138" s="42" t="s">
        <v>1193</v>
      </c>
      <c r="G138" s="43">
        <v>495433885</v>
      </c>
      <c r="H138" s="44">
        <v>4.4000000000000004</v>
      </c>
      <c r="I138" s="43">
        <v>521076992</v>
      </c>
      <c r="J138" s="43">
        <v>4057537.17</v>
      </c>
      <c r="K138" s="43">
        <v>4052395.3</v>
      </c>
      <c r="L138" s="43">
        <v>0</v>
      </c>
      <c r="M138" s="43">
        <v>4052395.3</v>
      </c>
      <c r="N138" s="43">
        <v>265349.55</v>
      </c>
      <c r="O138" s="43">
        <v>0</v>
      </c>
      <c r="P138" s="43">
        <v>104085.23</v>
      </c>
      <c r="Q138" s="43">
        <v>11065588</v>
      </c>
      <c r="R138" s="43">
        <v>0</v>
      </c>
      <c r="S138" s="43">
        <v>0</v>
      </c>
      <c r="T138" s="43">
        <v>6310688.5599999996</v>
      </c>
      <c r="U138" s="43">
        <v>0</v>
      </c>
      <c r="V138" s="43">
        <v>0</v>
      </c>
      <c r="W138" s="43">
        <v>21798106.640000001</v>
      </c>
      <c r="X138" s="45">
        <v>3.7503696001981772E-2</v>
      </c>
      <c r="Y138" s="43">
        <v>8000</v>
      </c>
      <c r="Z138" s="43">
        <v>50250</v>
      </c>
      <c r="AA138" s="43">
        <v>1165</v>
      </c>
      <c r="AB138" s="43">
        <v>59415</v>
      </c>
      <c r="AC138" s="43">
        <v>0</v>
      </c>
      <c r="AD138" s="43">
        <v>59415</v>
      </c>
      <c r="AE138" s="43">
        <v>0</v>
      </c>
      <c r="AF138" s="45">
        <f t="shared" si="6"/>
        <v>4421830.08</v>
      </c>
      <c r="AG138" s="45">
        <f t="shared" si="7"/>
        <v>11065588</v>
      </c>
      <c r="AH138" s="45">
        <f t="shared" si="8"/>
        <v>6310688.5599999996</v>
      </c>
      <c r="AI138" s="43">
        <v>534734295</v>
      </c>
      <c r="AJ138" s="43">
        <v>514513164</v>
      </c>
      <c r="AK138" s="43">
        <v>534781886</v>
      </c>
      <c r="AL138" s="47">
        <v>528009781.66666669</v>
      </c>
      <c r="AM138" s="43">
        <v>178567.47509901301</v>
      </c>
      <c r="AN138" s="46"/>
    </row>
    <row r="139" spans="1:40" s="35" customFormat="1" ht="16.5" x14ac:dyDescent="0.3">
      <c r="A139" s="35" t="s">
        <v>335</v>
      </c>
      <c r="B139" s="35" t="s">
        <v>336</v>
      </c>
      <c r="C139" s="35" t="s">
        <v>330</v>
      </c>
      <c r="D139" s="41">
        <v>2</v>
      </c>
      <c r="E139" s="41" t="s">
        <v>1233</v>
      </c>
      <c r="F139" s="42" t="s">
        <v>1193</v>
      </c>
      <c r="G139" s="43">
        <v>783621800</v>
      </c>
      <c r="H139" s="44">
        <v>3.8439999999999999</v>
      </c>
      <c r="I139" s="43">
        <v>775185945</v>
      </c>
      <c r="J139" s="43">
        <v>6036240.0099999998</v>
      </c>
      <c r="K139" s="43">
        <v>6028672.8399999999</v>
      </c>
      <c r="L139" s="43">
        <v>0</v>
      </c>
      <c r="M139" s="43">
        <v>6028672.8399999999</v>
      </c>
      <c r="N139" s="43">
        <v>394758.05</v>
      </c>
      <c r="O139" s="43">
        <v>0</v>
      </c>
      <c r="P139" s="43">
        <v>154843.16</v>
      </c>
      <c r="Q139" s="43">
        <v>10115587</v>
      </c>
      <c r="R139" s="43">
        <v>4142322</v>
      </c>
      <c r="S139" s="43">
        <v>0</v>
      </c>
      <c r="T139" s="43">
        <v>9281839.5099999998</v>
      </c>
      <c r="U139" s="43">
        <v>0</v>
      </c>
      <c r="V139" s="43">
        <v>0</v>
      </c>
      <c r="W139" s="43">
        <v>30118022.560000002</v>
      </c>
      <c r="X139" s="45">
        <v>3.6281650278937261E-2</v>
      </c>
      <c r="Y139" s="43">
        <v>36719.72</v>
      </c>
      <c r="Z139" s="43">
        <v>91750</v>
      </c>
      <c r="AA139" s="43">
        <v>2569.3944000000001</v>
      </c>
      <c r="AB139" s="43">
        <v>131039.11440000001</v>
      </c>
      <c r="AC139" s="43">
        <v>-750</v>
      </c>
      <c r="AD139" s="43">
        <v>130289.11440000001</v>
      </c>
      <c r="AE139" s="43">
        <v>0</v>
      </c>
      <c r="AF139" s="45">
        <f t="shared" si="6"/>
        <v>6578274.0499999998</v>
      </c>
      <c r="AG139" s="45">
        <f t="shared" si="7"/>
        <v>14257909</v>
      </c>
      <c r="AH139" s="45">
        <f t="shared" si="8"/>
        <v>9281839.5099999998</v>
      </c>
      <c r="AI139" s="43">
        <v>767150034</v>
      </c>
      <c r="AJ139" s="43">
        <v>772427149</v>
      </c>
      <c r="AK139" s="43">
        <v>823045688</v>
      </c>
      <c r="AL139" s="47">
        <v>787540957</v>
      </c>
      <c r="AM139" s="43">
        <v>274348.28831810399</v>
      </c>
      <c r="AN139" s="46"/>
    </row>
    <row r="140" spans="1:40" s="35" customFormat="1" ht="16.5" x14ac:dyDescent="0.3">
      <c r="A140" s="35" t="s">
        <v>337</v>
      </c>
      <c r="B140" s="35" t="s">
        <v>338</v>
      </c>
      <c r="C140" s="35" t="s">
        <v>330</v>
      </c>
      <c r="D140" s="41">
        <v>3</v>
      </c>
      <c r="E140" s="41" t="s">
        <v>1234</v>
      </c>
      <c r="F140" s="42" t="s">
        <v>1193</v>
      </c>
      <c r="G140" s="43">
        <v>738536794</v>
      </c>
      <c r="H140" s="44">
        <v>3.29</v>
      </c>
      <c r="I140" s="43">
        <v>734996334</v>
      </c>
      <c r="J140" s="43">
        <v>5723290.4000000004</v>
      </c>
      <c r="K140" s="43">
        <v>5713583</v>
      </c>
      <c r="L140" s="43">
        <v>0</v>
      </c>
      <c r="M140" s="43">
        <v>5713583</v>
      </c>
      <c r="N140" s="43">
        <v>0</v>
      </c>
      <c r="O140" s="43">
        <v>0</v>
      </c>
      <c r="P140" s="43">
        <v>146758.69</v>
      </c>
      <c r="Q140" s="43">
        <v>8199728</v>
      </c>
      <c r="R140" s="43">
        <v>4136262</v>
      </c>
      <c r="S140" s="43">
        <v>0</v>
      </c>
      <c r="T140" s="43">
        <v>5743975.7800000003</v>
      </c>
      <c r="U140" s="43">
        <v>110780</v>
      </c>
      <c r="V140" s="43">
        <v>244362.18</v>
      </c>
      <c r="W140" s="43">
        <v>24295449.650000002</v>
      </c>
      <c r="X140" s="45">
        <v>3.0734099209249615E-2</v>
      </c>
      <c r="Y140" s="43">
        <v>9878.42</v>
      </c>
      <c r="Z140" s="43">
        <v>47000</v>
      </c>
      <c r="AA140" s="43">
        <v>1137.5683999999999</v>
      </c>
      <c r="AB140" s="43">
        <v>58015.988400000002</v>
      </c>
      <c r="AC140" s="43">
        <v>0</v>
      </c>
      <c r="AD140" s="43">
        <v>58015.988400000002</v>
      </c>
      <c r="AE140" s="43">
        <v>0</v>
      </c>
      <c r="AF140" s="45">
        <f t="shared" si="6"/>
        <v>5860341.6900000004</v>
      </c>
      <c r="AG140" s="45">
        <f t="shared" si="7"/>
        <v>12335990</v>
      </c>
      <c r="AH140" s="45">
        <f t="shared" si="8"/>
        <v>6099117.96</v>
      </c>
      <c r="AI140" s="43">
        <v>743126493</v>
      </c>
      <c r="AJ140" s="43">
        <v>727976375</v>
      </c>
      <c r="AK140" s="43">
        <v>738455981</v>
      </c>
      <c r="AL140" s="47">
        <v>736519616.33333337</v>
      </c>
      <c r="AM140" s="43">
        <v>247680.21065287502</v>
      </c>
      <c r="AN140" s="46"/>
    </row>
    <row r="141" spans="1:40" s="35" customFormat="1" ht="16.5" x14ac:dyDescent="0.3">
      <c r="A141" s="35" t="s">
        <v>339</v>
      </c>
      <c r="B141" s="35" t="s">
        <v>340</v>
      </c>
      <c r="C141" s="35" t="s">
        <v>330</v>
      </c>
      <c r="D141" s="41">
        <v>1</v>
      </c>
      <c r="E141" s="41" t="s">
        <v>1233</v>
      </c>
      <c r="F141" s="42" t="s">
        <v>1193</v>
      </c>
      <c r="G141" s="43">
        <v>625417666</v>
      </c>
      <c r="H141" s="44">
        <v>3.681</v>
      </c>
      <c r="I141" s="43">
        <v>680420896</v>
      </c>
      <c r="J141" s="43">
        <v>5298320.82</v>
      </c>
      <c r="K141" s="43">
        <v>5294296.67</v>
      </c>
      <c r="L141" s="43">
        <v>0</v>
      </c>
      <c r="M141" s="43">
        <v>5294296.67</v>
      </c>
      <c r="N141" s="43">
        <v>346667.56</v>
      </c>
      <c r="O141" s="43">
        <v>0</v>
      </c>
      <c r="P141" s="43">
        <v>135982.9</v>
      </c>
      <c r="Q141" s="43">
        <v>9232710</v>
      </c>
      <c r="R141" s="43">
        <v>0</v>
      </c>
      <c r="S141" s="43">
        <v>0</v>
      </c>
      <c r="T141" s="43">
        <v>7758746.5999999996</v>
      </c>
      <c r="U141" s="43">
        <v>250167</v>
      </c>
      <c r="V141" s="43">
        <v>0</v>
      </c>
      <c r="W141" s="43">
        <v>23018570.729999997</v>
      </c>
      <c r="X141" s="45">
        <v>3.4145097887029324E-2</v>
      </c>
      <c r="Y141" s="43">
        <v>15799.31</v>
      </c>
      <c r="Z141" s="43">
        <v>36750</v>
      </c>
      <c r="AA141" s="43">
        <v>1050.9862000000001</v>
      </c>
      <c r="AB141" s="43">
        <v>53600.296199999997</v>
      </c>
      <c r="AC141" s="43">
        <v>250</v>
      </c>
      <c r="AD141" s="43">
        <v>53850.296199999997</v>
      </c>
      <c r="AE141" s="43">
        <v>0</v>
      </c>
      <c r="AF141" s="45">
        <f t="shared" si="6"/>
        <v>5776947.1299999999</v>
      </c>
      <c r="AG141" s="45">
        <f t="shared" si="7"/>
        <v>9232710</v>
      </c>
      <c r="AH141" s="45">
        <f t="shared" si="8"/>
        <v>8008913.5999999996</v>
      </c>
      <c r="AI141" s="43">
        <v>586827783</v>
      </c>
      <c r="AJ141" s="43">
        <v>656661446</v>
      </c>
      <c r="AK141" s="43">
        <v>667318571</v>
      </c>
      <c r="AL141" s="47">
        <v>636935933.33333337</v>
      </c>
      <c r="AM141" s="43">
        <v>222975.389357721</v>
      </c>
      <c r="AN141" s="46"/>
    </row>
    <row r="142" spans="1:40" s="35" customFormat="1" ht="16.5" x14ac:dyDescent="0.3">
      <c r="A142" s="35" t="s">
        <v>341</v>
      </c>
      <c r="B142" s="35" t="s">
        <v>342</v>
      </c>
      <c r="C142" s="35" t="s">
        <v>330</v>
      </c>
      <c r="D142" s="41">
        <v>2</v>
      </c>
      <c r="E142" s="41" t="s">
        <v>1233</v>
      </c>
      <c r="F142" s="42" t="s">
        <v>1193</v>
      </c>
      <c r="G142" s="43">
        <v>113290900</v>
      </c>
      <c r="H142" s="44">
        <v>4.0449999999999999</v>
      </c>
      <c r="I142" s="43">
        <v>118354834</v>
      </c>
      <c r="J142" s="43">
        <v>921608.79</v>
      </c>
      <c r="K142" s="43">
        <v>921047.22000000009</v>
      </c>
      <c r="L142" s="43">
        <v>0</v>
      </c>
      <c r="M142" s="43">
        <v>921047.22000000009</v>
      </c>
      <c r="N142" s="43">
        <v>60309.38</v>
      </c>
      <c r="O142" s="43">
        <v>0</v>
      </c>
      <c r="P142" s="43">
        <v>23656.799999999999</v>
      </c>
      <c r="Q142" s="43">
        <v>1513841</v>
      </c>
      <c r="R142" s="43">
        <v>0</v>
      </c>
      <c r="S142" s="43">
        <v>0</v>
      </c>
      <c r="T142" s="43">
        <v>2062900</v>
      </c>
      <c r="U142" s="43">
        <v>0</v>
      </c>
      <c r="V142" s="43">
        <v>0</v>
      </c>
      <c r="W142" s="43">
        <v>4581754.4000000004</v>
      </c>
      <c r="X142" s="45">
        <v>2.7348366152482727E-2</v>
      </c>
      <c r="Y142" s="43">
        <v>6558.87</v>
      </c>
      <c r="Z142" s="43">
        <v>9250</v>
      </c>
      <c r="AA142" s="43">
        <v>316.17739999999998</v>
      </c>
      <c r="AB142" s="43">
        <v>16125.047399999999</v>
      </c>
      <c r="AC142" s="43">
        <v>0</v>
      </c>
      <c r="AD142" s="43">
        <v>16125.047399999999</v>
      </c>
      <c r="AE142" s="43">
        <v>0</v>
      </c>
      <c r="AF142" s="45">
        <f t="shared" si="6"/>
        <v>1005013.4000000001</v>
      </c>
      <c r="AG142" s="45">
        <f t="shared" si="7"/>
        <v>1513841</v>
      </c>
      <c r="AH142" s="45">
        <f t="shared" si="8"/>
        <v>2062900</v>
      </c>
      <c r="AI142" s="43">
        <v>123186044</v>
      </c>
      <c r="AJ142" s="43">
        <v>117235288</v>
      </c>
      <c r="AK142" s="43">
        <v>122463301</v>
      </c>
      <c r="AL142" s="47">
        <v>120961544.33333333</v>
      </c>
      <c r="AM142" s="43">
        <v>40821.092845532999</v>
      </c>
      <c r="AN142" s="46"/>
    </row>
    <row r="143" spans="1:40" s="35" customFormat="1" ht="16.5" x14ac:dyDescent="0.3">
      <c r="A143" s="35" t="s">
        <v>343</v>
      </c>
      <c r="B143" s="35" t="s">
        <v>344</v>
      </c>
      <c r="C143" s="35" t="s">
        <v>330</v>
      </c>
      <c r="D143" s="41">
        <v>3</v>
      </c>
      <c r="E143" s="41" t="s">
        <v>1234</v>
      </c>
      <c r="F143" s="42"/>
      <c r="G143" s="43">
        <v>1712794938</v>
      </c>
      <c r="H143" s="44">
        <v>3.1799999999999997</v>
      </c>
      <c r="I143" s="43">
        <v>1896423483</v>
      </c>
      <c r="J143" s="43">
        <v>14767124.43</v>
      </c>
      <c r="K143" s="43">
        <v>14751540.33</v>
      </c>
      <c r="L143" s="43">
        <v>0</v>
      </c>
      <c r="M143" s="43">
        <v>14751540.33</v>
      </c>
      <c r="N143" s="43">
        <v>965931.67</v>
      </c>
      <c r="O143" s="43">
        <v>0</v>
      </c>
      <c r="P143" s="43">
        <v>378886.5</v>
      </c>
      <c r="Q143" s="43">
        <v>10018368</v>
      </c>
      <c r="R143" s="43">
        <v>0</v>
      </c>
      <c r="S143" s="43">
        <v>0</v>
      </c>
      <c r="T143" s="43">
        <v>28340363.190000001</v>
      </c>
      <c r="U143" s="43">
        <v>0</v>
      </c>
      <c r="V143" s="43">
        <v>0</v>
      </c>
      <c r="W143" s="43">
        <v>54455089.689999998</v>
      </c>
      <c r="X143" s="45">
        <v>2.9090794611095466E-2</v>
      </c>
      <c r="Y143" s="43">
        <v>128939.06</v>
      </c>
      <c r="Z143" s="43">
        <v>60750</v>
      </c>
      <c r="AA143" s="43">
        <v>3793.7811999999999</v>
      </c>
      <c r="AB143" s="43">
        <v>193482.8412</v>
      </c>
      <c r="AC143" s="43">
        <v>0</v>
      </c>
      <c r="AD143" s="43">
        <v>193482.8412</v>
      </c>
      <c r="AE143" s="43">
        <v>0</v>
      </c>
      <c r="AF143" s="45">
        <f t="shared" si="6"/>
        <v>16096358.5</v>
      </c>
      <c r="AG143" s="45">
        <f t="shared" si="7"/>
        <v>10018368</v>
      </c>
      <c r="AH143" s="45">
        <f t="shared" si="8"/>
        <v>28340363.190000001</v>
      </c>
      <c r="AI143" s="43">
        <v>1691004285</v>
      </c>
      <c r="AJ143" s="43">
        <v>1740248845</v>
      </c>
      <c r="AK143" s="43">
        <v>1804345260</v>
      </c>
      <c r="AL143" s="47">
        <v>1745199463.3333333</v>
      </c>
      <c r="AM143" s="43">
        <v>610626.63103942503</v>
      </c>
      <c r="AN143" s="46"/>
    </row>
    <row r="144" spans="1:40" s="35" customFormat="1" ht="16.5" x14ac:dyDescent="0.3">
      <c r="A144" s="35" t="s">
        <v>345</v>
      </c>
      <c r="B144" s="35" t="s">
        <v>346</v>
      </c>
      <c r="C144" s="35" t="s">
        <v>330</v>
      </c>
      <c r="D144" s="41">
        <v>1</v>
      </c>
      <c r="E144" s="41" t="s">
        <v>1233</v>
      </c>
      <c r="F144" s="42" t="s">
        <v>1194</v>
      </c>
      <c r="G144" s="43">
        <v>7903566393</v>
      </c>
      <c r="H144" s="44">
        <v>3.7529999999999997</v>
      </c>
      <c r="I144" s="43">
        <v>8840843158</v>
      </c>
      <c r="J144" s="43">
        <v>68842129.469999999</v>
      </c>
      <c r="K144" s="43">
        <v>69232214.439999998</v>
      </c>
      <c r="L144" s="43">
        <v>0</v>
      </c>
      <c r="M144" s="43">
        <v>69232214.439999998</v>
      </c>
      <c r="N144" s="43">
        <v>0</v>
      </c>
      <c r="O144" s="43">
        <v>0</v>
      </c>
      <c r="P144" s="43">
        <v>1777814.18</v>
      </c>
      <c r="Q144" s="43">
        <v>179514349</v>
      </c>
      <c r="R144" s="43">
        <v>0</v>
      </c>
      <c r="S144" s="43">
        <v>0</v>
      </c>
      <c r="T144" s="43">
        <v>42428017.57</v>
      </c>
      <c r="U144" s="43">
        <v>790356.64</v>
      </c>
      <c r="V144" s="43">
        <v>2817031.57</v>
      </c>
      <c r="W144" s="43">
        <v>296559783.39999998</v>
      </c>
      <c r="X144" s="45">
        <v>3.6395458172764066E-2</v>
      </c>
      <c r="Y144" s="43">
        <v>87439.72</v>
      </c>
      <c r="Z144" s="43">
        <v>347500</v>
      </c>
      <c r="AA144" s="43">
        <v>8698.7943999999989</v>
      </c>
      <c r="AB144" s="43">
        <v>443638.51439999999</v>
      </c>
      <c r="AC144" s="43">
        <v>0</v>
      </c>
      <c r="AD144" s="43">
        <v>443638.51439999999</v>
      </c>
      <c r="AE144" s="43">
        <v>0</v>
      </c>
      <c r="AF144" s="45">
        <f t="shared" si="6"/>
        <v>71010028.620000005</v>
      </c>
      <c r="AG144" s="45">
        <f t="shared" si="7"/>
        <v>179514349</v>
      </c>
      <c r="AH144" s="45">
        <f t="shared" si="8"/>
        <v>46035405.780000001</v>
      </c>
      <c r="AI144" s="43">
        <v>8591976148</v>
      </c>
      <c r="AJ144" s="43">
        <v>8683457210</v>
      </c>
      <c r="AK144" s="43">
        <v>9074215650</v>
      </c>
      <c r="AL144" s="47">
        <v>8783216336</v>
      </c>
      <c r="AM144" s="43">
        <v>3030759.850237119</v>
      </c>
      <c r="AN144" s="46"/>
    </row>
    <row r="145" spans="1:40" s="35" customFormat="1" ht="16.5" x14ac:dyDescent="0.3">
      <c r="A145" s="35" t="s">
        <v>347</v>
      </c>
      <c r="B145" s="35" t="s">
        <v>348</v>
      </c>
      <c r="C145" s="35" t="s">
        <v>330</v>
      </c>
      <c r="D145" s="41">
        <v>2</v>
      </c>
      <c r="E145" s="41" t="s">
        <v>1233</v>
      </c>
      <c r="F145" s="42" t="s">
        <v>1193</v>
      </c>
      <c r="G145" s="43">
        <v>89644883</v>
      </c>
      <c r="H145" s="44">
        <v>3.4769999999999999</v>
      </c>
      <c r="I145" s="43">
        <v>85584322</v>
      </c>
      <c r="J145" s="43">
        <v>666430.43999999994</v>
      </c>
      <c r="K145" s="43">
        <v>665246.78999999992</v>
      </c>
      <c r="L145" s="43">
        <v>0</v>
      </c>
      <c r="M145" s="43">
        <v>665246.78999999992</v>
      </c>
      <c r="N145" s="43">
        <v>43561.23</v>
      </c>
      <c r="O145" s="43">
        <v>0</v>
      </c>
      <c r="P145" s="43">
        <v>17086.95</v>
      </c>
      <c r="Q145" s="43">
        <v>791164</v>
      </c>
      <c r="R145" s="43">
        <v>0</v>
      </c>
      <c r="S145" s="43">
        <v>0</v>
      </c>
      <c r="T145" s="43">
        <v>1599289.55</v>
      </c>
      <c r="U145" s="43">
        <v>0</v>
      </c>
      <c r="V145" s="43">
        <v>0</v>
      </c>
      <c r="W145" s="43">
        <v>3116348.5199999996</v>
      </c>
      <c r="X145" s="45">
        <v>3.2055570981699172E-2</v>
      </c>
      <c r="Y145" s="43">
        <v>1500</v>
      </c>
      <c r="Z145" s="43">
        <v>8500</v>
      </c>
      <c r="AA145" s="43">
        <v>200</v>
      </c>
      <c r="AB145" s="43">
        <v>10200</v>
      </c>
      <c r="AC145" s="43">
        <v>0</v>
      </c>
      <c r="AD145" s="43">
        <v>10200</v>
      </c>
      <c r="AE145" s="43">
        <v>0</v>
      </c>
      <c r="AF145" s="45">
        <f t="shared" si="6"/>
        <v>725894.96999999986</v>
      </c>
      <c r="AG145" s="45">
        <f t="shared" si="7"/>
        <v>791164</v>
      </c>
      <c r="AH145" s="45">
        <f t="shared" si="8"/>
        <v>1599289.55</v>
      </c>
      <c r="AI145" s="43">
        <v>83708589</v>
      </c>
      <c r="AJ145" s="43">
        <v>84747713</v>
      </c>
      <c r="AK145" s="43">
        <v>88431514</v>
      </c>
      <c r="AL145" s="47">
        <v>85629272</v>
      </c>
      <c r="AM145" s="43">
        <v>29595.669404300999</v>
      </c>
      <c r="AN145" s="46"/>
    </row>
    <row r="146" spans="1:40" s="35" customFormat="1" ht="16.5" x14ac:dyDescent="0.3">
      <c r="A146" s="35" t="s">
        <v>349</v>
      </c>
      <c r="B146" s="35" t="s">
        <v>350</v>
      </c>
      <c r="C146" s="35" t="s">
        <v>330</v>
      </c>
      <c r="D146" s="41">
        <v>3</v>
      </c>
      <c r="E146" s="41" t="s">
        <v>1234</v>
      </c>
      <c r="F146" s="42" t="s">
        <v>1193</v>
      </c>
      <c r="G146" s="43">
        <v>249342910</v>
      </c>
      <c r="H146" s="44">
        <v>4.2990000000000004</v>
      </c>
      <c r="I146" s="43">
        <v>257977215</v>
      </c>
      <c r="J146" s="43">
        <v>2008824.33</v>
      </c>
      <c r="K146" s="43">
        <v>2007445.79</v>
      </c>
      <c r="L146" s="43">
        <v>0</v>
      </c>
      <c r="M146" s="43">
        <v>2007445.79</v>
      </c>
      <c r="N146" s="43">
        <v>131445.92000000001</v>
      </c>
      <c r="O146" s="43">
        <v>0</v>
      </c>
      <c r="P146" s="43">
        <v>51561.36</v>
      </c>
      <c r="Q146" s="43">
        <v>4414206</v>
      </c>
      <c r="R146" s="43">
        <v>0</v>
      </c>
      <c r="S146" s="43">
        <v>0</v>
      </c>
      <c r="T146" s="43">
        <v>4063727.6</v>
      </c>
      <c r="U146" s="43">
        <v>49868.58</v>
      </c>
      <c r="V146" s="43">
        <v>0</v>
      </c>
      <c r="W146" s="43">
        <v>10718255.25</v>
      </c>
      <c r="X146" s="45">
        <v>3.7369151286832686E-2</v>
      </c>
      <c r="Y146" s="43">
        <v>15363</v>
      </c>
      <c r="Z146" s="43">
        <v>24250</v>
      </c>
      <c r="AA146" s="43">
        <v>792.26</v>
      </c>
      <c r="AB146" s="43">
        <v>40405.26</v>
      </c>
      <c r="AC146" s="43">
        <v>0</v>
      </c>
      <c r="AD146" s="43">
        <v>40405.26</v>
      </c>
      <c r="AE146" s="43">
        <v>0</v>
      </c>
      <c r="AF146" s="45">
        <f t="shared" si="6"/>
        <v>2190453.0699999998</v>
      </c>
      <c r="AG146" s="45">
        <f t="shared" si="7"/>
        <v>4414206</v>
      </c>
      <c r="AH146" s="45">
        <f t="shared" si="8"/>
        <v>4113596.18</v>
      </c>
      <c r="AI146" s="43">
        <v>251930584</v>
      </c>
      <c r="AJ146" s="43">
        <v>256943149</v>
      </c>
      <c r="AK146" s="43">
        <v>256446477</v>
      </c>
      <c r="AL146" s="47">
        <v>255106736.66666666</v>
      </c>
      <c r="AM146" s="43">
        <v>85482.073517840996</v>
      </c>
      <c r="AN146" s="46"/>
    </row>
    <row r="147" spans="1:40" s="35" customFormat="1" ht="16.5" x14ac:dyDescent="0.3">
      <c r="A147" s="35" t="s">
        <v>351</v>
      </c>
      <c r="B147" s="35" t="s">
        <v>352</v>
      </c>
      <c r="C147" s="35" t="s">
        <v>330</v>
      </c>
      <c r="D147" s="41">
        <v>1</v>
      </c>
      <c r="E147" s="41" t="s">
        <v>1233</v>
      </c>
      <c r="F147" s="42" t="s">
        <v>1193</v>
      </c>
      <c r="G147" s="43">
        <v>1068015900</v>
      </c>
      <c r="H147" s="44">
        <v>3.5859999999999999</v>
      </c>
      <c r="I147" s="43">
        <v>1096168315</v>
      </c>
      <c r="J147" s="43">
        <v>8535674.6799999997</v>
      </c>
      <c r="K147" s="43">
        <v>8522838.1400000006</v>
      </c>
      <c r="L147" s="43">
        <v>0</v>
      </c>
      <c r="M147" s="43">
        <v>8522838.1400000006</v>
      </c>
      <c r="N147" s="43">
        <v>0</v>
      </c>
      <c r="O147" s="43">
        <v>0</v>
      </c>
      <c r="P147" s="43">
        <v>218914.91</v>
      </c>
      <c r="Q147" s="43">
        <v>18055701</v>
      </c>
      <c r="R147" s="43">
        <v>0</v>
      </c>
      <c r="S147" s="43">
        <v>0</v>
      </c>
      <c r="T147" s="43">
        <v>11136070</v>
      </c>
      <c r="U147" s="43">
        <v>0</v>
      </c>
      <c r="V147" s="43">
        <v>363878</v>
      </c>
      <c r="W147" s="43">
        <v>38297402.049999997</v>
      </c>
      <c r="X147" s="45">
        <v>3.3384835636835766E-2</v>
      </c>
      <c r="Y147" s="43">
        <v>9101.09</v>
      </c>
      <c r="Z147" s="43">
        <v>50000</v>
      </c>
      <c r="AA147" s="43">
        <v>1182.0218</v>
      </c>
      <c r="AB147" s="43">
        <v>60283.111799999999</v>
      </c>
      <c r="AC147" s="43">
        <v>0</v>
      </c>
      <c r="AD147" s="43">
        <v>60283.111799999999</v>
      </c>
      <c r="AE147" s="43">
        <v>0</v>
      </c>
      <c r="AF147" s="45">
        <f t="shared" si="6"/>
        <v>8741753.0500000007</v>
      </c>
      <c r="AG147" s="45">
        <f t="shared" si="7"/>
        <v>18055701</v>
      </c>
      <c r="AH147" s="45">
        <f t="shared" si="8"/>
        <v>11499948</v>
      </c>
      <c r="AI147" s="43">
        <v>1080269145</v>
      </c>
      <c r="AJ147" s="43">
        <v>1091635322</v>
      </c>
      <c r="AK147" s="43">
        <v>1131732436</v>
      </c>
      <c r="AL147" s="47">
        <v>1101212301</v>
      </c>
      <c r="AM147" s="43">
        <v>377243.76808918803</v>
      </c>
      <c r="AN147" s="46"/>
    </row>
    <row r="148" spans="1:40" s="35" customFormat="1" ht="16.5" x14ac:dyDescent="0.3">
      <c r="A148" s="35" t="s">
        <v>353</v>
      </c>
      <c r="B148" s="35" t="s">
        <v>354</v>
      </c>
      <c r="C148" s="35" t="s">
        <v>330</v>
      </c>
      <c r="D148" s="41">
        <v>2</v>
      </c>
      <c r="E148" s="41" t="s">
        <v>1233</v>
      </c>
      <c r="F148" s="42" t="s">
        <v>1193</v>
      </c>
      <c r="G148" s="43">
        <v>228316900</v>
      </c>
      <c r="H148" s="44">
        <v>4.0100000000000007</v>
      </c>
      <c r="I148" s="43">
        <v>260992552</v>
      </c>
      <c r="J148" s="43">
        <v>2032304.24</v>
      </c>
      <c r="K148" s="43">
        <v>2023758.66</v>
      </c>
      <c r="L148" s="43">
        <v>0</v>
      </c>
      <c r="M148" s="43">
        <v>2023758.66</v>
      </c>
      <c r="N148" s="43">
        <v>132520.26999999999</v>
      </c>
      <c r="O148" s="43">
        <v>0</v>
      </c>
      <c r="P148" s="43">
        <v>51984.59</v>
      </c>
      <c r="Q148" s="43">
        <v>3367286</v>
      </c>
      <c r="R148" s="43">
        <v>1326775</v>
      </c>
      <c r="S148" s="43">
        <v>0</v>
      </c>
      <c r="T148" s="43">
        <v>2200864.0699999998</v>
      </c>
      <c r="U148" s="43">
        <v>52250.25</v>
      </c>
      <c r="V148" s="43">
        <v>0</v>
      </c>
      <c r="W148" s="43">
        <v>9155438.8399999999</v>
      </c>
      <c r="X148" s="45">
        <v>5.0312564457170077E-2</v>
      </c>
      <c r="Y148" s="43">
        <v>3750</v>
      </c>
      <c r="Z148" s="43">
        <v>21250</v>
      </c>
      <c r="AA148" s="43">
        <v>500</v>
      </c>
      <c r="AB148" s="43">
        <v>25500</v>
      </c>
      <c r="AC148" s="43">
        <v>0</v>
      </c>
      <c r="AD148" s="43">
        <v>25500</v>
      </c>
      <c r="AE148" s="43">
        <v>0</v>
      </c>
      <c r="AF148" s="45">
        <f t="shared" si="6"/>
        <v>2208263.5199999996</v>
      </c>
      <c r="AG148" s="45">
        <f t="shared" si="7"/>
        <v>4694061</v>
      </c>
      <c r="AH148" s="45">
        <f t="shared" si="8"/>
        <v>2253114.3199999998</v>
      </c>
      <c r="AI148" s="43">
        <v>217419885</v>
      </c>
      <c r="AJ148" s="43">
        <v>261251250</v>
      </c>
      <c r="AK148" s="43">
        <v>254761102</v>
      </c>
      <c r="AL148" s="47">
        <v>244477412.33333334</v>
      </c>
      <c r="AM148" s="43">
        <v>84920.282412966</v>
      </c>
      <c r="AN148" s="46"/>
    </row>
    <row r="149" spans="1:40" s="35" customFormat="1" ht="16.5" x14ac:dyDescent="0.3">
      <c r="A149" s="35" t="s">
        <v>355</v>
      </c>
      <c r="B149" s="35" t="s">
        <v>356</v>
      </c>
      <c r="C149" s="35" t="s">
        <v>330</v>
      </c>
      <c r="D149" s="41">
        <v>3</v>
      </c>
      <c r="E149" s="41" t="s">
        <v>1234</v>
      </c>
      <c r="F149" s="42" t="s">
        <v>1193</v>
      </c>
      <c r="G149" s="43">
        <v>518138650</v>
      </c>
      <c r="H149" s="44">
        <v>4.4980000000000002</v>
      </c>
      <c r="I149" s="43">
        <v>547223556</v>
      </c>
      <c r="J149" s="43">
        <v>4261135.9800000004</v>
      </c>
      <c r="K149" s="43">
        <v>4254844.9800000004</v>
      </c>
      <c r="L149" s="43">
        <v>0</v>
      </c>
      <c r="M149" s="43">
        <v>4254844.9800000004</v>
      </c>
      <c r="N149" s="43">
        <v>0</v>
      </c>
      <c r="O149" s="43">
        <v>0</v>
      </c>
      <c r="P149" s="43">
        <v>109287.81</v>
      </c>
      <c r="Q149" s="43">
        <v>6422109</v>
      </c>
      <c r="R149" s="43">
        <v>0</v>
      </c>
      <c r="S149" s="43">
        <v>0</v>
      </c>
      <c r="T149" s="43">
        <v>12338804.18</v>
      </c>
      <c r="U149" s="43">
        <v>0</v>
      </c>
      <c r="V149" s="43">
        <v>179269.6</v>
      </c>
      <c r="W149" s="43">
        <v>23304315.57</v>
      </c>
      <c r="X149" s="45">
        <v>4.0214510536178347E-2</v>
      </c>
      <c r="Y149" s="43">
        <v>25482.880000000001</v>
      </c>
      <c r="Z149" s="43">
        <v>58250</v>
      </c>
      <c r="AA149" s="43">
        <v>1674.6576000000002</v>
      </c>
      <c r="AB149" s="43">
        <v>85407.537600000011</v>
      </c>
      <c r="AC149" s="43">
        <v>0</v>
      </c>
      <c r="AD149" s="43">
        <v>85407.537600000011</v>
      </c>
      <c r="AE149" s="43">
        <v>0</v>
      </c>
      <c r="AF149" s="45">
        <f t="shared" si="6"/>
        <v>4364132.79</v>
      </c>
      <c r="AG149" s="45">
        <f t="shared" si="7"/>
        <v>6422109</v>
      </c>
      <c r="AH149" s="45">
        <f t="shared" si="8"/>
        <v>12518073.779999999</v>
      </c>
      <c r="AI149" s="43">
        <v>539094958</v>
      </c>
      <c r="AJ149" s="43">
        <v>537809333</v>
      </c>
      <c r="AK149" s="43">
        <v>536542042</v>
      </c>
      <c r="AL149" s="47">
        <v>537815444.33333337</v>
      </c>
      <c r="AM149" s="43">
        <v>178847.16848598601</v>
      </c>
      <c r="AN149" s="46"/>
    </row>
    <row r="150" spans="1:40" s="35" customFormat="1" ht="16.5" x14ac:dyDescent="0.3">
      <c r="A150" s="35" t="s">
        <v>357</v>
      </c>
      <c r="B150" s="35" t="s">
        <v>358</v>
      </c>
      <c r="C150" s="35" t="s">
        <v>330</v>
      </c>
      <c r="D150" s="41">
        <v>1</v>
      </c>
      <c r="E150" s="41" t="s">
        <v>1234</v>
      </c>
      <c r="F150" s="42" t="s">
        <v>1193</v>
      </c>
      <c r="G150" s="43">
        <v>4435054600</v>
      </c>
      <c r="H150" s="44">
        <v>3.8899999999999997</v>
      </c>
      <c r="I150" s="43">
        <v>4617458604</v>
      </c>
      <c r="J150" s="43">
        <v>35955358.259999998</v>
      </c>
      <c r="K150" s="43">
        <v>35970834.439999998</v>
      </c>
      <c r="L150" s="43">
        <v>0</v>
      </c>
      <c r="M150" s="43">
        <v>35970834.439999998</v>
      </c>
      <c r="N150" s="43">
        <v>2355295.94</v>
      </c>
      <c r="O150" s="43">
        <v>0</v>
      </c>
      <c r="P150" s="43">
        <v>923887.21</v>
      </c>
      <c r="Q150" s="43">
        <v>52041250</v>
      </c>
      <c r="R150" s="43">
        <v>27953622</v>
      </c>
      <c r="S150" s="43">
        <v>0</v>
      </c>
      <c r="T150" s="43">
        <v>52386269.359999999</v>
      </c>
      <c r="U150" s="43">
        <v>887010.92</v>
      </c>
      <c r="V150" s="43">
        <v>0</v>
      </c>
      <c r="W150" s="43">
        <v>172518169.86999997</v>
      </c>
      <c r="X150" s="45">
        <v>3.5867681083695625E-2</v>
      </c>
      <c r="Y150" s="43">
        <v>89061.64</v>
      </c>
      <c r="Z150" s="43">
        <v>360250</v>
      </c>
      <c r="AA150" s="43">
        <v>8986.2327999999998</v>
      </c>
      <c r="AB150" s="43">
        <v>458297.87280000001</v>
      </c>
      <c r="AC150" s="43">
        <v>0</v>
      </c>
      <c r="AD150" s="43">
        <v>458297.87280000001</v>
      </c>
      <c r="AE150" s="43">
        <v>0</v>
      </c>
      <c r="AF150" s="45">
        <f t="shared" si="6"/>
        <v>39250017.589999996</v>
      </c>
      <c r="AG150" s="45">
        <f t="shared" si="7"/>
        <v>79994872</v>
      </c>
      <c r="AH150" s="45">
        <f t="shared" si="8"/>
        <v>53273280.280000001</v>
      </c>
      <c r="AI150" s="43">
        <v>4499771590</v>
      </c>
      <c r="AJ150" s="43">
        <v>4518599816</v>
      </c>
      <c r="AK150" s="43">
        <v>4714645268</v>
      </c>
      <c r="AL150" s="47">
        <v>4577672224.666667</v>
      </c>
      <c r="AM150" s="43">
        <v>1573742.948922144</v>
      </c>
      <c r="AN150" s="46"/>
    </row>
    <row r="151" spans="1:40" s="35" customFormat="1" ht="16.5" x14ac:dyDescent="0.3">
      <c r="A151" s="35" t="s">
        <v>359</v>
      </c>
      <c r="B151" s="35" t="s">
        <v>360</v>
      </c>
      <c r="C151" s="35" t="s">
        <v>330</v>
      </c>
      <c r="D151" s="41">
        <v>2</v>
      </c>
      <c r="E151" s="41" t="s">
        <v>1233</v>
      </c>
      <c r="F151" s="42" t="s">
        <v>1193</v>
      </c>
      <c r="G151" s="43">
        <v>1277736599</v>
      </c>
      <c r="H151" s="44">
        <v>3.7919999999999998</v>
      </c>
      <c r="I151" s="43">
        <v>1454852501</v>
      </c>
      <c r="J151" s="43">
        <v>11328686.92</v>
      </c>
      <c r="K151" s="43">
        <v>11322398.66</v>
      </c>
      <c r="L151" s="43">
        <v>0</v>
      </c>
      <c r="M151" s="43">
        <v>11322398.66</v>
      </c>
      <c r="N151" s="43">
        <v>741381.63</v>
      </c>
      <c r="O151" s="43">
        <v>0</v>
      </c>
      <c r="P151" s="43">
        <v>290812.46999999997</v>
      </c>
      <c r="Q151" s="43">
        <v>26539597</v>
      </c>
      <c r="R151" s="43">
        <v>0</v>
      </c>
      <c r="S151" s="43">
        <v>0</v>
      </c>
      <c r="T151" s="43">
        <v>9551000</v>
      </c>
      <c r="U151" s="43">
        <v>0</v>
      </c>
      <c r="V151" s="43">
        <v>0</v>
      </c>
      <c r="W151" s="43">
        <v>48445189.760000005</v>
      </c>
      <c r="X151" s="45">
        <v>3.4988399821277077E-2</v>
      </c>
      <c r="Y151" s="43">
        <v>11493.17</v>
      </c>
      <c r="Z151" s="43">
        <v>84750</v>
      </c>
      <c r="AA151" s="43">
        <v>1924.8634</v>
      </c>
      <c r="AB151" s="43">
        <v>98168.0334</v>
      </c>
      <c r="AC151" s="43">
        <v>0</v>
      </c>
      <c r="AD151" s="43">
        <v>98168.0334</v>
      </c>
      <c r="AE151" s="43">
        <v>0</v>
      </c>
      <c r="AF151" s="45">
        <f t="shared" si="6"/>
        <v>12354592.760000002</v>
      </c>
      <c r="AG151" s="45">
        <f t="shared" si="7"/>
        <v>26539597</v>
      </c>
      <c r="AH151" s="45">
        <f t="shared" si="8"/>
        <v>9551000</v>
      </c>
      <c r="AI151" s="43">
        <v>1385585692</v>
      </c>
      <c r="AJ151" s="43">
        <v>1444316973</v>
      </c>
      <c r="AK151" s="43">
        <v>1464023174</v>
      </c>
      <c r="AL151" s="47">
        <v>1431308613</v>
      </c>
      <c r="AM151" s="43">
        <v>488327.89933827898</v>
      </c>
      <c r="AN151" s="46"/>
    </row>
    <row r="152" spans="1:40" s="35" customFormat="1" ht="16.5" x14ac:dyDescent="0.3">
      <c r="A152" s="35" t="s">
        <v>361</v>
      </c>
      <c r="B152" s="35" t="s">
        <v>362</v>
      </c>
      <c r="C152" s="35" t="s">
        <v>330</v>
      </c>
      <c r="D152" s="41">
        <v>3</v>
      </c>
      <c r="E152" s="41" t="s">
        <v>1234</v>
      </c>
      <c r="F152" s="42" t="s">
        <v>1193</v>
      </c>
      <c r="G152" s="43">
        <v>2315132987</v>
      </c>
      <c r="H152" s="44">
        <v>3.125</v>
      </c>
      <c r="I152" s="43">
        <v>2444137850</v>
      </c>
      <c r="J152" s="43">
        <v>19032082.27</v>
      </c>
      <c r="K152" s="43">
        <v>19027875.949999999</v>
      </c>
      <c r="L152" s="43">
        <v>0</v>
      </c>
      <c r="M152" s="43">
        <v>19027875.949999999</v>
      </c>
      <c r="N152" s="43">
        <v>0</v>
      </c>
      <c r="O152" s="43">
        <v>0</v>
      </c>
      <c r="P152" s="43">
        <v>488724.04</v>
      </c>
      <c r="Q152" s="43">
        <v>40467008</v>
      </c>
      <c r="R152" s="43">
        <v>0</v>
      </c>
      <c r="S152" s="43">
        <v>0</v>
      </c>
      <c r="T152" s="43">
        <v>11429345.67</v>
      </c>
      <c r="U152" s="43">
        <v>114910.52</v>
      </c>
      <c r="V152" s="43">
        <v>803470.82</v>
      </c>
      <c r="W152" s="43">
        <v>72331334.999999985</v>
      </c>
      <c r="X152" s="45">
        <v>2.9285919345708494E-2</v>
      </c>
      <c r="Y152" s="43">
        <v>4853.42</v>
      </c>
      <c r="Z152" s="43">
        <v>51250</v>
      </c>
      <c r="AA152" s="43">
        <v>1122.0683999999999</v>
      </c>
      <c r="AB152" s="43">
        <v>57225.488400000002</v>
      </c>
      <c r="AC152" s="43">
        <v>0</v>
      </c>
      <c r="AD152" s="43">
        <v>57225.488400000002</v>
      </c>
      <c r="AE152" s="43">
        <v>0</v>
      </c>
      <c r="AF152" s="45">
        <f t="shared" si="6"/>
        <v>19516599.989999998</v>
      </c>
      <c r="AG152" s="45">
        <f t="shared" si="7"/>
        <v>40467008</v>
      </c>
      <c r="AH152" s="45">
        <f t="shared" si="8"/>
        <v>12347727.01</v>
      </c>
      <c r="AI152" s="43">
        <v>2312731638</v>
      </c>
      <c r="AJ152" s="43">
        <v>2404662309</v>
      </c>
      <c r="AK152" s="43">
        <v>2447153121</v>
      </c>
      <c r="AL152" s="47">
        <v>2388182356</v>
      </c>
      <c r="AM152" s="43">
        <v>817635.08503076399</v>
      </c>
      <c r="AN152" s="46"/>
    </row>
    <row r="153" spans="1:40" s="35" customFormat="1" ht="16.5" x14ac:dyDescent="0.3">
      <c r="A153" s="35" t="s">
        <v>363</v>
      </c>
      <c r="B153" s="35" t="s">
        <v>364</v>
      </c>
      <c r="C153" s="35" t="s">
        <v>330</v>
      </c>
      <c r="D153" s="41">
        <v>1</v>
      </c>
      <c r="E153" s="41" t="s">
        <v>1233</v>
      </c>
      <c r="F153" s="42" t="s">
        <v>1193</v>
      </c>
      <c r="G153" s="43">
        <v>836106067</v>
      </c>
      <c r="H153" s="44">
        <v>3.33</v>
      </c>
      <c r="I153" s="43">
        <v>843881838</v>
      </c>
      <c r="J153" s="43">
        <v>6571163.1500000004</v>
      </c>
      <c r="K153" s="43">
        <v>6570033.1900000004</v>
      </c>
      <c r="L153" s="43">
        <v>0</v>
      </c>
      <c r="M153" s="43">
        <v>6570033.1900000004</v>
      </c>
      <c r="N153" s="43">
        <v>0</v>
      </c>
      <c r="O153" s="43">
        <v>0</v>
      </c>
      <c r="P153" s="43">
        <v>168747.72</v>
      </c>
      <c r="Q153" s="43">
        <v>14685900</v>
      </c>
      <c r="R153" s="43">
        <v>0</v>
      </c>
      <c r="S153" s="43">
        <v>0</v>
      </c>
      <c r="T153" s="43">
        <v>6135292</v>
      </c>
      <c r="U153" s="43">
        <v>0</v>
      </c>
      <c r="V153" s="43">
        <v>279805.40999999997</v>
      </c>
      <c r="W153" s="43">
        <v>27839778.32</v>
      </c>
      <c r="X153" s="45">
        <v>3.0877862090234239E-2</v>
      </c>
      <c r="Y153" s="43">
        <v>4779.45</v>
      </c>
      <c r="Z153" s="43">
        <v>48750</v>
      </c>
      <c r="AA153" s="43">
        <v>1070.5889999999999</v>
      </c>
      <c r="AB153" s="43">
        <v>54600.038999999997</v>
      </c>
      <c r="AC153" s="43">
        <v>0</v>
      </c>
      <c r="AD153" s="43">
        <v>54600.038999999997</v>
      </c>
      <c r="AE153" s="43">
        <v>0</v>
      </c>
      <c r="AF153" s="45">
        <f t="shared" si="6"/>
        <v>6738780.9100000001</v>
      </c>
      <c r="AG153" s="45">
        <f t="shared" si="7"/>
        <v>14685900</v>
      </c>
      <c r="AH153" s="45">
        <f t="shared" si="8"/>
        <v>6415097.4100000001</v>
      </c>
      <c r="AI153" s="43">
        <v>826930404</v>
      </c>
      <c r="AJ153" s="43">
        <v>838554817</v>
      </c>
      <c r="AK153" s="43">
        <v>852628216</v>
      </c>
      <c r="AL153" s="47">
        <v>839371145.66666663</v>
      </c>
      <c r="AM153" s="43">
        <v>284499.609833439</v>
      </c>
      <c r="AN153" s="46"/>
    </row>
    <row r="154" spans="1:40" s="35" customFormat="1" ht="16.5" x14ac:dyDescent="0.3">
      <c r="A154" s="35" t="s">
        <v>365</v>
      </c>
      <c r="B154" s="35" t="s">
        <v>366</v>
      </c>
      <c r="C154" s="35" t="s">
        <v>330</v>
      </c>
      <c r="D154" s="41">
        <v>2</v>
      </c>
      <c r="E154" s="41" t="s">
        <v>1233</v>
      </c>
      <c r="F154" s="42" t="s">
        <v>1193</v>
      </c>
      <c r="G154" s="43">
        <v>38057000</v>
      </c>
      <c r="H154" s="44">
        <v>5.2280000000000006</v>
      </c>
      <c r="I154" s="43">
        <v>37732004</v>
      </c>
      <c r="J154" s="43">
        <v>293812.64</v>
      </c>
      <c r="K154" s="43">
        <v>293098.23000000004</v>
      </c>
      <c r="L154" s="43">
        <v>0</v>
      </c>
      <c r="M154" s="43">
        <v>293098.23000000004</v>
      </c>
      <c r="N154" s="43">
        <v>19192.560000000001</v>
      </c>
      <c r="O154" s="43">
        <v>0</v>
      </c>
      <c r="P154" s="43">
        <v>7529.16</v>
      </c>
      <c r="Q154" s="43">
        <v>1115533</v>
      </c>
      <c r="R154" s="43">
        <v>0</v>
      </c>
      <c r="S154" s="43">
        <v>0</v>
      </c>
      <c r="T154" s="43">
        <v>554194.85</v>
      </c>
      <c r="U154" s="43">
        <v>0</v>
      </c>
      <c r="V154" s="43">
        <v>0</v>
      </c>
      <c r="W154" s="43">
        <v>1989547.7999999998</v>
      </c>
      <c r="X154" s="45">
        <v>4.3661408534253314E-2</v>
      </c>
      <c r="Y154" s="43">
        <v>750</v>
      </c>
      <c r="Z154" s="43">
        <v>2500</v>
      </c>
      <c r="AA154" s="43">
        <v>65</v>
      </c>
      <c r="AB154" s="43">
        <v>3315</v>
      </c>
      <c r="AC154" s="43">
        <v>0</v>
      </c>
      <c r="AD154" s="43">
        <v>3315</v>
      </c>
      <c r="AE154" s="43">
        <v>0</v>
      </c>
      <c r="AF154" s="45">
        <f t="shared" si="6"/>
        <v>319819.95</v>
      </c>
      <c r="AG154" s="45">
        <f t="shared" si="7"/>
        <v>1115533</v>
      </c>
      <c r="AH154" s="45">
        <f t="shared" si="8"/>
        <v>554194.85</v>
      </c>
      <c r="AI154" s="43">
        <v>36960216</v>
      </c>
      <c r="AJ154" s="43">
        <v>37671975</v>
      </c>
      <c r="AK154" s="43">
        <v>37490888</v>
      </c>
      <c r="AL154" s="47">
        <v>37374359.666666664</v>
      </c>
      <c r="AM154" s="43">
        <v>12496.950169704</v>
      </c>
      <c r="AN154" s="46"/>
    </row>
    <row r="155" spans="1:40" s="35" customFormat="1" ht="16.5" x14ac:dyDescent="0.3">
      <c r="A155" s="35" t="s">
        <v>367</v>
      </c>
      <c r="B155" s="35" t="s">
        <v>368</v>
      </c>
      <c r="C155" s="35" t="s">
        <v>330</v>
      </c>
      <c r="D155" s="41">
        <v>3</v>
      </c>
      <c r="E155" s="41" t="s">
        <v>1234</v>
      </c>
      <c r="F155" s="42" t="s">
        <v>1193</v>
      </c>
      <c r="G155" s="43">
        <v>116029593</v>
      </c>
      <c r="H155" s="44">
        <v>5.194</v>
      </c>
      <c r="I155" s="43">
        <v>124646198</v>
      </c>
      <c r="J155" s="43">
        <v>970598.57</v>
      </c>
      <c r="K155" s="43">
        <v>969953.30999999994</v>
      </c>
      <c r="L155" s="43">
        <v>0</v>
      </c>
      <c r="M155" s="43">
        <v>969953.30999999994</v>
      </c>
      <c r="N155" s="43">
        <v>63511.63</v>
      </c>
      <c r="O155" s="43">
        <v>0</v>
      </c>
      <c r="P155" s="43">
        <v>24913.07</v>
      </c>
      <c r="Q155" s="43">
        <v>2914101</v>
      </c>
      <c r="R155" s="43">
        <v>0</v>
      </c>
      <c r="S155" s="43">
        <v>0</v>
      </c>
      <c r="T155" s="43">
        <v>2053000</v>
      </c>
      <c r="U155" s="43">
        <v>0</v>
      </c>
      <c r="V155" s="43">
        <v>0</v>
      </c>
      <c r="W155" s="43">
        <v>6025479.0099999998</v>
      </c>
      <c r="X155" s="45">
        <v>7.4733976234717739E-2</v>
      </c>
      <c r="Y155" s="43">
        <v>3250</v>
      </c>
      <c r="Z155" s="43">
        <v>14000</v>
      </c>
      <c r="AA155" s="43">
        <v>345</v>
      </c>
      <c r="AB155" s="43">
        <v>17595</v>
      </c>
      <c r="AC155" s="43">
        <v>0</v>
      </c>
      <c r="AD155" s="43">
        <v>17595</v>
      </c>
      <c r="AE155" s="43">
        <v>0</v>
      </c>
      <c r="AF155" s="45">
        <f t="shared" si="6"/>
        <v>1058378.01</v>
      </c>
      <c r="AG155" s="45">
        <f t="shared" si="7"/>
        <v>2914101</v>
      </c>
      <c r="AH155" s="45">
        <f t="shared" si="8"/>
        <v>2053000</v>
      </c>
      <c r="AI155" s="43">
        <v>121403490</v>
      </c>
      <c r="AJ155" s="43">
        <v>123910456</v>
      </c>
      <c r="AK155" s="43">
        <v>125450860</v>
      </c>
      <c r="AL155" s="47">
        <v>123588268.66666667</v>
      </c>
      <c r="AM155" s="43">
        <v>41816.942516349001</v>
      </c>
      <c r="AN155" s="46"/>
    </row>
    <row r="156" spans="1:40" s="35" customFormat="1" ht="16.5" x14ac:dyDescent="0.3">
      <c r="A156" s="35" t="s">
        <v>369</v>
      </c>
      <c r="B156" s="35" t="s">
        <v>370</v>
      </c>
      <c r="C156" s="35" t="s">
        <v>330</v>
      </c>
      <c r="D156" s="41">
        <v>1</v>
      </c>
      <c r="E156" s="41" t="s">
        <v>1233</v>
      </c>
      <c r="F156" s="42" t="s">
        <v>1193</v>
      </c>
      <c r="G156" s="43">
        <v>210323171</v>
      </c>
      <c r="H156" s="44">
        <v>4.2360000000000007</v>
      </c>
      <c r="I156" s="43">
        <v>219406833</v>
      </c>
      <c r="J156" s="43">
        <v>1708483.38</v>
      </c>
      <c r="K156" s="43">
        <v>1703720.1099999999</v>
      </c>
      <c r="L156" s="43">
        <v>0</v>
      </c>
      <c r="M156" s="43">
        <v>1703720.1099999999</v>
      </c>
      <c r="N156" s="43">
        <v>111563.29</v>
      </c>
      <c r="O156" s="43">
        <v>0</v>
      </c>
      <c r="P156" s="43">
        <v>43763.9</v>
      </c>
      <c r="Q156" s="43">
        <v>5048888</v>
      </c>
      <c r="R156" s="43">
        <v>0</v>
      </c>
      <c r="S156" s="43">
        <v>0</v>
      </c>
      <c r="T156" s="43">
        <v>2000000</v>
      </c>
      <c r="U156" s="43">
        <v>0</v>
      </c>
      <c r="V156" s="43">
        <v>0</v>
      </c>
      <c r="W156" s="43">
        <v>8907935.3000000007</v>
      </c>
      <c r="X156" s="45">
        <v>3.9248177359276853E-2</v>
      </c>
      <c r="Y156" s="43">
        <v>5000</v>
      </c>
      <c r="Z156" s="43">
        <v>19750</v>
      </c>
      <c r="AA156" s="43">
        <v>495</v>
      </c>
      <c r="AB156" s="43">
        <v>25245</v>
      </c>
      <c r="AC156" s="43">
        <v>0</v>
      </c>
      <c r="AD156" s="43">
        <v>25245</v>
      </c>
      <c r="AE156" s="43">
        <v>0</v>
      </c>
      <c r="AF156" s="45">
        <f t="shared" si="6"/>
        <v>1859047.2999999998</v>
      </c>
      <c r="AG156" s="45">
        <f t="shared" si="7"/>
        <v>5048888</v>
      </c>
      <c r="AH156" s="45">
        <f t="shared" si="8"/>
        <v>2000000</v>
      </c>
      <c r="AI156" s="43">
        <v>213726222</v>
      </c>
      <c r="AJ156" s="43">
        <v>218933555</v>
      </c>
      <c r="AK156" s="43">
        <v>211033571</v>
      </c>
      <c r="AL156" s="47">
        <v>214564449.33333334</v>
      </c>
      <c r="AM156" s="43">
        <v>70466.410200186001</v>
      </c>
      <c r="AN156" s="46"/>
    </row>
    <row r="157" spans="1:40" s="35" customFormat="1" ht="16.5" x14ac:dyDescent="0.3">
      <c r="A157" s="35" t="s">
        <v>371</v>
      </c>
      <c r="B157" s="35" t="s">
        <v>372</v>
      </c>
      <c r="C157" s="35" t="s">
        <v>330</v>
      </c>
      <c r="D157" s="41">
        <v>2</v>
      </c>
      <c r="E157" s="41" t="s">
        <v>1234</v>
      </c>
      <c r="F157" s="42" t="s">
        <v>1193</v>
      </c>
      <c r="G157" s="43">
        <v>597041100</v>
      </c>
      <c r="H157" s="44">
        <v>4.8780000000000001</v>
      </c>
      <c r="I157" s="43">
        <v>598767507</v>
      </c>
      <c r="J157" s="43">
        <v>4662499.8899999997</v>
      </c>
      <c r="K157" s="43">
        <v>4664968.0199999996</v>
      </c>
      <c r="L157" s="43">
        <v>0</v>
      </c>
      <c r="M157" s="43">
        <v>4664968.0199999996</v>
      </c>
      <c r="N157" s="43">
        <v>305452.3</v>
      </c>
      <c r="O157" s="43">
        <v>0</v>
      </c>
      <c r="P157" s="43">
        <v>119814.82</v>
      </c>
      <c r="Q157" s="43">
        <v>13889263</v>
      </c>
      <c r="R157" s="43">
        <v>0</v>
      </c>
      <c r="S157" s="43">
        <v>0</v>
      </c>
      <c r="T157" s="43">
        <v>10141241.140000001</v>
      </c>
      <c r="U157" s="43">
        <v>0</v>
      </c>
      <c r="V157" s="43">
        <v>0</v>
      </c>
      <c r="W157" s="43">
        <v>29120739.280000001</v>
      </c>
      <c r="X157" s="45">
        <v>4.6954673919929482E-2</v>
      </c>
      <c r="Y157" s="43">
        <v>26485.15</v>
      </c>
      <c r="Z157" s="43">
        <v>58500</v>
      </c>
      <c r="AA157" s="43">
        <v>1699.703</v>
      </c>
      <c r="AB157" s="43">
        <v>86684.853000000003</v>
      </c>
      <c r="AC157" s="43">
        <v>0</v>
      </c>
      <c r="AD157" s="43">
        <v>86684.853000000003</v>
      </c>
      <c r="AE157" s="43">
        <v>0</v>
      </c>
      <c r="AF157" s="45">
        <f t="shared" si="6"/>
        <v>5090235.1399999997</v>
      </c>
      <c r="AG157" s="45">
        <f t="shared" si="7"/>
        <v>13889263</v>
      </c>
      <c r="AH157" s="45">
        <f t="shared" si="8"/>
        <v>10141241.140000001</v>
      </c>
      <c r="AI157" s="43">
        <v>599222897</v>
      </c>
      <c r="AJ157" s="43">
        <v>593767635</v>
      </c>
      <c r="AK157" s="43">
        <v>605579572</v>
      </c>
      <c r="AL157" s="47">
        <v>599523368</v>
      </c>
      <c r="AM157" s="43">
        <v>201859.72214007599</v>
      </c>
      <c r="AN157" s="46"/>
    </row>
    <row r="158" spans="1:40" s="35" customFormat="1" ht="16.5" x14ac:dyDescent="0.3">
      <c r="A158" s="35" t="s">
        <v>373</v>
      </c>
      <c r="B158" s="35" t="s">
        <v>374</v>
      </c>
      <c r="C158" s="35" t="s">
        <v>330</v>
      </c>
      <c r="D158" s="41">
        <v>3</v>
      </c>
      <c r="E158" s="41" t="s">
        <v>1234</v>
      </c>
      <c r="F158" s="42" t="s">
        <v>1193</v>
      </c>
      <c r="G158" s="43">
        <v>263597700</v>
      </c>
      <c r="H158" s="44">
        <v>4.4320000000000004</v>
      </c>
      <c r="I158" s="43">
        <v>279299019</v>
      </c>
      <c r="J158" s="43">
        <v>2174853.56</v>
      </c>
      <c r="K158" s="43">
        <v>2173218.46</v>
      </c>
      <c r="L158" s="43">
        <v>0</v>
      </c>
      <c r="M158" s="43">
        <v>2173218.46</v>
      </c>
      <c r="N158" s="43">
        <v>142301.45000000001</v>
      </c>
      <c r="O158" s="43">
        <v>0</v>
      </c>
      <c r="P158" s="43">
        <v>55818.43</v>
      </c>
      <c r="Q158" s="43">
        <v>4537051</v>
      </c>
      <c r="R158" s="43">
        <v>1801096</v>
      </c>
      <c r="S158" s="43">
        <v>0</v>
      </c>
      <c r="T158" s="43">
        <v>2970917.56</v>
      </c>
      <c r="U158" s="43">
        <v>0</v>
      </c>
      <c r="V158" s="43">
        <v>0</v>
      </c>
      <c r="W158" s="43">
        <v>11680402.9</v>
      </c>
      <c r="X158" s="45">
        <v>3.9527747499533687E-2</v>
      </c>
      <c r="Y158" s="43">
        <v>13192.2</v>
      </c>
      <c r="Z158" s="43">
        <v>27250</v>
      </c>
      <c r="AA158" s="43">
        <v>808.84399999999994</v>
      </c>
      <c r="AB158" s="43">
        <v>41251.043999999994</v>
      </c>
      <c r="AC158" s="43">
        <v>0</v>
      </c>
      <c r="AD158" s="43">
        <v>41251.043999999994</v>
      </c>
      <c r="AE158" s="43">
        <v>0</v>
      </c>
      <c r="AF158" s="45">
        <f t="shared" si="6"/>
        <v>2371338.3400000003</v>
      </c>
      <c r="AG158" s="45">
        <f t="shared" si="7"/>
        <v>6338147</v>
      </c>
      <c r="AH158" s="45">
        <f t="shared" si="8"/>
        <v>2970917.56</v>
      </c>
      <c r="AI158" s="43">
        <v>272285358</v>
      </c>
      <c r="AJ158" s="43">
        <v>278342700</v>
      </c>
      <c r="AK158" s="43">
        <v>287676089</v>
      </c>
      <c r="AL158" s="47">
        <v>279434715.66666669</v>
      </c>
      <c r="AM158" s="43">
        <v>95891.967107937002</v>
      </c>
      <c r="AN158" s="46"/>
    </row>
    <row r="159" spans="1:40" s="35" customFormat="1" ht="16.5" x14ac:dyDescent="0.3">
      <c r="A159" s="35" t="s">
        <v>375</v>
      </c>
      <c r="B159" s="35" t="s">
        <v>376</v>
      </c>
      <c r="C159" s="35" t="s">
        <v>330</v>
      </c>
      <c r="D159" s="41">
        <v>1</v>
      </c>
      <c r="E159" s="41" t="s">
        <v>1233</v>
      </c>
      <c r="F159" s="42" t="s">
        <v>1193</v>
      </c>
      <c r="G159" s="43">
        <v>240510300</v>
      </c>
      <c r="H159" s="44">
        <v>4.7310000000000008</v>
      </c>
      <c r="I159" s="43">
        <v>252743284</v>
      </c>
      <c r="J159" s="43">
        <v>1968068.61</v>
      </c>
      <c r="K159" s="43">
        <v>1965779.2000000002</v>
      </c>
      <c r="L159" s="43">
        <v>0</v>
      </c>
      <c r="M159" s="43">
        <v>1965779.2000000002</v>
      </c>
      <c r="N159" s="43">
        <v>128719.89</v>
      </c>
      <c r="O159" s="43">
        <v>0</v>
      </c>
      <c r="P159" s="43">
        <v>50490.8</v>
      </c>
      <c r="Q159" s="43">
        <v>5962882</v>
      </c>
      <c r="R159" s="43">
        <v>0</v>
      </c>
      <c r="S159" s="43">
        <v>0</v>
      </c>
      <c r="T159" s="43">
        <v>3268569.64</v>
      </c>
      <c r="U159" s="43">
        <v>0</v>
      </c>
      <c r="V159" s="43">
        <v>0</v>
      </c>
      <c r="W159" s="43">
        <v>11376441.530000001</v>
      </c>
      <c r="X159" s="45">
        <v>4.1075677908105859E-2</v>
      </c>
      <c r="Y159" s="43">
        <v>3092.21</v>
      </c>
      <c r="Z159" s="43">
        <v>13000</v>
      </c>
      <c r="AA159" s="43">
        <v>321.8442</v>
      </c>
      <c r="AB159" s="43">
        <v>16414.054199999999</v>
      </c>
      <c r="AC159" s="43">
        <v>0</v>
      </c>
      <c r="AD159" s="43">
        <v>16414.054199999999</v>
      </c>
      <c r="AE159" s="43">
        <v>0</v>
      </c>
      <c r="AF159" s="45">
        <f t="shared" si="6"/>
        <v>2144989.89</v>
      </c>
      <c r="AG159" s="45">
        <f t="shared" si="7"/>
        <v>5962882</v>
      </c>
      <c r="AH159" s="45">
        <f t="shared" si="8"/>
        <v>3268569.64</v>
      </c>
      <c r="AI159" s="43">
        <v>249116703</v>
      </c>
      <c r="AJ159" s="43">
        <v>250731789</v>
      </c>
      <c r="AK159" s="43">
        <v>260546311</v>
      </c>
      <c r="AL159" s="47">
        <v>253464934.33333334</v>
      </c>
      <c r="AM159" s="43">
        <v>86848.683484563007</v>
      </c>
      <c r="AN159" s="46"/>
    </row>
    <row r="160" spans="1:40" s="35" customFormat="1" ht="16.5" x14ac:dyDescent="0.3">
      <c r="A160" s="35" t="s">
        <v>377</v>
      </c>
      <c r="B160" s="35" t="s">
        <v>378</v>
      </c>
      <c r="C160" s="35" t="s">
        <v>330</v>
      </c>
      <c r="D160" s="41">
        <v>2</v>
      </c>
      <c r="E160" s="41" t="s">
        <v>1233</v>
      </c>
      <c r="F160" s="42" t="s">
        <v>1193</v>
      </c>
      <c r="G160" s="43">
        <v>276844200</v>
      </c>
      <c r="H160" s="44">
        <v>4.7450000000000001</v>
      </c>
      <c r="I160" s="43">
        <v>286743608</v>
      </c>
      <c r="J160" s="43">
        <v>2232823.2999999998</v>
      </c>
      <c r="K160" s="43">
        <v>2197282.69</v>
      </c>
      <c r="L160" s="43">
        <v>0</v>
      </c>
      <c r="M160" s="43">
        <v>2197282.69</v>
      </c>
      <c r="N160" s="43">
        <v>143943.41</v>
      </c>
      <c r="O160" s="43">
        <v>0</v>
      </c>
      <c r="P160" s="43">
        <v>56462.33</v>
      </c>
      <c r="Q160" s="43">
        <v>6847356</v>
      </c>
      <c r="R160" s="43">
        <v>0</v>
      </c>
      <c r="S160" s="43">
        <v>0</v>
      </c>
      <c r="T160" s="43">
        <v>3890584.26</v>
      </c>
      <c r="U160" s="43">
        <v>0</v>
      </c>
      <c r="V160" s="43">
        <v>0</v>
      </c>
      <c r="W160" s="43">
        <v>13135628.689999999</v>
      </c>
      <c r="X160" s="45">
        <v>4.4060825802883702E-2</v>
      </c>
      <c r="Y160" s="43">
        <v>9500</v>
      </c>
      <c r="Z160" s="43">
        <v>36250</v>
      </c>
      <c r="AA160" s="43">
        <v>915</v>
      </c>
      <c r="AB160" s="43">
        <v>46665</v>
      </c>
      <c r="AC160" s="43">
        <v>0</v>
      </c>
      <c r="AD160" s="43">
        <v>46665</v>
      </c>
      <c r="AE160" s="43">
        <v>0</v>
      </c>
      <c r="AF160" s="45">
        <f t="shared" si="6"/>
        <v>2397688.4300000002</v>
      </c>
      <c r="AG160" s="45">
        <f t="shared" si="7"/>
        <v>6847356</v>
      </c>
      <c r="AH160" s="45">
        <f t="shared" si="8"/>
        <v>3890584.26</v>
      </c>
      <c r="AI160" s="43">
        <v>287230625</v>
      </c>
      <c r="AJ160" s="43">
        <v>284720426</v>
      </c>
      <c r="AK160" s="43">
        <v>295742015</v>
      </c>
      <c r="AL160" s="47">
        <v>289231022</v>
      </c>
      <c r="AM160" s="43">
        <v>98580.606419295</v>
      </c>
      <c r="AN160" s="46"/>
    </row>
    <row r="161" spans="1:40" s="35" customFormat="1" ht="16.5" x14ac:dyDescent="0.3">
      <c r="A161" s="35" t="s">
        <v>379</v>
      </c>
      <c r="B161" s="35" t="s">
        <v>380</v>
      </c>
      <c r="C161" s="35" t="s">
        <v>330</v>
      </c>
      <c r="D161" s="41">
        <v>3</v>
      </c>
      <c r="E161" s="41" t="s">
        <v>1234</v>
      </c>
      <c r="F161" s="42" t="s">
        <v>1193</v>
      </c>
      <c r="G161" s="43">
        <v>252487000</v>
      </c>
      <c r="H161" s="44">
        <v>4.6710000000000003</v>
      </c>
      <c r="I161" s="43">
        <v>284923385</v>
      </c>
      <c r="J161" s="43">
        <v>2218649.5299999998</v>
      </c>
      <c r="K161" s="43">
        <v>2217963.65</v>
      </c>
      <c r="L161" s="43">
        <v>0</v>
      </c>
      <c r="M161" s="43">
        <v>2217963.65</v>
      </c>
      <c r="N161" s="43">
        <v>145229.35999999999</v>
      </c>
      <c r="O161" s="43">
        <v>0</v>
      </c>
      <c r="P161" s="43">
        <v>56967.63</v>
      </c>
      <c r="Q161" s="43">
        <v>5529893</v>
      </c>
      <c r="R161" s="43">
        <v>0</v>
      </c>
      <c r="S161" s="43">
        <v>0</v>
      </c>
      <c r="T161" s="43">
        <v>3843400</v>
      </c>
      <c r="U161" s="43">
        <v>0</v>
      </c>
      <c r="V161" s="43">
        <v>0</v>
      </c>
      <c r="W161" s="43">
        <v>11793453.640000001</v>
      </c>
      <c r="X161" s="45">
        <v>4.241820181795445E-2</v>
      </c>
      <c r="Y161" s="43">
        <v>5234.71</v>
      </c>
      <c r="Z161" s="43">
        <v>26500</v>
      </c>
      <c r="AA161" s="43">
        <v>634.69420000000002</v>
      </c>
      <c r="AB161" s="43">
        <v>32369.404200000001</v>
      </c>
      <c r="AC161" s="43">
        <v>0</v>
      </c>
      <c r="AD161" s="43">
        <v>32369.404200000001</v>
      </c>
      <c r="AE161" s="43">
        <v>0</v>
      </c>
      <c r="AF161" s="45">
        <f t="shared" si="6"/>
        <v>2420160.6399999997</v>
      </c>
      <c r="AG161" s="45">
        <f t="shared" si="7"/>
        <v>5529893</v>
      </c>
      <c r="AH161" s="45">
        <f t="shared" si="8"/>
        <v>3843400</v>
      </c>
      <c r="AI161" s="43">
        <v>279984808</v>
      </c>
      <c r="AJ161" s="43">
        <v>283545147</v>
      </c>
      <c r="AK161" s="43">
        <v>285263812</v>
      </c>
      <c r="AL161" s="47">
        <v>282931255.66666669</v>
      </c>
      <c r="AM161" s="43">
        <v>95087.842245395994</v>
      </c>
      <c r="AN161" s="46"/>
    </row>
    <row r="162" spans="1:40" s="35" customFormat="1" ht="16.5" x14ac:dyDescent="0.3">
      <c r="A162" s="35" t="s">
        <v>381</v>
      </c>
      <c r="B162" s="35" t="s">
        <v>382</v>
      </c>
      <c r="C162" s="35" t="s">
        <v>330</v>
      </c>
      <c r="D162" s="41">
        <v>1</v>
      </c>
      <c r="E162" s="41" t="s">
        <v>1234</v>
      </c>
      <c r="F162" s="42" t="s">
        <v>1193</v>
      </c>
      <c r="G162" s="43">
        <v>2352369818</v>
      </c>
      <c r="H162" s="44">
        <v>3.55</v>
      </c>
      <c r="I162" s="43">
        <v>2452939768</v>
      </c>
      <c r="J162" s="43">
        <v>19100621.289999999</v>
      </c>
      <c r="K162" s="43">
        <v>19078997.73</v>
      </c>
      <c r="L162" s="43">
        <v>0</v>
      </c>
      <c r="M162" s="43">
        <v>19078997.73</v>
      </c>
      <c r="N162" s="43">
        <v>0</v>
      </c>
      <c r="O162" s="43">
        <v>0</v>
      </c>
      <c r="P162" s="43">
        <v>490046.77</v>
      </c>
      <c r="Q162" s="43">
        <v>41327680</v>
      </c>
      <c r="R162" s="43">
        <v>0</v>
      </c>
      <c r="S162" s="43">
        <v>0</v>
      </c>
      <c r="T162" s="43">
        <v>21788567.539999999</v>
      </c>
      <c r="U162" s="43">
        <v>0</v>
      </c>
      <c r="V162" s="43">
        <v>806432.46</v>
      </c>
      <c r="W162" s="43">
        <v>83491724.499999985</v>
      </c>
      <c r="X162" s="45">
        <v>3.5568192501668698E-2</v>
      </c>
      <c r="Y162" s="43">
        <v>62226.52</v>
      </c>
      <c r="Z162" s="43">
        <v>150250</v>
      </c>
      <c r="AA162" s="43">
        <v>4249.5303999999996</v>
      </c>
      <c r="AB162" s="43">
        <v>216726.05040000001</v>
      </c>
      <c r="AC162" s="43">
        <v>0</v>
      </c>
      <c r="AD162" s="43">
        <v>216726.05040000001</v>
      </c>
      <c r="AE162" s="43">
        <v>0</v>
      </c>
      <c r="AF162" s="45">
        <f t="shared" si="6"/>
        <v>19569044.5</v>
      </c>
      <c r="AG162" s="45">
        <f t="shared" si="7"/>
        <v>41327680</v>
      </c>
      <c r="AH162" s="45">
        <f t="shared" si="8"/>
        <v>22595000</v>
      </c>
      <c r="AI162" s="43">
        <v>2425957522</v>
      </c>
      <c r="AJ162" s="43">
        <v>2415095782</v>
      </c>
      <c r="AK162" s="43">
        <v>2564096887</v>
      </c>
      <c r="AL162" s="47">
        <v>2468383397</v>
      </c>
      <c r="AM162" s="43">
        <v>856344.47865466506</v>
      </c>
      <c r="AN162" s="46"/>
    </row>
    <row r="163" spans="1:40" s="35" customFormat="1" ht="16.5" x14ac:dyDescent="0.3">
      <c r="A163" s="35" t="s">
        <v>383</v>
      </c>
      <c r="B163" s="35" t="s">
        <v>384</v>
      </c>
      <c r="C163" s="35" t="s">
        <v>330</v>
      </c>
      <c r="D163" s="41">
        <v>2</v>
      </c>
      <c r="E163" s="41" t="s">
        <v>1233</v>
      </c>
      <c r="F163" s="42" t="s">
        <v>1193</v>
      </c>
      <c r="G163" s="43">
        <v>420686847</v>
      </c>
      <c r="H163" s="44">
        <v>5.0030000000000001</v>
      </c>
      <c r="I163" s="43">
        <v>442921537</v>
      </c>
      <c r="J163" s="43">
        <v>3448954.05</v>
      </c>
      <c r="K163" s="43">
        <v>3440346.29</v>
      </c>
      <c r="L163" s="43">
        <v>0</v>
      </c>
      <c r="M163" s="43">
        <v>3440346.29</v>
      </c>
      <c r="N163" s="43">
        <v>225276.2</v>
      </c>
      <c r="O163" s="43">
        <v>0</v>
      </c>
      <c r="P163" s="43">
        <v>88362.04</v>
      </c>
      <c r="Q163" s="43">
        <v>12054076</v>
      </c>
      <c r="R163" s="43">
        <v>0</v>
      </c>
      <c r="S163" s="43">
        <v>0</v>
      </c>
      <c r="T163" s="43">
        <v>5238162.8899999997</v>
      </c>
      <c r="U163" s="43">
        <v>0</v>
      </c>
      <c r="V163" s="43">
        <v>0</v>
      </c>
      <c r="W163" s="43">
        <v>21046223.420000002</v>
      </c>
      <c r="X163" s="45">
        <v>4.0347816517199098E-2</v>
      </c>
      <c r="Y163" s="43">
        <v>18000</v>
      </c>
      <c r="Z163" s="43">
        <v>48500</v>
      </c>
      <c r="AA163" s="43">
        <v>1330</v>
      </c>
      <c r="AB163" s="43">
        <v>67830</v>
      </c>
      <c r="AC163" s="43">
        <v>0</v>
      </c>
      <c r="AD163" s="43">
        <v>67830</v>
      </c>
      <c r="AE163" s="43">
        <v>0</v>
      </c>
      <c r="AF163" s="45">
        <f t="shared" si="6"/>
        <v>3753984.5300000003</v>
      </c>
      <c r="AG163" s="45">
        <f t="shared" si="7"/>
        <v>12054076</v>
      </c>
      <c r="AH163" s="45">
        <f t="shared" si="8"/>
        <v>5238162.8899999997</v>
      </c>
      <c r="AI163" s="43">
        <v>450111731</v>
      </c>
      <c r="AJ163" s="43">
        <v>442608650</v>
      </c>
      <c r="AK163" s="43">
        <v>465074267</v>
      </c>
      <c r="AL163" s="47">
        <v>452598216</v>
      </c>
      <c r="AM163" s="43">
        <v>155188.682811162</v>
      </c>
      <c r="AN163" s="46"/>
    </row>
    <row r="164" spans="1:40" s="35" customFormat="1" ht="16.5" x14ac:dyDescent="0.3">
      <c r="A164" s="35" t="s">
        <v>385</v>
      </c>
      <c r="B164" s="35" t="s">
        <v>386</v>
      </c>
      <c r="C164" s="35" t="s">
        <v>330</v>
      </c>
      <c r="D164" s="41">
        <v>3</v>
      </c>
      <c r="E164" s="41" t="s">
        <v>1234</v>
      </c>
      <c r="F164" s="42" t="s">
        <v>1193</v>
      </c>
      <c r="G164" s="43">
        <v>44000000</v>
      </c>
      <c r="H164" s="44">
        <v>2.1349999999999998</v>
      </c>
      <c r="I164" s="43">
        <v>44059042</v>
      </c>
      <c r="J164" s="43">
        <v>343080.2</v>
      </c>
      <c r="K164" s="43">
        <v>343080.2</v>
      </c>
      <c r="L164" s="43">
        <v>0</v>
      </c>
      <c r="M164" s="43">
        <v>343080.2</v>
      </c>
      <c r="N164" s="43">
        <v>22464.33</v>
      </c>
      <c r="O164" s="43">
        <v>0</v>
      </c>
      <c r="P164" s="43">
        <v>8811.81</v>
      </c>
      <c r="Q164" s="43">
        <v>0</v>
      </c>
      <c r="R164" s="43">
        <v>0</v>
      </c>
      <c r="S164" s="43">
        <v>0</v>
      </c>
      <c r="T164" s="43">
        <v>565000</v>
      </c>
      <c r="U164" s="43">
        <v>0</v>
      </c>
      <c r="V164" s="43">
        <v>0</v>
      </c>
      <c r="W164" s="43">
        <v>939356.34000000008</v>
      </c>
      <c r="X164" s="45">
        <v>1.6618390548131304E-2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5">
        <f t="shared" si="6"/>
        <v>374356.34</v>
      </c>
      <c r="AG164" s="45">
        <f t="shared" si="7"/>
        <v>0</v>
      </c>
      <c r="AH164" s="45">
        <f t="shared" si="8"/>
        <v>565000</v>
      </c>
      <c r="AI164" s="43">
        <v>44004400</v>
      </c>
      <c r="AJ164" s="43">
        <v>44004400</v>
      </c>
      <c r="AK164" s="43">
        <v>44004400</v>
      </c>
      <c r="AL164" s="47">
        <v>44004400</v>
      </c>
      <c r="AM164" s="43">
        <v>14668.1186652</v>
      </c>
      <c r="AN164" s="46"/>
    </row>
    <row r="165" spans="1:40" s="35" customFormat="1" ht="16.5" x14ac:dyDescent="0.3">
      <c r="A165" s="35" t="s">
        <v>387</v>
      </c>
      <c r="B165" s="35" t="s">
        <v>388</v>
      </c>
      <c r="C165" s="35" t="s">
        <v>330</v>
      </c>
      <c r="D165" s="41">
        <v>1</v>
      </c>
      <c r="E165" s="41" t="s">
        <v>1233</v>
      </c>
      <c r="F165" s="42" t="s">
        <v>1193</v>
      </c>
      <c r="G165" s="43">
        <v>502268362</v>
      </c>
      <c r="H165" s="44">
        <v>4.0890000000000004</v>
      </c>
      <c r="I165" s="43">
        <v>532554294</v>
      </c>
      <c r="J165" s="43">
        <v>4146908.95</v>
      </c>
      <c r="K165" s="43">
        <v>4145224.2600000002</v>
      </c>
      <c r="L165" s="43">
        <v>0</v>
      </c>
      <c r="M165" s="43">
        <v>4145224.2600000002</v>
      </c>
      <c r="N165" s="43">
        <v>0</v>
      </c>
      <c r="O165" s="43">
        <v>0</v>
      </c>
      <c r="P165" s="43">
        <v>106467.77</v>
      </c>
      <c r="Q165" s="43">
        <v>7503789</v>
      </c>
      <c r="R165" s="43">
        <v>3059359</v>
      </c>
      <c r="S165" s="43">
        <v>0</v>
      </c>
      <c r="T165" s="43">
        <v>5543915.4000000004</v>
      </c>
      <c r="U165" s="43">
        <v>0</v>
      </c>
      <c r="V165" s="43">
        <v>176895.9</v>
      </c>
      <c r="W165" s="43">
        <v>20535651.329999998</v>
      </c>
      <c r="X165" s="45">
        <v>3.7959045397568093E-2</v>
      </c>
      <c r="Y165" s="43">
        <v>18832.98</v>
      </c>
      <c r="Z165" s="43">
        <v>61000</v>
      </c>
      <c r="AA165" s="43">
        <v>1596.6596</v>
      </c>
      <c r="AB165" s="43">
        <v>81429.639599999995</v>
      </c>
      <c r="AC165" s="43">
        <v>0</v>
      </c>
      <c r="AD165" s="43">
        <v>81429.639599999995</v>
      </c>
      <c r="AE165" s="43">
        <v>0</v>
      </c>
      <c r="AF165" s="45">
        <f t="shared" si="6"/>
        <v>4251692.03</v>
      </c>
      <c r="AG165" s="45">
        <f t="shared" si="7"/>
        <v>10563148</v>
      </c>
      <c r="AH165" s="45">
        <f t="shared" si="8"/>
        <v>5720811.3000000007</v>
      </c>
      <c r="AI165" s="43">
        <v>514185729</v>
      </c>
      <c r="AJ165" s="43">
        <v>529588248</v>
      </c>
      <c r="AK165" s="43">
        <v>550014157</v>
      </c>
      <c r="AL165" s="47">
        <v>531262711.33333331</v>
      </c>
      <c r="AM165" s="43">
        <v>183703.022630127</v>
      </c>
      <c r="AN165" s="46"/>
    </row>
    <row r="166" spans="1:40" s="35" customFormat="1" ht="16.5" x14ac:dyDescent="0.3">
      <c r="A166" s="35" t="s">
        <v>389</v>
      </c>
      <c r="B166" s="35" t="s">
        <v>390</v>
      </c>
      <c r="C166" s="35" t="s">
        <v>330</v>
      </c>
      <c r="D166" s="41">
        <v>2</v>
      </c>
      <c r="E166" s="41" t="s">
        <v>1233</v>
      </c>
      <c r="F166" s="42" t="s">
        <v>1193</v>
      </c>
      <c r="G166" s="43">
        <v>337054000</v>
      </c>
      <c r="H166" s="44">
        <v>4.28</v>
      </c>
      <c r="I166" s="43">
        <v>376241713</v>
      </c>
      <c r="J166" s="43">
        <v>2929729.69</v>
      </c>
      <c r="K166" s="43">
        <v>2910244.55</v>
      </c>
      <c r="L166" s="43">
        <v>0</v>
      </c>
      <c r="M166" s="43">
        <v>2910244.55</v>
      </c>
      <c r="N166" s="43">
        <v>190584.27</v>
      </c>
      <c r="O166" s="43">
        <v>0</v>
      </c>
      <c r="P166" s="43">
        <v>74762.37</v>
      </c>
      <c r="Q166" s="43">
        <v>4923589</v>
      </c>
      <c r="R166" s="43">
        <v>2573690</v>
      </c>
      <c r="S166" s="43">
        <v>0</v>
      </c>
      <c r="T166" s="43">
        <v>3749780.5</v>
      </c>
      <c r="U166" s="43">
        <v>0</v>
      </c>
      <c r="V166" s="43">
        <v>0</v>
      </c>
      <c r="W166" s="43">
        <v>14422650.689999999</v>
      </c>
      <c r="X166" s="45">
        <v>4.1408085838334836E-2</v>
      </c>
      <c r="Y166" s="43">
        <v>9250</v>
      </c>
      <c r="Z166" s="43">
        <v>29000</v>
      </c>
      <c r="AA166" s="43">
        <v>765</v>
      </c>
      <c r="AB166" s="43">
        <v>39015</v>
      </c>
      <c r="AC166" s="43">
        <v>0</v>
      </c>
      <c r="AD166" s="43">
        <v>39015</v>
      </c>
      <c r="AE166" s="43">
        <v>0</v>
      </c>
      <c r="AF166" s="45">
        <f t="shared" si="6"/>
        <v>3175591.19</v>
      </c>
      <c r="AG166" s="45">
        <f t="shared" si="7"/>
        <v>7497279</v>
      </c>
      <c r="AH166" s="45">
        <f t="shared" si="8"/>
        <v>3749780.5</v>
      </c>
      <c r="AI166" s="43">
        <v>347992938</v>
      </c>
      <c r="AJ166" s="43">
        <v>371601135</v>
      </c>
      <c r="AK166" s="43">
        <v>391650012</v>
      </c>
      <c r="AL166" s="47">
        <v>370414695</v>
      </c>
      <c r="AM166" s="43">
        <v>130549.873449996</v>
      </c>
      <c r="AN166" s="46"/>
    </row>
    <row r="167" spans="1:40" s="35" customFormat="1" ht="16.5" x14ac:dyDescent="0.3">
      <c r="A167" s="35" t="s">
        <v>391</v>
      </c>
      <c r="B167" s="35" t="s">
        <v>392</v>
      </c>
      <c r="C167" s="35" t="s">
        <v>330</v>
      </c>
      <c r="D167" s="41">
        <v>3</v>
      </c>
      <c r="E167" s="41" t="s">
        <v>1234</v>
      </c>
      <c r="F167" s="42" t="s">
        <v>1193</v>
      </c>
      <c r="G167" s="43">
        <v>409695500</v>
      </c>
      <c r="H167" s="44">
        <v>4.4270000000000005</v>
      </c>
      <c r="I167" s="43">
        <v>445974668</v>
      </c>
      <c r="J167" s="43">
        <v>3472728.26</v>
      </c>
      <c r="K167" s="43">
        <v>3467809.51</v>
      </c>
      <c r="L167" s="43">
        <v>0</v>
      </c>
      <c r="M167" s="43">
        <v>3467809.51</v>
      </c>
      <c r="N167" s="43">
        <v>0</v>
      </c>
      <c r="O167" s="43">
        <v>0</v>
      </c>
      <c r="P167" s="43">
        <v>89072.69</v>
      </c>
      <c r="Q167" s="43">
        <v>7770849</v>
      </c>
      <c r="R167" s="43">
        <v>2726258</v>
      </c>
      <c r="S167" s="43">
        <v>0</v>
      </c>
      <c r="T167" s="43">
        <v>3875500</v>
      </c>
      <c r="U167" s="43">
        <v>57247.360000000001</v>
      </c>
      <c r="V167" s="43">
        <v>147643.69</v>
      </c>
      <c r="W167" s="43">
        <v>18134380.25</v>
      </c>
      <c r="X167" s="45">
        <v>4.1079753105303041E-2</v>
      </c>
      <c r="Y167" s="43">
        <v>10491.78</v>
      </c>
      <c r="Z167" s="43">
        <v>53250</v>
      </c>
      <c r="AA167" s="43">
        <v>1274.8356000000001</v>
      </c>
      <c r="AB167" s="43">
        <v>65016.615599999997</v>
      </c>
      <c r="AC167" s="43">
        <v>0</v>
      </c>
      <c r="AD167" s="43">
        <v>65016.615599999997</v>
      </c>
      <c r="AE167" s="43">
        <v>0</v>
      </c>
      <c r="AF167" s="45">
        <f t="shared" si="6"/>
        <v>3556882.1999999997</v>
      </c>
      <c r="AG167" s="45">
        <f t="shared" si="7"/>
        <v>10497107</v>
      </c>
      <c r="AH167" s="45">
        <f t="shared" si="8"/>
        <v>4080391.05</v>
      </c>
      <c r="AI167" s="43">
        <v>436098486</v>
      </c>
      <c r="AJ167" s="43">
        <v>442931424</v>
      </c>
      <c r="AK167" s="43">
        <v>449128919</v>
      </c>
      <c r="AL167" s="47">
        <v>442719609.66666669</v>
      </c>
      <c r="AM167" s="43">
        <v>149709.52329032699</v>
      </c>
      <c r="AN167" s="46"/>
    </row>
    <row r="168" spans="1:40" s="35" customFormat="1" ht="16.5" x14ac:dyDescent="0.3">
      <c r="A168" s="35" t="s">
        <v>393</v>
      </c>
      <c r="B168" s="35" t="s">
        <v>394</v>
      </c>
      <c r="C168" s="35" t="s">
        <v>330</v>
      </c>
      <c r="D168" s="41">
        <v>1</v>
      </c>
      <c r="E168" s="41" t="s">
        <v>1233</v>
      </c>
      <c r="F168" s="42" t="s">
        <v>1193</v>
      </c>
      <c r="G168" s="43">
        <v>17166296</v>
      </c>
      <c r="H168" s="44">
        <v>1.7639999999999998</v>
      </c>
      <c r="I168" s="43">
        <v>17263327</v>
      </c>
      <c r="J168" s="43">
        <v>134426.57</v>
      </c>
      <c r="K168" s="43">
        <v>134426.57</v>
      </c>
      <c r="L168" s="43">
        <v>0</v>
      </c>
      <c r="M168" s="43">
        <v>134426.57</v>
      </c>
      <c r="N168" s="43">
        <v>8802.0300000000007</v>
      </c>
      <c r="O168" s="43">
        <v>0</v>
      </c>
      <c r="P168" s="43">
        <v>3452.67</v>
      </c>
      <c r="Q168" s="43">
        <v>0</v>
      </c>
      <c r="R168" s="43">
        <v>28058</v>
      </c>
      <c r="S168" s="43">
        <v>0</v>
      </c>
      <c r="T168" s="43">
        <v>127951</v>
      </c>
      <c r="U168" s="43">
        <v>0</v>
      </c>
      <c r="V168" s="43">
        <v>0</v>
      </c>
      <c r="W168" s="43">
        <v>302690.27</v>
      </c>
      <c r="X168" s="45">
        <v>1.2609723560984314E-2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5">
        <f t="shared" si="6"/>
        <v>146681.27000000002</v>
      </c>
      <c r="AG168" s="45">
        <f t="shared" si="7"/>
        <v>28058</v>
      </c>
      <c r="AH168" s="45">
        <f t="shared" si="8"/>
        <v>127951</v>
      </c>
      <c r="AI168" s="43">
        <v>17129229</v>
      </c>
      <c r="AJ168" s="43">
        <v>17129229</v>
      </c>
      <c r="AK168" s="43">
        <v>17129229</v>
      </c>
      <c r="AL168" s="47">
        <v>17129229</v>
      </c>
      <c r="AM168" s="43">
        <v>5710.1026232249997</v>
      </c>
      <c r="AN168" s="46"/>
    </row>
    <row r="169" spans="1:40" s="35" customFormat="1" ht="16.5" x14ac:dyDescent="0.3">
      <c r="A169" s="35" t="s">
        <v>395</v>
      </c>
      <c r="B169" s="35" t="s">
        <v>396</v>
      </c>
      <c r="C169" s="35" t="s">
        <v>330</v>
      </c>
      <c r="D169" s="41">
        <v>2</v>
      </c>
      <c r="E169" s="41" t="s">
        <v>1233</v>
      </c>
      <c r="F169" s="42" t="s">
        <v>1193</v>
      </c>
      <c r="G169" s="43">
        <v>3199338511</v>
      </c>
      <c r="H169" s="44">
        <v>4.0900000000000007</v>
      </c>
      <c r="I169" s="43">
        <v>3803061847</v>
      </c>
      <c r="J169" s="43">
        <v>29613790.379999999</v>
      </c>
      <c r="K169" s="43">
        <v>29588642.039999999</v>
      </c>
      <c r="L169" s="43">
        <v>0</v>
      </c>
      <c r="M169" s="43">
        <v>29588642.039999999</v>
      </c>
      <c r="N169" s="43">
        <v>1937448.33</v>
      </c>
      <c r="O169" s="43">
        <v>0</v>
      </c>
      <c r="P169" s="43">
        <v>759989.33</v>
      </c>
      <c r="Q169" s="43">
        <v>47999064</v>
      </c>
      <c r="R169" s="43">
        <v>21416688</v>
      </c>
      <c r="S169" s="43">
        <v>0</v>
      </c>
      <c r="T169" s="43">
        <v>28511000</v>
      </c>
      <c r="U169" s="43">
        <v>639800</v>
      </c>
      <c r="V169" s="43">
        <v>0</v>
      </c>
      <c r="W169" s="43">
        <v>130852631.69999999</v>
      </c>
      <c r="X169" s="45">
        <v>3.6845997845392921E-2</v>
      </c>
      <c r="Y169" s="43">
        <v>15863.87</v>
      </c>
      <c r="Z169" s="43">
        <v>88750</v>
      </c>
      <c r="AA169" s="43">
        <v>2092.2773999999999</v>
      </c>
      <c r="AB169" s="43">
        <v>106706.1474</v>
      </c>
      <c r="AC169" s="43">
        <v>0</v>
      </c>
      <c r="AD169" s="43">
        <v>106706.1474</v>
      </c>
      <c r="AE169" s="43">
        <v>0</v>
      </c>
      <c r="AF169" s="45">
        <f t="shared" si="6"/>
        <v>32286079.699999996</v>
      </c>
      <c r="AG169" s="45">
        <f t="shared" si="7"/>
        <v>69415752</v>
      </c>
      <c r="AH169" s="45">
        <f t="shared" si="8"/>
        <v>29150800</v>
      </c>
      <c r="AI169" s="43">
        <v>3547280384</v>
      </c>
      <c r="AJ169" s="43">
        <v>3785981238</v>
      </c>
      <c r="AK169" s="43">
        <v>3625914131</v>
      </c>
      <c r="AL169" s="47">
        <v>3653058584.3333335</v>
      </c>
      <c r="AM169" s="43">
        <v>1210998.069334053</v>
      </c>
      <c r="AN169" s="46"/>
    </row>
    <row r="170" spans="1:40" s="35" customFormat="1" ht="16.5" x14ac:dyDescent="0.3">
      <c r="A170" s="35" t="s">
        <v>397</v>
      </c>
      <c r="B170" s="35" t="s">
        <v>398</v>
      </c>
      <c r="C170" s="35" t="s">
        <v>330</v>
      </c>
      <c r="D170" s="41">
        <v>3</v>
      </c>
      <c r="E170" s="41" t="s">
        <v>1234</v>
      </c>
      <c r="F170" s="42" t="s">
        <v>1193</v>
      </c>
      <c r="G170" s="43">
        <v>706870300</v>
      </c>
      <c r="H170" s="44">
        <v>4.0660000000000007</v>
      </c>
      <c r="I170" s="43">
        <v>782570628</v>
      </c>
      <c r="J170" s="43">
        <v>6093743.2699999996</v>
      </c>
      <c r="K170" s="43">
        <v>6087385.8499999996</v>
      </c>
      <c r="L170" s="43">
        <v>0</v>
      </c>
      <c r="M170" s="43">
        <v>6087385.8499999996</v>
      </c>
      <c r="N170" s="43">
        <v>0</v>
      </c>
      <c r="O170" s="43">
        <v>0</v>
      </c>
      <c r="P170" s="43">
        <v>156352.81</v>
      </c>
      <c r="Q170" s="43">
        <v>14447965</v>
      </c>
      <c r="R170" s="43">
        <v>0</v>
      </c>
      <c r="S170" s="43">
        <v>0</v>
      </c>
      <c r="T170" s="43">
        <v>7782614.5700000003</v>
      </c>
      <c r="U170" s="43">
        <v>0</v>
      </c>
      <c r="V170" s="43">
        <v>260752.83</v>
      </c>
      <c r="W170" s="43">
        <v>28735071.059999999</v>
      </c>
      <c r="X170" s="45">
        <v>3.8807618008673245E-2</v>
      </c>
      <c r="Y170" s="43">
        <v>20940.28</v>
      </c>
      <c r="Z170" s="43">
        <v>70000</v>
      </c>
      <c r="AA170" s="43">
        <v>1818.8055999999999</v>
      </c>
      <c r="AB170" s="43">
        <v>92759.085600000006</v>
      </c>
      <c r="AC170" s="43">
        <v>0</v>
      </c>
      <c r="AD170" s="43">
        <v>92759.085600000006</v>
      </c>
      <c r="AE170" s="43">
        <v>0</v>
      </c>
      <c r="AF170" s="45">
        <f t="shared" si="6"/>
        <v>6243738.6599999992</v>
      </c>
      <c r="AG170" s="45">
        <f t="shared" si="7"/>
        <v>14447965</v>
      </c>
      <c r="AH170" s="45">
        <f t="shared" si="8"/>
        <v>8043367.4000000004</v>
      </c>
      <c r="AI170" s="43">
        <v>768729262</v>
      </c>
      <c r="AJ170" s="43">
        <v>782259067</v>
      </c>
      <c r="AK170" s="43">
        <v>805458181</v>
      </c>
      <c r="AL170" s="47">
        <v>785482170</v>
      </c>
      <c r="AM170" s="43">
        <v>268485.85851387301</v>
      </c>
      <c r="AN170" s="46"/>
    </row>
    <row r="171" spans="1:40" s="35" customFormat="1" ht="16.5" x14ac:dyDescent="0.3">
      <c r="A171" s="35" t="s">
        <v>399</v>
      </c>
      <c r="B171" s="35" t="s">
        <v>400</v>
      </c>
      <c r="C171" s="35" t="s">
        <v>330</v>
      </c>
      <c r="D171" s="41">
        <v>1</v>
      </c>
      <c r="E171" s="41" t="s">
        <v>1234</v>
      </c>
      <c r="F171" s="42" t="s">
        <v>1193</v>
      </c>
      <c r="G171" s="43">
        <v>2645782183</v>
      </c>
      <c r="H171" s="44">
        <v>3.4379999999999997</v>
      </c>
      <c r="I171" s="43">
        <v>2764674206</v>
      </c>
      <c r="J171" s="43">
        <v>21528043.899999999</v>
      </c>
      <c r="K171" s="43">
        <v>21482384.27</v>
      </c>
      <c r="L171" s="43">
        <v>0</v>
      </c>
      <c r="M171" s="43">
        <v>21482384.27</v>
      </c>
      <c r="N171" s="43">
        <v>1406687.83</v>
      </c>
      <c r="O171" s="43">
        <v>0</v>
      </c>
      <c r="P171" s="43">
        <v>551772.59</v>
      </c>
      <c r="Q171" s="43">
        <v>50751309</v>
      </c>
      <c r="R171" s="43">
        <v>0</v>
      </c>
      <c r="S171" s="43">
        <v>0</v>
      </c>
      <c r="T171" s="43">
        <v>16749971</v>
      </c>
      <c r="U171" s="43">
        <v>0</v>
      </c>
      <c r="V171" s="43">
        <v>0</v>
      </c>
      <c r="W171" s="43">
        <v>90942124.689999998</v>
      </c>
      <c r="X171" s="45">
        <v>3.2910993343955239E-2</v>
      </c>
      <c r="Y171" s="43">
        <v>72052.13</v>
      </c>
      <c r="Z171" s="43">
        <v>207250</v>
      </c>
      <c r="AA171" s="43">
        <v>5586.0425999999998</v>
      </c>
      <c r="AB171" s="43">
        <v>284888.17259999999</v>
      </c>
      <c r="AC171" s="43">
        <v>0</v>
      </c>
      <c r="AD171" s="43">
        <v>284888.17259999999</v>
      </c>
      <c r="AE171" s="43">
        <v>0</v>
      </c>
      <c r="AF171" s="45">
        <f t="shared" si="6"/>
        <v>23440844.690000001</v>
      </c>
      <c r="AG171" s="45">
        <f t="shared" si="7"/>
        <v>50751309</v>
      </c>
      <c r="AH171" s="45">
        <f t="shared" si="8"/>
        <v>16749971</v>
      </c>
      <c r="AI171" s="43">
        <v>2697316955</v>
      </c>
      <c r="AJ171" s="43">
        <v>2711777898</v>
      </c>
      <c r="AK171" s="43">
        <v>2790802082</v>
      </c>
      <c r="AL171" s="47">
        <v>2733298978.3333335</v>
      </c>
      <c r="AM171" s="43">
        <v>932067.87293119496</v>
      </c>
      <c r="AN171" s="46"/>
    </row>
    <row r="172" spans="1:40" s="35" customFormat="1" ht="16.5" x14ac:dyDescent="0.3">
      <c r="A172" s="35" t="s">
        <v>401</v>
      </c>
      <c r="B172" s="35" t="s">
        <v>402</v>
      </c>
      <c r="C172" s="35" t="s">
        <v>330</v>
      </c>
      <c r="D172" s="41">
        <v>2</v>
      </c>
      <c r="E172" s="41" t="s">
        <v>1233</v>
      </c>
      <c r="F172" s="42" t="s">
        <v>1193</v>
      </c>
      <c r="G172" s="43">
        <v>65454823</v>
      </c>
      <c r="H172" s="44">
        <v>7.8240000000000007</v>
      </c>
      <c r="I172" s="43">
        <v>73686364</v>
      </c>
      <c r="J172" s="43">
        <v>573784.90999999992</v>
      </c>
      <c r="K172" s="43">
        <v>572612.35999999987</v>
      </c>
      <c r="L172" s="43">
        <v>0</v>
      </c>
      <c r="M172" s="43">
        <v>572612.35999999987</v>
      </c>
      <c r="N172" s="43">
        <v>37494.33</v>
      </c>
      <c r="O172" s="43">
        <v>0</v>
      </c>
      <c r="P172" s="43">
        <v>14705.7</v>
      </c>
      <c r="Q172" s="43">
        <v>2387116</v>
      </c>
      <c r="R172" s="43">
        <v>0</v>
      </c>
      <c r="S172" s="43">
        <v>0</v>
      </c>
      <c r="T172" s="43">
        <v>2109045.16</v>
      </c>
      <c r="U172" s="43">
        <v>0</v>
      </c>
      <c r="V172" s="43">
        <v>0</v>
      </c>
      <c r="W172" s="43">
        <v>5120973.55</v>
      </c>
      <c r="X172" s="45">
        <v>7.3585494986489627E-2</v>
      </c>
      <c r="Y172" s="43">
        <v>7000</v>
      </c>
      <c r="Z172" s="43">
        <v>6500</v>
      </c>
      <c r="AA172" s="43">
        <v>270</v>
      </c>
      <c r="AB172" s="43">
        <v>13770</v>
      </c>
      <c r="AC172" s="43">
        <v>0</v>
      </c>
      <c r="AD172" s="43">
        <v>13770</v>
      </c>
      <c r="AE172" s="43">
        <v>0</v>
      </c>
      <c r="AF172" s="45">
        <f t="shared" si="6"/>
        <v>624812.38999999978</v>
      </c>
      <c r="AG172" s="45">
        <f t="shared" si="7"/>
        <v>2387116</v>
      </c>
      <c r="AH172" s="45">
        <f t="shared" si="8"/>
        <v>2109045.16</v>
      </c>
      <c r="AI172" s="43">
        <v>68005173</v>
      </c>
      <c r="AJ172" s="43">
        <v>73733168</v>
      </c>
      <c r="AK172" s="43">
        <v>69277601</v>
      </c>
      <c r="AL172" s="47">
        <v>70338647.333333328</v>
      </c>
      <c r="AM172" s="43">
        <v>23116.051550592001</v>
      </c>
      <c r="AN172" s="46"/>
    </row>
    <row r="173" spans="1:40" s="35" customFormat="1" ht="16.5" x14ac:dyDescent="0.3">
      <c r="A173" s="35" t="s">
        <v>403</v>
      </c>
      <c r="B173" s="35" t="s">
        <v>404</v>
      </c>
      <c r="C173" s="35" t="s">
        <v>405</v>
      </c>
      <c r="D173" s="41">
        <v>3</v>
      </c>
      <c r="E173" s="41" t="s">
        <v>1234</v>
      </c>
      <c r="F173" s="42" t="s">
        <v>1193</v>
      </c>
      <c r="G173" s="43">
        <v>9199582879</v>
      </c>
      <c r="H173" s="44">
        <v>0.52600000000000002</v>
      </c>
      <c r="I173" s="43">
        <v>9852574850</v>
      </c>
      <c r="J173" s="43">
        <v>22493707.210000001</v>
      </c>
      <c r="K173" s="43">
        <v>22489517.120000001</v>
      </c>
      <c r="L173" s="43">
        <v>0</v>
      </c>
      <c r="M173" s="43">
        <v>22489517.120000001</v>
      </c>
      <c r="N173" s="43">
        <v>0</v>
      </c>
      <c r="O173" s="43">
        <v>0</v>
      </c>
      <c r="P173" s="43">
        <v>985949.61</v>
      </c>
      <c r="Q173" s="43">
        <v>3109481</v>
      </c>
      <c r="R173" s="43">
        <v>0</v>
      </c>
      <c r="S173" s="43">
        <v>0</v>
      </c>
      <c r="T173" s="43">
        <v>18350000</v>
      </c>
      <c r="U173" s="43">
        <v>0</v>
      </c>
      <c r="V173" s="43">
        <v>3229725</v>
      </c>
      <c r="W173" s="43">
        <v>48164672.730000004</v>
      </c>
      <c r="X173" s="45">
        <v>5.4710666401289213E-3</v>
      </c>
      <c r="Y173" s="43">
        <v>2500</v>
      </c>
      <c r="Z173" s="43">
        <v>22750</v>
      </c>
      <c r="AA173" s="43">
        <v>505</v>
      </c>
      <c r="AB173" s="43">
        <v>25755</v>
      </c>
      <c r="AC173" s="43">
        <v>-250</v>
      </c>
      <c r="AD173" s="43">
        <v>25505</v>
      </c>
      <c r="AE173" s="43">
        <v>0</v>
      </c>
      <c r="AF173" s="45">
        <f t="shared" si="6"/>
        <v>23475466.73</v>
      </c>
      <c r="AG173" s="45">
        <f t="shared" si="7"/>
        <v>3109481</v>
      </c>
      <c r="AH173" s="45">
        <f t="shared" si="8"/>
        <v>21579725</v>
      </c>
      <c r="AI173" s="43">
        <v>9017400828</v>
      </c>
      <c r="AJ173" s="43">
        <v>9688233544</v>
      </c>
      <c r="AK173" s="43">
        <v>10362352371</v>
      </c>
      <c r="AL173" s="47">
        <v>9689328914.333334</v>
      </c>
      <c r="AM173" s="43">
        <v>3454421.5622416502</v>
      </c>
      <c r="AN173" s="46"/>
    </row>
    <row r="174" spans="1:40" s="35" customFormat="1" ht="16.5" x14ac:dyDescent="0.3">
      <c r="A174" s="35" t="s">
        <v>406</v>
      </c>
      <c r="B174" s="35" t="s">
        <v>407</v>
      </c>
      <c r="C174" s="35" t="s">
        <v>405</v>
      </c>
      <c r="D174" s="41">
        <v>1</v>
      </c>
      <c r="E174" s="41" t="s">
        <v>1233</v>
      </c>
      <c r="F174" s="42" t="s">
        <v>1193</v>
      </c>
      <c r="G174" s="43">
        <v>2886887700</v>
      </c>
      <c r="H174" s="44">
        <v>0.97</v>
      </c>
      <c r="I174" s="43">
        <v>3126617795</v>
      </c>
      <c r="J174" s="43">
        <v>7138156.9100000001</v>
      </c>
      <c r="K174" s="43">
        <v>7129305.8500000006</v>
      </c>
      <c r="L174" s="43">
        <v>0</v>
      </c>
      <c r="M174" s="43">
        <v>7129305.8500000006</v>
      </c>
      <c r="N174" s="43">
        <v>1063016.6299999999</v>
      </c>
      <c r="O174" s="43">
        <v>0</v>
      </c>
      <c r="P174" s="43">
        <v>312533.24</v>
      </c>
      <c r="Q174" s="43">
        <v>1886377</v>
      </c>
      <c r="R174" s="43">
        <v>7088242</v>
      </c>
      <c r="S174" s="43">
        <v>0</v>
      </c>
      <c r="T174" s="43">
        <v>10476805.85</v>
      </c>
      <c r="U174" s="43">
        <v>0</v>
      </c>
      <c r="V174" s="43">
        <v>0</v>
      </c>
      <c r="W174" s="43">
        <v>27956280.57</v>
      </c>
      <c r="X174" s="45">
        <v>8.2836004867178088E-3</v>
      </c>
      <c r="Y174" s="43">
        <v>2884.93</v>
      </c>
      <c r="Z174" s="43">
        <v>30750</v>
      </c>
      <c r="AA174" s="43">
        <v>672.69860000000006</v>
      </c>
      <c r="AB174" s="43">
        <v>34307.628600000004</v>
      </c>
      <c r="AC174" s="43">
        <v>0</v>
      </c>
      <c r="AD174" s="43">
        <v>34307.628600000004</v>
      </c>
      <c r="AE174" s="43">
        <v>0</v>
      </c>
      <c r="AF174" s="45">
        <f t="shared" si="6"/>
        <v>8504855.7200000007</v>
      </c>
      <c r="AG174" s="45">
        <f t="shared" si="7"/>
        <v>8974619</v>
      </c>
      <c r="AH174" s="45">
        <f t="shared" si="8"/>
        <v>10476805.85</v>
      </c>
      <c r="AI174" s="43">
        <v>2934935267</v>
      </c>
      <c r="AJ174" s="43">
        <v>3086180533</v>
      </c>
      <c r="AK174" s="43">
        <v>3243694045</v>
      </c>
      <c r="AL174" s="47">
        <v>3088269948.3333335</v>
      </c>
      <c r="AM174" s="43">
        <v>1081230.2671019849</v>
      </c>
      <c r="AN174" s="46"/>
    </row>
    <row r="175" spans="1:40" s="35" customFormat="1" ht="16.5" x14ac:dyDescent="0.3">
      <c r="A175" s="35" t="s">
        <v>408</v>
      </c>
      <c r="B175" s="35" t="s">
        <v>409</v>
      </c>
      <c r="C175" s="35" t="s">
        <v>405</v>
      </c>
      <c r="D175" s="41">
        <v>2</v>
      </c>
      <c r="E175" s="41" t="s">
        <v>1233</v>
      </c>
      <c r="F175" s="42" t="s">
        <v>1193</v>
      </c>
      <c r="G175" s="43">
        <v>465080600</v>
      </c>
      <c r="H175" s="44">
        <v>0.622</v>
      </c>
      <c r="I175" s="43">
        <v>515480737</v>
      </c>
      <c r="J175" s="43">
        <v>1176857.1100000001</v>
      </c>
      <c r="K175" s="43">
        <v>1176857.1100000001</v>
      </c>
      <c r="L175" s="43">
        <v>0</v>
      </c>
      <c r="M175" s="43">
        <v>1176857.1100000001</v>
      </c>
      <c r="N175" s="43">
        <v>175473.56</v>
      </c>
      <c r="O175" s="43">
        <v>0</v>
      </c>
      <c r="P175" s="43">
        <v>51594.720000000001</v>
      </c>
      <c r="Q175" s="43">
        <v>103118</v>
      </c>
      <c r="R175" s="43">
        <v>0</v>
      </c>
      <c r="S175" s="43">
        <v>0</v>
      </c>
      <c r="T175" s="43">
        <v>1371708.97</v>
      </c>
      <c r="U175" s="43">
        <v>0</v>
      </c>
      <c r="V175" s="43">
        <v>0</v>
      </c>
      <c r="W175" s="43">
        <v>2878752.3600000003</v>
      </c>
      <c r="X175" s="45">
        <v>5.7327498000770329E-3</v>
      </c>
      <c r="Y175" s="43">
        <v>250</v>
      </c>
      <c r="Z175" s="43">
        <v>4000</v>
      </c>
      <c r="AA175" s="43">
        <v>85</v>
      </c>
      <c r="AB175" s="43">
        <v>4335</v>
      </c>
      <c r="AC175" s="43">
        <v>0</v>
      </c>
      <c r="AD175" s="43">
        <v>4335</v>
      </c>
      <c r="AE175" s="43">
        <v>0</v>
      </c>
      <c r="AF175" s="45">
        <f t="shared" si="6"/>
        <v>1403925.3900000001</v>
      </c>
      <c r="AG175" s="45">
        <f t="shared" si="7"/>
        <v>103118</v>
      </c>
      <c r="AH175" s="45">
        <f t="shared" si="8"/>
        <v>1371708.97</v>
      </c>
      <c r="AI175" s="43">
        <v>494185680</v>
      </c>
      <c r="AJ175" s="43">
        <v>507894270</v>
      </c>
      <c r="AK175" s="43">
        <v>517561318</v>
      </c>
      <c r="AL175" s="47">
        <v>506547089.33333331</v>
      </c>
      <c r="AM175" s="43">
        <v>172520.266812894</v>
      </c>
      <c r="AN175" s="46"/>
    </row>
    <row r="176" spans="1:40" s="35" customFormat="1" ht="16.5" x14ac:dyDescent="0.3">
      <c r="A176" s="35" t="s">
        <v>410</v>
      </c>
      <c r="B176" s="35" t="s">
        <v>411</v>
      </c>
      <c r="C176" s="35" t="s">
        <v>405</v>
      </c>
      <c r="D176" s="41">
        <v>3</v>
      </c>
      <c r="E176" s="41" t="s">
        <v>1234</v>
      </c>
      <c r="F176" s="42" t="s">
        <v>1193</v>
      </c>
      <c r="G176" s="43">
        <v>884654100</v>
      </c>
      <c r="H176" s="44">
        <v>1.7449999999999999</v>
      </c>
      <c r="I176" s="43">
        <v>920443624</v>
      </c>
      <c r="J176" s="43">
        <v>2101398.84</v>
      </c>
      <c r="K176" s="43">
        <v>2100558.2799999998</v>
      </c>
      <c r="L176" s="43">
        <v>0</v>
      </c>
      <c r="M176" s="43">
        <v>2100558.2799999998</v>
      </c>
      <c r="N176" s="43">
        <v>313202.90000000002</v>
      </c>
      <c r="O176" s="43">
        <v>0</v>
      </c>
      <c r="P176" s="43">
        <v>92088.97</v>
      </c>
      <c r="Q176" s="43">
        <v>10868623</v>
      </c>
      <c r="R176" s="43">
        <v>0</v>
      </c>
      <c r="S176" s="43">
        <v>0</v>
      </c>
      <c r="T176" s="43">
        <v>2034714.56</v>
      </c>
      <c r="U176" s="43">
        <v>0</v>
      </c>
      <c r="V176" s="43">
        <v>0</v>
      </c>
      <c r="W176" s="43">
        <v>15409187.710000001</v>
      </c>
      <c r="X176" s="45">
        <v>1.5393440524574283E-2</v>
      </c>
      <c r="Y176" s="43">
        <v>10597.95</v>
      </c>
      <c r="Z176" s="43">
        <v>62500</v>
      </c>
      <c r="AA176" s="43">
        <v>1461.9590000000001</v>
      </c>
      <c r="AB176" s="43">
        <v>74559.909</v>
      </c>
      <c r="AC176" s="43">
        <v>-250</v>
      </c>
      <c r="AD176" s="43">
        <v>74309.909</v>
      </c>
      <c r="AE176" s="43">
        <v>0</v>
      </c>
      <c r="AF176" s="45">
        <f t="shared" si="6"/>
        <v>2505850.15</v>
      </c>
      <c r="AG176" s="45">
        <f t="shared" si="7"/>
        <v>10868623</v>
      </c>
      <c r="AH176" s="45">
        <f t="shared" si="8"/>
        <v>2034714.56</v>
      </c>
      <c r="AI176" s="43">
        <v>926605650</v>
      </c>
      <c r="AJ176" s="43">
        <v>918574101</v>
      </c>
      <c r="AK176" s="43">
        <v>938923902</v>
      </c>
      <c r="AL176" s="47">
        <v>928034551</v>
      </c>
      <c r="AM176" s="43">
        <v>312974.32102536602</v>
      </c>
      <c r="AN176" s="46"/>
    </row>
    <row r="177" spans="1:40" s="35" customFormat="1" ht="16.5" x14ac:dyDescent="0.3">
      <c r="A177" s="35" t="s">
        <v>412</v>
      </c>
      <c r="B177" s="35" t="s">
        <v>413</v>
      </c>
      <c r="C177" s="35" t="s">
        <v>405</v>
      </c>
      <c r="D177" s="41">
        <v>1</v>
      </c>
      <c r="E177" s="41" t="s">
        <v>1233</v>
      </c>
      <c r="F177" s="42" t="s">
        <v>1193</v>
      </c>
      <c r="G177" s="43">
        <v>3655712129</v>
      </c>
      <c r="H177" s="44">
        <v>1.7829999999999999</v>
      </c>
      <c r="I177" s="43">
        <v>4212338290</v>
      </c>
      <c r="J177" s="43">
        <v>9616887.5299999993</v>
      </c>
      <c r="K177" s="43">
        <v>9611827.8999999985</v>
      </c>
      <c r="L177" s="43">
        <v>0</v>
      </c>
      <c r="M177" s="43">
        <v>9611827.8999999985</v>
      </c>
      <c r="N177" s="43">
        <v>1433174.41</v>
      </c>
      <c r="O177" s="43">
        <v>0</v>
      </c>
      <c r="P177" s="43">
        <v>421376.04</v>
      </c>
      <c r="Q177" s="43">
        <v>18028756</v>
      </c>
      <c r="R177" s="43">
        <v>14252877</v>
      </c>
      <c r="S177" s="43">
        <v>0</v>
      </c>
      <c r="T177" s="43">
        <v>21335186.190000001</v>
      </c>
      <c r="U177" s="43">
        <v>0</v>
      </c>
      <c r="V177" s="43">
        <v>0</v>
      </c>
      <c r="W177" s="43">
        <v>65083197.539999992</v>
      </c>
      <c r="X177" s="45">
        <v>1.6705965977045441E-2</v>
      </c>
      <c r="Y177" s="43">
        <v>56445.08</v>
      </c>
      <c r="Z177" s="43">
        <v>240750</v>
      </c>
      <c r="AA177" s="43">
        <v>5943.9016000000001</v>
      </c>
      <c r="AB177" s="43">
        <v>303138.9816</v>
      </c>
      <c r="AC177" s="43">
        <v>0</v>
      </c>
      <c r="AD177" s="43">
        <v>303138.9816</v>
      </c>
      <c r="AE177" s="43">
        <v>0</v>
      </c>
      <c r="AF177" s="45">
        <f t="shared" si="6"/>
        <v>11466378.349999998</v>
      </c>
      <c r="AG177" s="45">
        <f t="shared" si="7"/>
        <v>32281633</v>
      </c>
      <c r="AH177" s="45">
        <f t="shared" si="8"/>
        <v>21335186.190000001</v>
      </c>
      <c r="AI177" s="43">
        <v>4034968323</v>
      </c>
      <c r="AJ177" s="43">
        <v>4182343452</v>
      </c>
      <c r="AK177" s="43">
        <v>4314825830</v>
      </c>
      <c r="AL177" s="47">
        <v>4177379201.6666665</v>
      </c>
      <c r="AM177" s="43">
        <v>1439632.180033047</v>
      </c>
      <c r="AN177" s="46"/>
    </row>
    <row r="178" spans="1:40" s="35" customFormat="1" ht="16.5" x14ac:dyDescent="0.3">
      <c r="A178" s="35" t="s">
        <v>414</v>
      </c>
      <c r="B178" s="35" t="s">
        <v>415</v>
      </c>
      <c r="C178" s="35" t="s">
        <v>405</v>
      </c>
      <c r="D178" s="41">
        <v>2</v>
      </c>
      <c r="E178" s="41" t="s">
        <v>1233</v>
      </c>
      <c r="F178" s="42" t="s">
        <v>1193</v>
      </c>
      <c r="G178" s="43">
        <v>2765781146</v>
      </c>
      <c r="H178" s="44">
        <v>1.8229999999999997</v>
      </c>
      <c r="I178" s="43">
        <v>2810010304</v>
      </c>
      <c r="J178" s="43">
        <v>6415333.0499999998</v>
      </c>
      <c r="K178" s="43">
        <v>6404559.6600000001</v>
      </c>
      <c r="L178" s="43">
        <v>0</v>
      </c>
      <c r="M178" s="43">
        <v>6404559.6600000001</v>
      </c>
      <c r="N178" s="43">
        <v>954980.13</v>
      </c>
      <c r="O178" s="43">
        <v>0</v>
      </c>
      <c r="P178" s="43">
        <v>280779.96999999997</v>
      </c>
      <c r="Q178" s="43">
        <v>29334670</v>
      </c>
      <c r="R178" s="43">
        <v>0</v>
      </c>
      <c r="S178" s="43">
        <v>0</v>
      </c>
      <c r="T178" s="43">
        <v>13359093.15</v>
      </c>
      <c r="U178" s="43">
        <v>0</v>
      </c>
      <c r="V178" s="43">
        <v>0</v>
      </c>
      <c r="W178" s="43">
        <v>50334082.909999996</v>
      </c>
      <c r="X178" s="45">
        <v>1.6737752428769438E-2</v>
      </c>
      <c r="Y178" s="43">
        <v>18519.18</v>
      </c>
      <c r="Z178" s="43">
        <v>144000</v>
      </c>
      <c r="AA178" s="43">
        <v>3250.3836000000001</v>
      </c>
      <c r="AB178" s="43">
        <v>165769.56359999999</v>
      </c>
      <c r="AC178" s="43">
        <v>-250</v>
      </c>
      <c r="AD178" s="43">
        <v>165519.56359999999</v>
      </c>
      <c r="AE178" s="43">
        <v>0</v>
      </c>
      <c r="AF178" s="45">
        <f t="shared" si="6"/>
        <v>7640319.7599999998</v>
      </c>
      <c r="AG178" s="45">
        <f t="shared" si="7"/>
        <v>29334670</v>
      </c>
      <c r="AH178" s="45">
        <f t="shared" si="8"/>
        <v>13359093.15</v>
      </c>
      <c r="AI178" s="43">
        <v>2713427453</v>
      </c>
      <c r="AJ178" s="43">
        <v>2791302809</v>
      </c>
      <c r="AK178" s="43">
        <v>2836412158</v>
      </c>
      <c r="AL178" s="47">
        <v>2780380806.6666665</v>
      </c>
      <c r="AM178" s="43">
        <v>948210.18645553198</v>
      </c>
      <c r="AN178" s="46"/>
    </row>
    <row r="179" spans="1:40" s="35" customFormat="1" ht="16.5" x14ac:dyDescent="0.3">
      <c r="A179" s="35" t="s">
        <v>416</v>
      </c>
      <c r="B179" s="35" t="s">
        <v>417</v>
      </c>
      <c r="C179" s="35" t="s">
        <v>405</v>
      </c>
      <c r="D179" s="41">
        <v>3</v>
      </c>
      <c r="E179" s="41" t="s">
        <v>1234</v>
      </c>
      <c r="F179" s="42" t="s">
        <v>1193</v>
      </c>
      <c r="G179" s="43">
        <v>2620112600</v>
      </c>
      <c r="H179" s="44">
        <v>1.3509999999999998</v>
      </c>
      <c r="I179" s="43">
        <v>2809092334</v>
      </c>
      <c r="J179" s="43">
        <v>6413237.2999999998</v>
      </c>
      <c r="K179" s="43">
        <v>6399505.3799999999</v>
      </c>
      <c r="L179" s="43">
        <v>0</v>
      </c>
      <c r="M179" s="43">
        <v>6399505.3799999999</v>
      </c>
      <c r="N179" s="43">
        <v>954211.53</v>
      </c>
      <c r="O179" s="43">
        <v>0</v>
      </c>
      <c r="P179" s="43">
        <v>280518.88</v>
      </c>
      <c r="Q179" s="43">
        <v>7390181</v>
      </c>
      <c r="R179" s="43">
        <v>0</v>
      </c>
      <c r="S179" s="43">
        <v>0</v>
      </c>
      <c r="T179" s="43">
        <v>20285363.329999998</v>
      </c>
      <c r="U179" s="43">
        <v>0</v>
      </c>
      <c r="V179" s="43">
        <v>0</v>
      </c>
      <c r="W179" s="43">
        <v>35309780.119999997</v>
      </c>
      <c r="X179" s="45">
        <v>1.2145125141867046E-2</v>
      </c>
      <c r="Y179" s="43">
        <v>9624.31</v>
      </c>
      <c r="Z179" s="43">
        <v>50250</v>
      </c>
      <c r="AA179" s="43">
        <v>1197.4862000000001</v>
      </c>
      <c r="AB179" s="43">
        <v>61071.796199999997</v>
      </c>
      <c r="AC179" s="43">
        <v>0</v>
      </c>
      <c r="AD179" s="43">
        <v>61071.796199999997</v>
      </c>
      <c r="AE179" s="43">
        <v>0</v>
      </c>
      <c r="AF179" s="45">
        <f t="shared" si="6"/>
        <v>7634235.79</v>
      </c>
      <c r="AG179" s="45">
        <f t="shared" si="7"/>
        <v>7390181</v>
      </c>
      <c r="AH179" s="45">
        <f t="shared" si="8"/>
        <v>20285363.329999998</v>
      </c>
      <c r="AI179" s="43">
        <v>2667475882</v>
      </c>
      <c r="AJ179" s="43">
        <v>2786600021</v>
      </c>
      <c r="AK179" s="43">
        <v>2903493573</v>
      </c>
      <c r="AL179" s="47">
        <v>2785856492</v>
      </c>
      <c r="AM179" s="43">
        <v>967830.22316880897</v>
      </c>
      <c r="AN179" s="46"/>
    </row>
    <row r="180" spans="1:40" s="35" customFormat="1" ht="16.5" x14ac:dyDescent="0.3">
      <c r="A180" s="35" t="s">
        <v>418</v>
      </c>
      <c r="B180" s="35" t="s">
        <v>419</v>
      </c>
      <c r="C180" s="35" t="s">
        <v>405</v>
      </c>
      <c r="D180" s="41">
        <v>1</v>
      </c>
      <c r="E180" s="41" t="s">
        <v>1234</v>
      </c>
      <c r="F180" s="42" t="s">
        <v>1193</v>
      </c>
      <c r="G180" s="43">
        <v>11933162400</v>
      </c>
      <c r="H180" s="44">
        <v>0.97799999999999998</v>
      </c>
      <c r="I180" s="43">
        <v>13207646655</v>
      </c>
      <c r="J180" s="43">
        <v>30153431.09</v>
      </c>
      <c r="K180" s="43">
        <v>30137609.219999999</v>
      </c>
      <c r="L180" s="43">
        <v>0</v>
      </c>
      <c r="M180" s="43">
        <v>30137609.219999999</v>
      </c>
      <c r="N180" s="43">
        <v>0</v>
      </c>
      <c r="O180" s="43">
        <v>0</v>
      </c>
      <c r="P180" s="43">
        <v>1321240.96</v>
      </c>
      <c r="Q180" s="43">
        <v>25617333</v>
      </c>
      <c r="R180" s="43">
        <v>0</v>
      </c>
      <c r="S180" s="43">
        <v>0</v>
      </c>
      <c r="T180" s="43">
        <v>54892721.939999998</v>
      </c>
      <c r="U180" s="43">
        <v>0</v>
      </c>
      <c r="V180" s="43">
        <v>4354748</v>
      </c>
      <c r="W180" s="43">
        <v>116323653.12</v>
      </c>
      <c r="X180" s="45">
        <v>9.0568429456515873E-3</v>
      </c>
      <c r="Y180" s="43">
        <v>3677.21</v>
      </c>
      <c r="Z180" s="43">
        <v>84250</v>
      </c>
      <c r="AA180" s="43">
        <v>1758.5442000000003</v>
      </c>
      <c r="AB180" s="43">
        <v>89685.75420000001</v>
      </c>
      <c r="AC180" s="43">
        <v>-500</v>
      </c>
      <c r="AD180" s="43">
        <v>89185.75420000001</v>
      </c>
      <c r="AE180" s="43">
        <v>0</v>
      </c>
      <c r="AF180" s="45">
        <f t="shared" si="6"/>
        <v>31458850.18</v>
      </c>
      <c r="AG180" s="45">
        <f t="shared" si="7"/>
        <v>25617333</v>
      </c>
      <c r="AH180" s="45">
        <f t="shared" si="8"/>
        <v>59247469.939999998</v>
      </c>
      <c r="AI180" s="43">
        <v>12496902181</v>
      </c>
      <c r="AJ180" s="43">
        <v>13064258506</v>
      </c>
      <c r="AK180" s="43">
        <v>13585112022</v>
      </c>
      <c r="AL180" s="47">
        <v>13048757569.666666</v>
      </c>
      <c r="AM180" s="43">
        <v>4528366.1456293259</v>
      </c>
      <c r="AN180" s="46"/>
    </row>
    <row r="181" spans="1:40" s="35" customFormat="1" ht="16.5" x14ac:dyDescent="0.3">
      <c r="A181" s="35" t="s">
        <v>420</v>
      </c>
      <c r="B181" s="35" t="s">
        <v>421</v>
      </c>
      <c r="C181" s="35" t="s">
        <v>405</v>
      </c>
      <c r="D181" s="41">
        <v>2</v>
      </c>
      <c r="E181" s="41" t="s">
        <v>1233</v>
      </c>
      <c r="F181" s="42" t="s">
        <v>1193</v>
      </c>
      <c r="G181" s="43">
        <v>4697231700</v>
      </c>
      <c r="H181" s="44">
        <v>0.73399999999999999</v>
      </c>
      <c r="I181" s="43">
        <v>5405711837</v>
      </c>
      <c r="J181" s="43">
        <v>12341393.109999999</v>
      </c>
      <c r="K181" s="43">
        <v>12342064.609999999</v>
      </c>
      <c r="L181" s="43">
        <v>0</v>
      </c>
      <c r="M181" s="43">
        <v>12342064.609999999</v>
      </c>
      <c r="N181" s="43">
        <v>1840244.77</v>
      </c>
      <c r="O181" s="43">
        <v>0</v>
      </c>
      <c r="P181" s="43">
        <v>541089.94999999995</v>
      </c>
      <c r="Q181" s="43">
        <v>1827302</v>
      </c>
      <c r="R181" s="43">
        <v>0</v>
      </c>
      <c r="S181" s="43">
        <v>0</v>
      </c>
      <c r="T181" s="43">
        <v>17848394.870000001</v>
      </c>
      <c r="U181" s="43">
        <v>0</v>
      </c>
      <c r="V181" s="43">
        <v>0</v>
      </c>
      <c r="W181" s="43">
        <v>34399096.200000003</v>
      </c>
      <c r="X181" s="45">
        <v>6.6915017898749023E-3</v>
      </c>
      <c r="Y181" s="43">
        <v>2000</v>
      </c>
      <c r="Z181" s="43">
        <v>22500</v>
      </c>
      <c r="AA181" s="43">
        <v>490</v>
      </c>
      <c r="AB181" s="43">
        <v>24990</v>
      </c>
      <c r="AC181" s="43">
        <v>0</v>
      </c>
      <c r="AD181" s="43">
        <v>24990</v>
      </c>
      <c r="AE181" s="43">
        <v>0</v>
      </c>
      <c r="AF181" s="45">
        <f t="shared" si="6"/>
        <v>14723399.329999998</v>
      </c>
      <c r="AG181" s="45">
        <f t="shared" si="7"/>
        <v>1827302</v>
      </c>
      <c r="AH181" s="45">
        <f t="shared" si="8"/>
        <v>17848394.870000001</v>
      </c>
      <c r="AI181" s="43">
        <v>5045786426</v>
      </c>
      <c r="AJ181" s="43">
        <v>5352420060</v>
      </c>
      <c r="AK181" s="43">
        <v>5724840585</v>
      </c>
      <c r="AL181" s="47">
        <v>5374349023.666667</v>
      </c>
      <c r="AM181" s="43">
        <v>1908278.2867198051</v>
      </c>
      <c r="AN181" s="46"/>
    </row>
    <row r="182" spans="1:40" s="35" customFormat="1" ht="16.5" x14ac:dyDescent="0.3">
      <c r="A182" s="35" t="s">
        <v>422</v>
      </c>
      <c r="B182" s="35" t="s">
        <v>423</v>
      </c>
      <c r="C182" s="35" t="s">
        <v>405</v>
      </c>
      <c r="D182" s="41">
        <v>3</v>
      </c>
      <c r="E182" s="41" t="s">
        <v>1234</v>
      </c>
      <c r="F182" s="42" t="s">
        <v>1193</v>
      </c>
      <c r="G182" s="43">
        <v>4886630900</v>
      </c>
      <c r="H182" s="44">
        <v>0.61</v>
      </c>
      <c r="I182" s="43">
        <v>5148451293</v>
      </c>
      <c r="J182" s="43">
        <v>11754060</v>
      </c>
      <c r="K182" s="43">
        <v>11738838.279999999</v>
      </c>
      <c r="L182" s="43">
        <v>0</v>
      </c>
      <c r="M182" s="43">
        <v>11738838.279999999</v>
      </c>
      <c r="N182" s="43">
        <v>1750323.3</v>
      </c>
      <c r="O182" s="43">
        <v>0</v>
      </c>
      <c r="P182" s="43">
        <v>514625.01</v>
      </c>
      <c r="Q182" s="43">
        <v>2594142</v>
      </c>
      <c r="R182" s="43">
        <v>0</v>
      </c>
      <c r="S182" s="43">
        <v>0</v>
      </c>
      <c r="T182" s="43">
        <v>13062000</v>
      </c>
      <c r="U182" s="43">
        <v>0</v>
      </c>
      <c r="V182" s="43">
        <v>0</v>
      </c>
      <c r="W182" s="43">
        <v>29659928.59</v>
      </c>
      <c r="X182" s="45">
        <v>5.2754261425350842E-3</v>
      </c>
      <c r="Y182" s="43">
        <v>1000</v>
      </c>
      <c r="Z182" s="43">
        <v>11000</v>
      </c>
      <c r="AA182" s="43">
        <v>240</v>
      </c>
      <c r="AB182" s="43">
        <v>12240</v>
      </c>
      <c r="AC182" s="43">
        <v>-500</v>
      </c>
      <c r="AD182" s="43">
        <v>11740</v>
      </c>
      <c r="AE182" s="43">
        <v>0</v>
      </c>
      <c r="AF182" s="45">
        <f t="shared" si="6"/>
        <v>14003786.59</v>
      </c>
      <c r="AG182" s="45">
        <f t="shared" si="7"/>
        <v>2594142</v>
      </c>
      <c r="AH182" s="45">
        <f t="shared" si="8"/>
        <v>13062000</v>
      </c>
      <c r="AI182" s="43">
        <v>4761443195</v>
      </c>
      <c r="AJ182" s="43">
        <v>5101961676</v>
      </c>
      <c r="AK182" s="43">
        <v>5425972574</v>
      </c>
      <c r="AL182" s="47">
        <v>5096459148.333333</v>
      </c>
      <c r="AM182" s="43">
        <v>1808655.7160091421</v>
      </c>
      <c r="AN182" s="46"/>
    </row>
    <row r="183" spans="1:40" s="35" customFormat="1" ht="16.5" x14ac:dyDescent="0.3">
      <c r="A183" s="35" t="s">
        <v>424</v>
      </c>
      <c r="B183" s="35" t="s">
        <v>425</v>
      </c>
      <c r="C183" s="35" t="s">
        <v>405</v>
      </c>
      <c r="D183" s="41">
        <v>1</v>
      </c>
      <c r="E183" s="41" t="s">
        <v>1233</v>
      </c>
      <c r="F183" s="42" t="s">
        <v>1193</v>
      </c>
      <c r="G183" s="43">
        <v>1870526600</v>
      </c>
      <c r="H183" s="44">
        <v>1.8559999999999999</v>
      </c>
      <c r="I183" s="43">
        <v>1975754755</v>
      </c>
      <c r="J183" s="43">
        <v>4510704.0199999996</v>
      </c>
      <c r="K183" s="43">
        <v>4504134.4499999993</v>
      </c>
      <c r="L183" s="43">
        <v>0</v>
      </c>
      <c r="M183" s="43">
        <v>4504134.4499999993</v>
      </c>
      <c r="N183" s="43">
        <v>671594.53</v>
      </c>
      <c r="O183" s="43">
        <v>0</v>
      </c>
      <c r="P183" s="43">
        <v>197448.47</v>
      </c>
      <c r="Q183" s="43">
        <v>25562381</v>
      </c>
      <c r="R183" s="43">
        <v>0</v>
      </c>
      <c r="S183" s="43">
        <v>0</v>
      </c>
      <c r="T183" s="43">
        <v>3747413.06</v>
      </c>
      <c r="U183" s="43">
        <v>0</v>
      </c>
      <c r="V183" s="43">
        <v>0</v>
      </c>
      <c r="W183" s="43">
        <v>34682971.509999998</v>
      </c>
      <c r="X183" s="45">
        <v>1.7705827274231006E-2</v>
      </c>
      <c r="Y183" s="43">
        <v>11062.34</v>
      </c>
      <c r="Z183" s="43">
        <v>98750</v>
      </c>
      <c r="AA183" s="43">
        <v>2196.2467999999999</v>
      </c>
      <c r="AB183" s="43">
        <v>112008.5868</v>
      </c>
      <c r="AC183" s="43">
        <v>-750</v>
      </c>
      <c r="AD183" s="43">
        <v>111258.5868</v>
      </c>
      <c r="AE183" s="43">
        <v>0</v>
      </c>
      <c r="AF183" s="45">
        <f t="shared" si="6"/>
        <v>5373177.4499999993</v>
      </c>
      <c r="AG183" s="45">
        <f t="shared" si="7"/>
        <v>25562381</v>
      </c>
      <c r="AH183" s="45">
        <f t="shared" si="8"/>
        <v>3747413.06</v>
      </c>
      <c r="AI183" s="43">
        <v>1934302309</v>
      </c>
      <c r="AJ183" s="43">
        <v>1976278669</v>
      </c>
      <c r="AK183" s="43">
        <v>2017392796</v>
      </c>
      <c r="AL183" s="47">
        <v>1975991258</v>
      </c>
      <c r="AM183" s="43">
        <v>672463.59286906803</v>
      </c>
      <c r="AN183" s="46"/>
    </row>
    <row r="184" spans="1:40" s="35" customFormat="1" ht="16.5" x14ac:dyDescent="0.3">
      <c r="A184" s="35" t="s">
        <v>426</v>
      </c>
      <c r="B184" s="35" t="s">
        <v>427</v>
      </c>
      <c r="C184" s="35" t="s">
        <v>405</v>
      </c>
      <c r="D184" s="41">
        <v>2</v>
      </c>
      <c r="E184" s="41" t="s">
        <v>1234</v>
      </c>
      <c r="F184" s="42" t="s">
        <v>1193</v>
      </c>
      <c r="G184" s="43">
        <v>503776700</v>
      </c>
      <c r="H184" s="44">
        <v>1.319</v>
      </c>
      <c r="I184" s="43">
        <v>581676862</v>
      </c>
      <c r="J184" s="43">
        <v>1327984.74</v>
      </c>
      <c r="K184" s="43">
        <v>1327937.43</v>
      </c>
      <c r="L184" s="43">
        <v>0</v>
      </c>
      <c r="M184" s="43">
        <v>1327937.43</v>
      </c>
      <c r="N184" s="43">
        <v>198000.19</v>
      </c>
      <c r="O184" s="43">
        <v>0</v>
      </c>
      <c r="P184" s="43">
        <v>58218.239999999998</v>
      </c>
      <c r="Q184" s="43">
        <v>1209720</v>
      </c>
      <c r="R184" s="43">
        <v>1961121</v>
      </c>
      <c r="S184" s="43">
        <v>0</v>
      </c>
      <c r="T184" s="43">
        <v>1869095.17</v>
      </c>
      <c r="U184" s="43">
        <v>0</v>
      </c>
      <c r="V184" s="43">
        <v>0</v>
      </c>
      <c r="W184" s="43">
        <v>6624092.0299999993</v>
      </c>
      <c r="X184" s="45">
        <v>1.2204929848688982E-2</v>
      </c>
      <c r="Y184" s="43">
        <v>1250</v>
      </c>
      <c r="Z184" s="43">
        <v>8250</v>
      </c>
      <c r="AA184" s="43">
        <v>190</v>
      </c>
      <c r="AB184" s="43">
        <v>9690</v>
      </c>
      <c r="AC184" s="43">
        <v>0</v>
      </c>
      <c r="AD184" s="43">
        <v>9690</v>
      </c>
      <c r="AE184" s="43">
        <v>0</v>
      </c>
      <c r="AF184" s="45">
        <f t="shared" si="6"/>
        <v>1584155.8599999999</v>
      </c>
      <c r="AG184" s="45">
        <f t="shared" si="7"/>
        <v>3170841</v>
      </c>
      <c r="AH184" s="45">
        <f t="shared" si="8"/>
        <v>1869095.17</v>
      </c>
      <c r="AI184" s="43">
        <v>525300382</v>
      </c>
      <c r="AJ184" s="43">
        <v>566604592</v>
      </c>
      <c r="AK184" s="43">
        <v>612271147</v>
      </c>
      <c r="AL184" s="47">
        <v>568058707</v>
      </c>
      <c r="AM184" s="43">
        <v>204090.17824295099</v>
      </c>
      <c r="AN184" s="46"/>
    </row>
    <row r="185" spans="1:40" s="35" customFormat="1" ht="16.5" x14ac:dyDescent="0.3">
      <c r="A185" s="35" t="s">
        <v>428</v>
      </c>
      <c r="B185" s="35" t="s">
        <v>429</v>
      </c>
      <c r="C185" s="35" t="s">
        <v>405</v>
      </c>
      <c r="D185" s="41">
        <v>3</v>
      </c>
      <c r="E185" s="41" t="s">
        <v>1234</v>
      </c>
      <c r="F185" s="42" t="s">
        <v>1193</v>
      </c>
      <c r="G185" s="43">
        <v>212117500</v>
      </c>
      <c r="H185" s="44">
        <v>1.7919999999999998</v>
      </c>
      <c r="I185" s="43">
        <v>239725810</v>
      </c>
      <c r="J185" s="43">
        <v>547300.81000000006</v>
      </c>
      <c r="K185" s="43">
        <v>545519.75</v>
      </c>
      <c r="L185" s="43">
        <v>0</v>
      </c>
      <c r="M185" s="43">
        <v>545519.75</v>
      </c>
      <c r="N185" s="43">
        <v>81345.95</v>
      </c>
      <c r="O185" s="43">
        <v>0</v>
      </c>
      <c r="P185" s="43">
        <v>23915.279999999999</v>
      </c>
      <c r="Q185" s="43">
        <v>846243</v>
      </c>
      <c r="R185" s="43">
        <v>0</v>
      </c>
      <c r="S185" s="43">
        <v>0</v>
      </c>
      <c r="T185" s="43">
        <v>2297279</v>
      </c>
      <c r="U185" s="43">
        <v>0</v>
      </c>
      <c r="V185" s="43">
        <v>0</v>
      </c>
      <c r="W185" s="43">
        <v>3794302.98</v>
      </c>
      <c r="X185" s="45">
        <v>1.4254386505109129E-2</v>
      </c>
      <c r="Y185" s="43">
        <v>1390.41</v>
      </c>
      <c r="Z185" s="43">
        <v>6500</v>
      </c>
      <c r="AA185" s="43">
        <v>157.8082</v>
      </c>
      <c r="AB185" s="43">
        <v>8048.2182000000003</v>
      </c>
      <c r="AC185" s="43">
        <v>0</v>
      </c>
      <c r="AD185" s="43">
        <v>8048.2182000000003</v>
      </c>
      <c r="AE185" s="43">
        <v>0</v>
      </c>
      <c r="AF185" s="45">
        <f t="shared" si="6"/>
        <v>650780.98</v>
      </c>
      <c r="AG185" s="45">
        <f t="shared" si="7"/>
        <v>846243</v>
      </c>
      <c r="AH185" s="45">
        <f t="shared" si="8"/>
        <v>2297279</v>
      </c>
      <c r="AI185" s="43">
        <v>227723174</v>
      </c>
      <c r="AJ185" s="43">
        <v>237613960</v>
      </c>
      <c r="AK185" s="43">
        <v>247194383</v>
      </c>
      <c r="AL185" s="47">
        <v>237510505.66666666</v>
      </c>
      <c r="AM185" s="43">
        <v>82398.045268539005</v>
      </c>
      <c r="AN185" s="46"/>
    </row>
    <row r="186" spans="1:40" s="35" customFormat="1" ht="16.5" x14ac:dyDescent="0.3">
      <c r="A186" s="35" t="s">
        <v>430</v>
      </c>
      <c r="B186" s="35" t="s">
        <v>431</v>
      </c>
      <c r="C186" s="35" t="s">
        <v>405</v>
      </c>
      <c r="D186" s="41">
        <v>1</v>
      </c>
      <c r="E186" s="41" t="s">
        <v>1234</v>
      </c>
      <c r="F186" s="42" t="s">
        <v>1193</v>
      </c>
      <c r="G186" s="43">
        <v>1396711000</v>
      </c>
      <c r="H186" s="44">
        <v>2.6899999999999995</v>
      </c>
      <c r="I186" s="43">
        <v>1491286302</v>
      </c>
      <c r="J186" s="43">
        <v>3404648.83</v>
      </c>
      <c r="K186" s="43">
        <v>3392471.9</v>
      </c>
      <c r="L186" s="43">
        <v>0</v>
      </c>
      <c r="M186" s="43">
        <v>3392471.9</v>
      </c>
      <c r="N186" s="43">
        <v>505860.43</v>
      </c>
      <c r="O186" s="43">
        <v>0</v>
      </c>
      <c r="P186" s="43">
        <v>148686.54</v>
      </c>
      <c r="Q186" s="43">
        <v>11988276</v>
      </c>
      <c r="R186" s="43">
        <v>0</v>
      </c>
      <c r="S186" s="43">
        <v>0</v>
      </c>
      <c r="T186" s="43">
        <v>21504521.59</v>
      </c>
      <c r="U186" s="43">
        <v>0</v>
      </c>
      <c r="V186" s="43">
        <v>0</v>
      </c>
      <c r="W186" s="43">
        <v>37539816.460000001</v>
      </c>
      <c r="X186" s="45">
        <v>2.3213417527845594E-2</v>
      </c>
      <c r="Y186" s="43">
        <v>6910.28</v>
      </c>
      <c r="Z186" s="43">
        <v>21500</v>
      </c>
      <c r="AA186" s="43">
        <v>568.2056</v>
      </c>
      <c r="AB186" s="43">
        <v>28978.4856</v>
      </c>
      <c r="AC186" s="43">
        <v>0</v>
      </c>
      <c r="AD186" s="43">
        <v>28978.4856</v>
      </c>
      <c r="AE186" s="43">
        <v>0</v>
      </c>
      <c r="AF186" s="45">
        <f t="shared" si="6"/>
        <v>4047018.87</v>
      </c>
      <c r="AG186" s="45">
        <f t="shared" si="7"/>
        <v>11988276</v>
      </c>
      <c r="AH186" s="45">
        <f t="shared" si="8"/>
        <v>21504521.59</v>
      </c>
      <c r="AI186" s="43">
        <v>1426811566</v>
      </c>
      <c r="AJ186" s="43">
        <v>1483035517</v>
      </c>
      <c r="AK186" s="43">
        <v>1556223955</v>
      </c>
      <c r="AL186" s="47">
        <v>1488690346</v>
      </c>
      <c r="AM186" s="43">
        <v>518740.79959201498</v>
      </c>
      <c r="AN186" s="46"/>
    </row>
    <row r="187" spans="1:40" s="35" customFormat="1" ht="16.5" x14ac:dyDescent="0.3">
      <c r="A187" s="35" t="s">
        <v>432</v>
      </c>
      <c r="B187" s="35" t="s">
        <v>433</v>
      </c>
      <c r="C187" s="35" t="s">
        <v>405</v>
      </c>
      <c r="D187" s="41">
        <v>2</v>
      </c>
      <c r="E187" s="41" t="s">
        <v>1233</v>
      </c>
      <c r="F187" s="42" t="s">
        <v>1193</v>
      </c>
      <c r="G187" s="43">
        <v>2322564200</v>
      </c>
      <c r="H187" s="44">
        <v>1.2889999999999999</v>
      </c>
      <c r="I187" s="43">
        <v>2315505735</v>
      </c>
      <c r="J187" s="43">
        <v>5286365.12</v>
      </c>
      <c r="K187" s="43">
        <v>5274552.71</v>
      </c>
      <c r="L187" s="43">
        <v>0</v>
      </c>
      <c r="M187" s="43">
        <v>5274552.71</v>
      </c>
      <c r="N187" s="43">
        <v>786471.43</v>
      </c>
      <c r="O187" s="43">
        <v>0</v>
      </c>
      <c r="P187" s="43">
        <v>231227.59</v>
      </c>
      <c r="Q187" s="43">
        <v>7846210</v>
      </c>
      <c r="R187" s="43">
        <v>0</v>
      </c>
      <c r="S187" s="43">
        <v>0</v>
      </c>
      <c r="T187" s="43">
        <v>15752044.84</v>
      </c>
      <c r="U187" s="43">
        <v>0</v>
      </c>
      <c r="V187" s="43">
        <v>0</v>
      </c>
      <c r="W187" s="43">
        <v>29890506.57</v>
      </c>
      <c r="X187" s="45">
        <v>1.1913916438890478E-2</v>
      </c>
      <c r="Y187" s="43">
        <v>5804.91</v>
      </c>
      <c r="Z187" s="43">
        <v>37500</v>
      </c>
      <c r="AA187" s="43">
        <v>866.09820000000013</v>
      </c>
      <c r="AB187" s="43">
        <v>44171.008200000004</v>
      </c>
      <c r="AC187" s="43">
        <v>0</v>
      </c>
      <c r="AD187" s="43">
        <v>44171.008200000004</v>
      </c>
      <c r="AE187" s="43">
        <v>0</v>
      </c>
      <c r="AF187" s="45">
        <f t="shared" si="6"/>
        <v>6292251.7299999995</v>
      </c>
      <c r="AG187" s="45">
        <f t="shared" si="7"/>
        <v>7846210</v>
      </c>
      <c r="AH187" s="45">
        <f t="shared" si="8"/>
        <v>15752044.84</v>
      </c>
      <c r="AI187" s="43">
        <v>2249618580</v>
      </c>
      <c r="AJ187" s="43">
        <v>2286037629</v>
      </c>
      <c r="AK187" s="43">
        <v>2346972716</v>
      </c>
      <c r="AL187" s="47">
        <v>2294209641.6666665</v>
      </c>
      <c r="AM187" s="43">
        <v>782323.45634242799</v>
      </c>
      <c r="AN187" s="46"/>
    </row>
    <row r="188" spans="1:40" s="35" customFormat="1" ht="16.5" x14ac:dyDescent="0.3">
      <c r="A188" s="35" t="s">
        <v>434</v>
      </c>
      <c r="B188" s="35" t="s">
        <v>435</v>
      </c>
      <c r="C188" s="35" t="s">
        <v>405</v>
      </c>
      <c r="D188" s="41">
        <v>3</v>
      </c>
      <c r="E188" s="41" t="s">
        <v>1234</v>
      </c>
      <c r="F188" s="42" t="s">
        <v>1193</v>
      </c>
      <c r="G188" s="43">
        <v>175906700</v>
      </c>
      <c r="H188" s="44">
        <v>1.6319999999999999</v>
      </c>
      <c r="I188" s="43">
        <v>154256273</v>
      </c>
      <c r="J188" s="43">
        <v>352170.64</v>
      </c>
      <c r="K188" s="43">
        <v>350453.35000000003</v>
      </c>
      <c r="L188" s="43">
        <v>0</v>
      </c>
      <c r="M188" s="43">
        <v>350453.35000000003</v>
      </c>
      <c r="N188" s="43">
        <v>52259.9</v>
      </c>
      <c r="O188" s="43">
        <v>0</v>
      </c>
      <c r="P188" s="43">
        <v>15363.88</v>
      </c>
      <c r="Q188" s="43">
        <v>2038363</v>
      </c>
      <c r="R188" s="43">
        <v>0</v>
      </c>
      <c r="S188" s="43">
        <v>0</v>
      </c>
      <c r="T188" s="43">
        <v>409880.63</v>
      </c>
      <c r="U188" s="43">
        <v>0</v>
      </c>
      <c r="V188" s="43">
        <v>0</v>
      </c>
      <c r="W188" s="43">
        <v>2866320.76</v>
      </c>
      <c r="X188" s="45">
        <v>1.4423631301739853E-2</v>
      </c>
      <c r="Y188" s="43">
        <v>2000</v>
      </c>
      <c r="Z188" s="43">
        <v>11000</v>
      </c>
      <c r="AA188" s="43">
        <v>260</v>
      </c>
      <c r="AB188" s="43">
        <v>13260</v>
      </c>
      <c r="AC188" s="43">
        <v>0</v>
      </c>
      <c r="AD188" s="43">
        <v>13260</v>
      </c>
      <c r="AE188" s="43">
        <v>0</v>
      </c>
      <c r="AF188" s="45">
        <f t="shared" si="6"/>
        <v>418077.13000000006</v>
      </c>
      <c r="AG188" s="45">
        <f t="shared" si="7"/>
        <v>2038363</v>
      </c>
      <c r="AH188" s="45">
        <f t="shared" si="8"/>
        <v>409880.63</v>
      </c>
      <c r="AI188" s="43">
        <v>157416882</v>
      </c>
      <c r="AJ188" s="43">
        <v>153384421</v>
      </c>
      <c r="AK188" s="43">
        <v>155710985</v>
      </c>
      <c r="AL188" s="47">
        <v>155504096</v>
      </c>
      <c r="AM188" s="43">
        <v>51903.609763004999</v>
      </c>
      <c r="AN188" s="46"/>
    </row>
    <row r="189" spans="1:40" s="35" customFormat="1" ht="16.5" x14ac:dyDescent="0.3">
      <c r="A189" s="35" t="s">
        <v>436</v>
      </c>
      <c r="B189" s="35" t="s">
        <v>437</v>
      </c>
      <c r="C189" s="35" t="s">
        <v>438</v>
      </c>
      <c r="D189" s="41">
        <v>1</v>
      </c>
      <c r="E189" s="41" t="s">
        <v>1234</v>
      </c>
      <c r="F189" s="42"/>
      <c r="G189" s="43">
        <v>480529987</v>
      </c>
      <c r="H189" s="44">
        <v>4.9840000000000009</v>
      </c>
      <c r="I189" s="43">
        <v>544571014</v>
      </c>
      <c r="J189" s="43">
        <v>6388136.0099999998</v>
      </c>
      <c r="K189" s="43">
        <v>6371986.8700000001</v>
      </c>
      <c r="L189" s="43">
        <v>0</v>
      </c>
      <c r="M189" s="43">
        <v>6371986.8700000001</v>
      </c>
      <c r="N189" s="43">
        <v>0</v>
      </c>
      <c r="O189" s="43">
        <v>315124.53000000003</v>
      </c>
      <c r="P189" s="43">
        <v>54521.8</v>
      </c>
      <c r="Q189" s="43">
        <v>3679035</v>
      </c>
      <c r="R189" s="43">
        <v>0</v>
      </c>
      <c r="S189" s="43">
        <v>0</v>
      </c>
      <c r="T189" s="43">
        <v>13336203.07</v>
      </c>
      <c r="U189" s="43">
        <v>0</v>
      </c>
      <c r="V189" s="43">
        <v>176552.66</v>
      </c>
      <c r="W189" s="43">
        <v>23933423.93</v>
      </c>
      <c r="X189" s="45">
        <v>4.3844186935711418E-2</v>
      </c>
      <c r="Y189" s="43">
        <v>32547.87</v>
      </c>
      <c r="Z189" s="43">
        <v>40000</v>
      </c>
      <c r="AA189" s="43">
        <v>1450.9574</v>
      </c>
      <c r="AB189" s="43">
        <v>73998.827399999995</v>
      </c>
      <c r="AC189" s="43">
        <v>0</v>
      </c>
      <c r="AD189" s="43">
        <v>73998.827399999995</v>
      </c>
      <c r="AE189" s="43">
        <v>0</v>
      </c>
      <c r="AF189" s="45">
        <f t="shared" si="6"/>
        <v>6741633.2000000002</v>
      </c>
      <c r="AG189" s="45">
        <f t="shared" si="7"/>
        <v>3679035</v>
      </c>
      <c r="AH189" s="45">
        <f t="shared" si="8"/>
        <v>13512755.73</v>
      </c>
      <c r="AI189" s="43">
        <v>532420076</v>
      </c>
      <c r="AJ189" s="43">
        <v>526036567</v>
      </c>
      <c r="AK189" s="43">
        <v>516717243</v>
      </c>
      <c r="AL189" s="47">
        <v>525057962</v>
      </c>
      <c r="AM189" s="43">
        <v>173490.56984258999</v>
      </c>
      <c r="AN189" s="46"/>
    </row>
    <row r="190" spans="1:40" s="35" customFormat="1" ht="16.5" x14ac:dyDescent="0.3">
      <c r="A190" s="35" t="s">
        <v>439</v>
      </c>
      <c r="B190" s="35" t="s">
        <v>440</v>
      </c>
      <c r="C190" s="35" t="s">
        <v>438</v>
      </c>
      <c r="D190" s="41">
        <v>2</v>
      </c>
      <c r="E190" s="41" t="s">
        <v>1233</v>
      </c>
      <c r="F190" s="42" t="s">
        <v>1193</v>
      </c>
      <c r="G190" s="43">
        <v>276167700</v>
      </c>
      <c r="H190" s="44">
        <v>2.4599999999999995</v>
      </c>
      <c r="I190" s="43">
        <v>243439481</v>
      </c>
      <c r="J190" s="43">
        <v>2855687.28</v>
      </c>
      <c r="K190" s="43">
        <v>2829111.0799999996</v>
      </c>
      <c r="L190" s="43">
        <v>0</v>
      </c>
      <c r="M190" s="43">
        <v>2829111.0799999996</v>
      </c>
      <c r="N190" s="43">
        <v>0</v>
      </c>
      <c r="O190" s="43">
        <v>139939.91</v>
      </c>
      <c r="P190" s="43">
        <v>24175.13</v>
      </c>
      <c r="Q190" s="43">
        <v>2230004</v>
      </c>
      <c r="R190" s="43">
        <v>0</v>
      </c>
      <c r="S190" s="43">
        <v>0</v>
      </c>
      <c r="T190" s="43">
        <v>1563943.67</v>
      </c>
      <c r="U190" s="43">
        <v>0</v>
      </c>
      <c r="V190" s="43">
        <v>0</v>
      </c>
      <c r="W190" s="43">
        <v>6787173.7899999991</v>
      </c>
      <c r="X190" s="45">
        <v>2.1308067948620505E-2</v>
      </c>
      <c r="Y190" s="43">
        <v>26441.1</v>
      </c>
      <c r="Z190" s="43">
        <v>30500</v>
      </c>
      <c r="AA190" s="43">
        <v>1138.8219999999999</v>
      </c>
      <c r="AB190" s="43">
        <v>58079.921999999999</v>
      </c>
      <c r="AC190" s="43">
        <v>-1000</v>
      </c>
      <c r="AD190" s="43">
        <v>57079.921999999999</v>
      </c>
      <c r="AE190" s="43">
        <v>0</v>
      </c>
      <c r="AF190" s="45">
        <f t="shared" si="6"/>
        <v>2993226.1199999996</v>
      </c>
      <c r="AG190" s="45">
        <f t="shared" si="7"/>
        <v>2230004</v>
      </c>
      <c r="AH190" s="45">
        <f t="shared" si="8"/>
        <v>1563943.67</v>
      </c>
      <c r="AI190" s="43">
        <v>224858678</v>
      </c>
      <c r="AJ190" s="43">
        <v>244980717</v>
      </c>
      <c r="AK190" s="43">
        <v>247085712</v>
      </c>
      <c r="AL190" s="47">
        <v>238975035.66666666</v>
      </c>
      <c r="AM190" s="43">
        <v>82361.821638096008</v>
      </c>
      <c r="AN190" s="46"/>
    </row>
    <row r="191" spans="1:40" s="35" customFormat="1" ht="16.5" x14ac:dyDescent="0.3">
      <c r="A191" s="35" t="s">
        <v>441</v>
      </c>
      <c r="B191" s="35" t="s">
        <v>442</v>
      </c>
      <c r="C191" s="35" t="s">
        <v>438</v>
      </c>
      <c r="D191" s="41">
        <v>3</v>
      </c>
      <c r="E191" s="41" t="s">
        <v>1234</v>
      </c>
      <c r="F191" s="42" t="s">
        <v>1193</v>
      </c>
      <c r="G191" s="43">
        <v>191333461</v>
      </c>
      <c r="H191" s="44">
        <v>3.7309999999999999</v>
      </c>
      <c r="I191" s="43">
        <v>202941072</v>
      </c>
      <c r="J191" s="43">
        <v>2380617.29</v>
      </c>
      <c r="K191" s="43">
        <v>2380281.46</v>
      </c>
      <c r="L191" s="43">
        <v>0</v>
      </c>
      <c r="M191" s="43">
        <v>2380281.46</v>
      </c>
      <c r="N191" s="43">
        <v>0</v>
      </c>
      <c r="O191" s="43">
        <v>117701.15</v>
      </c>
      <c r="P191" s="43">
        <v>20371.490000000002</v>
      </c>
      <c r="Q191" s="43">
        <v>3018708</v>
      </c>
      <c r="R191" s="43">
        <v>1424625</v>
      </c>
      <c r="S191" s="43">
        <v>0</v>
      </c>
      <c r="T191" s="43">
        <v>172060.58</v>
      </c>
      <c r="U191" s="43">
        <v>0</v>
      </c>
      <c r="V191" s="43">
        <v>0</v>
      </c>
      <c r="W191" s="43">
        <v>7133747.6799999997</v>
      </c>
      <c r="X191" s="45">
        <v>3.3042354019838495E-2</v>
      </c>
      <c r="Y191" s="43">
        <v>8250</v>
      </c>
      <c r="Z191" s="43">
        <v>17500</v>
      </c>
      <c r="AA191" s="43">
        <v>515</v>
      </c>
      <c r="AB191" s="43">
        <v>26265</v>
      </c>
      <c r="AC191" s="43">
        <v>0</v>
      </c>
      <c r="AD191" s="43">
        <v>26265</v>
      </c>
      <c r="AE191" s="43">
        <v>0</v>
      </c>
      <c r="AF191" s="45">
        <f t="shared" si="6"/>
        <v>2518354.1</v>
      </c>
      <c r="AG191" s="45">
        <f t="shared" si="7"/>
        <v>4443333</v>
      </c>
      <c r="AH191" s="45">
        <f t="shared" si="8"/>
        <v>172060.58</v>
      </c>
      <c r="AI191" s="43">
        <v>199584738</v>
      </c>
      <c r="AJ191" s="43">
        <v>202782930</v>
      </c>
      <c r="AK191" s="43">
        <v>202083625</v>
      </c>
      <c r="AL191" s="47">
        <v>201483764.33333334</v>
      </c>
      <c r="AM191" s="43">
        <v>67583.661082937993</v>
      </c>
      <c r="AN191" s="46"/>
    </row>
    <row r="192" spans="1:40" s="35" customFormat="1" ht="16.5" x14ac:dyDescent="0.3">
      <c r="A192" s="35" t="s">
        <v>443</v>
      </c>
      <c r="B192" s="35" t="s">
        <v>444</v>
      </c>
      <c r="C192" s="35" t="s">
        <v>438</v>
      </c>
      <c r="D192" s="41">
        <v>1</v>
      </c>
      <c r="E192" s="41" t="s">
        <v>1233</v>
      </c>
      <c r="F192" s="42" t="s">
        <v>1193</v>
      </c>
      <c r="G192" s="43">
        <v>165294300</v>
      </c>
      <c r="H192" s="44">
        <v>2.222</v>
      </c>
      <c r="I192" s="43">
        <v>133712314</v>
      </c>
      <c r="J192" s="43">
        <v>1568523.53</v>
      </c>
      <c r="K192" s="43">
        <v>1554574.47</v>
      </c>
      <c r="L192" s="43">
        <v>0</v>
      </c>
      <c r="M192" s="43">
        <v>1554574.47</v>
      </c>
      <c r="N192" s="43">
        <v>0</v>
      </c>
      <c r="O192" s="43">
        <v>76901.77</v>
      </c>
      <c r="P192" s="43">
        <v>13292.53</v>
      </c>
      <c r="Q192" s="43">
        <v>1520928</v>
      </c>
      <c r="R192" s="43">
        <v>0</v>
      </c>
      <c r="S192" s="43">
        <v>0</v>
      </c>
      <c r="T192" s="43">
        <v>502154.1</v>
      </c>
      <c r="U192" s="43">
        <v>0</v>
      </c>
      <c r="V192" s="43">
        <v>0</v>
      </c>
      <c r="W192" s="43">
        <v>3667850.87</v>
      </c>
      <c r="X192" s="45">
        <v>2.1361549612919438E-2</v>
      </c>
      <c r="Y192" s="43">
        <v>12750</v>
      </c>
      <c r="Z192" s="43">
        <v>19250</v>
      </c>
      <c r="AA192" s="43">
        <v>640</v>
      </c>
      <c r="AB192" s="43">
        <v>32640</v>
      </c>
      <c r="AC192" s="43">
        <v>0</v>
      </c>
      <c r="AD192" s="43">
        <v>32640</v>
      </c>
      <c r="AE192" s="43">
        <v>0</v>
      </c>
      <c r="AF192" s="45">
        <f t="shared" si="6"/>
        <v>1644768.77</v>
      </c>
      <c r="AG192" s="45">
        <f t="shared" si="7"/>
        <v>1520928</v>
      </c>
      <c r="AH192" s="45">
        <f t="shared" si="8"/>
        <v>502154.1</v>
      </c>
      <c r="AI192" s="43">
        <v>142334617</v>
      </c>
      <c r="AJ192" s="43">
        <v>134028999</v>
      </c>
      <c r="AK192" s="43">
        <v>131929364</v>
      </c>
      <c r="AL192" s="47">
        <v>136097660</v>
      </c>
      <c r="AM192" s="43">
        <v>43976.410690212004</v>
      </c>
      <c r="AN192" s="46"/>
    </row>
    <row r="193" spans="1:40" s="35" customFormat="1" ht="16.5" x14ac:dyDescent="0.3">
      <c r="A193" s="35" t="s">
        <v>445</v>
      </c>
      <c r="B193" s="35" t="s">
        <v>446</v>
      </c>
      <c r="C193" s="35" t="s">
        <v>438</v>
      </c>
      <c r="D193" s="41">
        <v>2</v>
      </c>
      <c r="E193" s="41" t="s">
        <v>1233</v>
      </c>
      <c r="F193" s="42" t="s">
        <v>1193</v>
      </c>
      <c r="G193" s="43">
        <v>312244086</v>
      </c>
      <c r="H193" s="44">
        <v>2.6049999999999995</v>
      </c>
      <c r="I193" s="43">
        <v>285292661</v>
      </c>
      <c r="J193" s="43">
        <v>3346649.52</v>
      </c>
      <c r="K193" s="43">
        <v>3344574.94</v>
      </c>
      <c r="L193" s="43">
        <v>0</v>
      </c>
      <c r="M193" s="43">
        <v>3344574.94</v>
      </c>
      <c r="N193" s="43">
        <v>0</v>
      </c>
      <c r="O193" s="43">
        <v>165387.32</v>
      </c>
      <c r="P193" s="43">
        <v>28623.64</v>
      </c>
      <c r="Q193" s="43">
        <v>1611178</v>
      </c>
      <c r="R193" s="43">
        <v>1605686</v>
      </c>
      <c r="S193" s="43">
        <v>0</v>
      </c>
      <c r="T193" s="43">
        <v>1369687.7</v>
      </c>
      <c r="U193" s="43">
        <v>0</v>
      </c>
      <c r="V193" s="43">
        <v>0</v>
      </c>
      <c r="W193" s="43">
        <v>8125137.6000000006</v>
      </c>
      <c r="X193" s="45">
        <v>2.3714925855189504E-2</v>
      </c>
      <c r="Y193" s="43">
        <v>24630.13</v>
      </c>
      <c r="Z193" s="43">
        <v>26750</v>
      </c>
      <c r="AA193" s="43">
        <v>1027.6026000000002</v>
      </c>
      <c r="AB193" s="43">
        <v>52407.732600000003</v>
      </c>
      <c r="AC193" s="43">
        <v>0</v>
      </c>
      <c r="AD193" s="43">
        <v>52407.732600000003</v>
      </c>
      <c r="AE193" s="43">
        <v>0</v>
      </c>
      <c r="AF193" s="45">
        <f t="shared" si="6"/>
        <v>3538585.9</v>
      </c>
      <c r="AG193" s="45">
        <f t="shared" si="7"/>
        <v>3216864</v>
      </c>
      <c r="AH193" s="45">
        <f t="shared" si="8"/>
        <v>1369687.7</v>
      </c>
      <c r="AI193" s="43">
        <v>272019589</v>
      </c>
      <c r="AJ193" s="43">
        <v>281891481</v>
      </c>
      <c r="AK193" s="43">
        <v>279497757</v>
      </c>
      <c r="AL193" s="47">
        <v>277802942.33333331</v>
      </c>
      <c r="AM193" s="43">
        <v>93404.454262119005</v>
      </c>
      <c r="AN193" s="46"/>
    </row>
    <row r="194" spans="1:40" s="35" customFormat="1" ht="16.5" x14ac:dyDescent="0.3">
      <c r="A194" s="35" t="s">
        <v>447</v>
      </c>
      <c r="B194" s="35" t="s">
        <v>448</v>
      </c>
      <c r="C194" s="35" t="s">
        <v>438</v>
      </c>
      <c r="D194" s="41">
        <v>3</v>
      </c>
      <c r="E194" s="41" t="s">
        <v>1234</v>
      </c>
      <c r="F194" s="42" t="s">
        <v>1193</v>
      </c>
      <c r="G194" s="43">
        <v>75758623</v>
      </c>
      <c r="H194" s="44">
        <v>3.5880000000000001</v>
      </c>
      <c r="I194" s="43">
        <v>73824435</v>
      </c>
      <c r="J194" s="43">
        <v>866003.74</v>
      </c>
      <c r="K194" s="43">
        <v>864867.86</v>
      </c>
      <c r="L194" s="43">
        <v>0</v>
      </c>
      <c r="M194" s="43">
        <v>864867.86</v>
      </c>
      <c r="N194" s="43">
        <v>0</v>
      </c>
      <c r="O194" s="43">
        <v>42768.57</v>
      </c>
      <c r="P194" s="43">
        <v>7400.99</v>
      </c>
      <c r="Q194" s="43">
        <v>1012275</v>
      </c>
      <c r="R194" s="43">
        <v>458495</v>
      </c>
      <c r="S194" s="43">
        <v>0</v>
      </c>
      <c r="T194" s="43">
        <v>329911.78999999998</v>
      </c>
      <c r="U194" s="43">
        <v>0</v>
      </c>
      <c r="V194" s="43">
        <v>0</v>
      </c>
      <c r="W194" s="43">
        <v>2715719.21</v>
      </c>
      <c r="X194" s="45">
        <v>4.0646686589747259E-2</v>
      </c>
      <c r="Y194" s="43">
        <v>750</v>
      </c>
      <c r="Z194" s="43">
        <v>7250</v>
      </c>
      <c r="AA194" s="43">
        <v>160</v>
      </c>
      <c r="AB194" s="43">
        <v>8160</v>
      </c>
      <c r="AC194" s="43">
        <v>0</v>
      </c>
      <c r="AD194" s="43">
        <v>8160</v>
      </c>
      <c r="AE194" s="43">
        <v>0</v>
      </c>
      <c r="AF194" s="45">
        <f t="shared" si="6"/>
        <v>915037.41999999993</v>
      </c>
      <c r="AG194" s="45">
        <f t="shared" si="7"/>
        <v>1470770</v>
      </c>
      <c r="AH194" s="45">
        <f t="shared" si="8"/>
        <v>329911.78999999998</v>
      </c>
      <c r="AI194" s="43">
        <v>77560659</v>
      </c>
      <c r="AJ194" s="43">
        <v>72900918</v>
      </c>
      <c r="AK194" s="43">
        <v>70060911</v>
      </c>
      <c r="AL194" s="47">
        <v>73507496</v>
      </c>
      <c r="AM194" s="43">
        <v>23531.687801622</v>
      </c>
      <c r="AN194" s="46"/>
    </row>
    <row r="195" spans="1:40" s="35" customFormat="1" ht="16.5" x14ac:dyDescent="0.3">
      <c r="A195" s="35" t="s">
        <v>449</v>
      </c>
      <c r="B195" s="35" t="s">
        <v>450</v>
      </c>
      <c r="C195" s="35" t="s">
        <v>438</v>
      </c>
      <c r="D195" s="41">
        <v>1</v>
      </c>
      <c r="E195" s="41" t="s">
        <v>1233</v>
      </c>
      <c r="F195" s="42" t="s">
        <v>1193</v>
      </c>
      <c r="G195" s="43">
        <v>303769989</v>
      </c>
      <c r="H195" s="44">
        <v>3.4020000000000001</v>
      </c>
      <c r="I195" s="43">
        <v>331618452</v>
      </c>
      <c r="J195" s="43">
        <v>3890078.1</v>
      </c>
      <c r="K195" s="43">
        <v>3884137.14</v>
      </c>
      <c r="L195" s="43">
        <v>0</v>
      </c>
      <c r="M195" s="43">
        <v>3884137.14</v>
      </c>
      <c r="N195" s="43">
        <v>0</v>
      </c>
      <c r="O195" s="43">
        <v>192074.07</v>
      </c>
      <c r="P195" s="43">
        <v>33237.800000000003</v>
      </c>
      <c r="Q195" s="43">
        <v>3357201</v>
      </c>
      <c r="R195" s="43">
        <v>1956290</v>
      </c>
      <c r="S195" s="43">
        <v>0</v>
      </c>
      <c r="T195" s="43">
        <v>899434.76</v>
      </c>
      <c r="U195" s="43">
        <v>0</v>
      </c>
      <c r="V195" s="43">
        <v>0</v>
      </c>
      <c r="W195" s="43">
        <v>10322374.77</v>
      </c>
      <c r="X195" s="45">
        <v>3.7319249473390208E-2</v>
      </c>
      <c r="Y195" s="43">
        <v>10567.12</v>
      </c>
      <c r="Z195" s="43">
        <v>39000</v>
      </c>
      <c r="AA195" s="43">
        <v>991.34240000000011</v>
      </c>
      <c r="AB195" s="43">
        <v>50558.462400000004</v>
      </c>
      <c r="AC195" s="43">
        <v>0</v>
      </c>
      <c r="AD195" s="43">
        <v>50558.462400000004</v>
      </c>
      <c r="AE195" s="43">
        <v>0</v>
      </c>
      <c r="AF195" s="45">
        <f t="shared" ref="AF195:AF258" si="9">SUM(M195:P195)</f>
        <v>4109449.01</v>
      </c>
      <c r="AG195" s="45">
        <f t="shared" ref="AG195:AG258" si="10">SUM(Q195:S195)</f>
        <v>5313491</v>
      </c>
      <c r="AH195" s="45">
        <f t="shared" ref="AH195:AH258" si="11">SUM(T195:V195)</f>
        <v>899434.76</v>
      </c>
      <c r="AI195" s="43">
        <v>341232375</v>
      </c>
      <c r="AJ195" s="43">
        <v>329174956</v>
      </c>
      <c r="AK195" s="43">
        <v>326080590</v>
      </c>
      <c r="AL195" s="47">
        <v>332162640.33333331</v>
      </c>
      <c r="AM195" s="43">
        <v>108930.31740290701</v>
      </c>
      <c r="AN195" s="46"/>
    </row>
    <row r="196" spans="1:40" s="35" customFormat="1" ht="16.5" x14ac:dyDescent="0.3">
      <c r="A196" s="35" t="s">
        <v>451</v>
      </c>
      <c r="B196" s="35" t="s">
        <v>452</v>
      </c>
      <c r="C196" s="35" t="s">
        <v>438</v>
      </c>
      <c r="D196" s="41">
        <v>2</v>
      </c>
      <c r="E196" s="41" t="s">
        <v>1233</v>
      </c>
      <c r="F196" s="42" t="s">
        <v>1193</v>
      </c>
      <c r="G196" s="43">
        <v>231245778</v>
      </c>
      <c r="H196" s="44">
        <v>2.8849999999999998</v>
      </c>
      <c r="I196" s="43">
        <v>226581667</v>
      </c>
      <c r="J196" s="43">
        <v>2657935.2799999998</v>
      </c>
      <c r="K196" s="43">
        <v>2654280.46</v>
      </c>
      <c r="L196" s="43">
        <v>0</v>
      </c>
      <c r="M196" s="43">
        <v>2654280.46</v>
      </c>
      <c r="N196" s="43">
        <v>0</v>
      </c>
      <c r="O196" s="43">
        <v>131256.32000000001</v>
      </c>
      <c r="P196" s="43">
        <v>22715.31</v>
      </c>
      <c r="Q196" s="43">
        <v>2631724</v>
      </c>
      <c r="R196" s="43">
        <v>0</v>
      </c>
      <c r="S196" s="43">
        <v>0</v>
      </c>
      <c r="T196" s="43">
        <v>1227003.3700000001</v>
      </c>
      <c r="U196" s="43">
        <v>0</v>
      </c>
      <c r="V196" s="43">
        <v>0</v>
      </c>
      <c r="W196" s="43">
        <v>6666979.46</v>
      </c>
      <c r="X196" s="45">
        <v>2.4445917005278012E-2</v>
      </c>
      <c r="Y196" s="43">
        <v>13804.11</v>
      </c>
      <c r="Z196" s="43">
        <v>23500</v>
      </c>
      <c r="AA196" s="43">
        <v>746.08220000000006</v>
      </c>
      <c r="AB196" s="43">
        <v>38050.192199999998</v>
      </c>
      <c r="AC196" s="43">
        <v>-513.54</v>
      </c>
      <c r="AD196" s="43">
        <v>37536.652199999997</v>
      </c>
      <c r="AE196" s="43">
        <v>0</v>
      </c>
      <c r="AF196" s="45">
        <f t="shared" si="9"/>
        <v>2808252.09</v>
      </c>
      <c r="AG196" s="45">
        <f t="shared" si="10"/>
        <v>2631724</v>
      </c>
      <c r="AH196" s="45">
        <f t="shared" si="11"/>
        <v>1227003.3700000001</v>
      </c>
      <c r="AI196" s="43">
        <v>227510976</v>
      </c>
      <c r="AJ196" s="43">
        <v>225670145</v>
      </c>
      <c r="AK196" s="43">
        <v>224034640</v>
      </c>
      <c r="AL196" s="47">
        <v>225738587</v>
      </c>
      <c r="AM196" s="43">
        <v>75013.264319994007</v>
      </c>
      <c r="AN196" s="46"/>
    </row>
    <row r="197" spans="1:40" s="35" customFormat="1" ht="16.5" x14ac:dyDescent="0.3">
      <c r="A197" s="35" t="s">
        <v>453</v>
      </c>
      <c r="B197" s="35" t="s">
        <v>454</v>
      </c>
      <c r="C197" s="35" t="s">
        <v>438</v>
      </c>
      <c r="D197" s="41">
        <v>3</v>
      </c>
      <c r="E197" s="41" t="s">
        <v>1234</v>
      </c>
      <c r="F197" s="42" t="s">
        <v>1193</v>
      </c>
      <c r="G197" s="43">
        <v>294578512</v>
      </c>
      <c r="H197" s="44">
        <v>2.7</v>
      </c>
      <c r="I197" s="43">
        <v>281615462</v>
      </c>
      <c r="J197" s="43">
        <v>3303513.83</v>
      </c>
      <c r="K197" s="43">
        <v>3288095.69</v>
      </c>
      <c r="L197" s="43">
        <v>0</v>
      </c>
      <c r="M197" s="43">
        <v>3288095.69</v>
      </c>
      <c r="N197" s="43">
        <v>0</v>
      </c>
      <c r="O197" s="43">
        <v>162623.54999999999</v>
      </c>
      <c r="P197" s="43">
        <v>28130.31</v>
      </c>
      <c r="Q197" s="43">
        <v>3165727</v>
      </c>
      <c r="R197" s="43">
        <v>0</v>
      </c>
      <c r="S197" s="43">
        <v>0</v>
      </c>
      <c r="T197" s="43">
        <v>1300033.51</v>
      </c>
      <c r="U197" s="43">
        <v>0</v>
      </c>
      <c r="V197" s="43">
        <v>0</v>
      </c>
      <c r="W197" s="43">
        <v>7944610.0599999996</v>
      </c>
      <c r="X197" s="45">
        <v>2.5015767450890361E-2</v>
      </c>
      <c r="Y197" s="43">
        <v>11497.95</v>
      </c>
      <c r="Z197" s="43">
        <v>27750</v>
      </c>
      <c r="AA197" s="43">
        <v>784.95899999999995</v>
      </c>
      <c r="AB197" s="43">
        <v>40032.909</v>
      </c>
      <c r="AC197" s="43">
        <v>1500</v>
      </c>
      <c r="AD197" s="43">
        <v>41532.909</v>
      </c>
      <c r="AE197" s="43">
        <v>0</v>
      </c>
      <c r="AF197" s="45">
        <f t="shared" si="9"/>
        <v>3478849.55</v>
      </c>
      <c r="AG197" s="45">
        <f t="shared" si="10"/>
        <v>3165727</v>
      </c>
      <c r="AH197" s="45">
        <f t="shared" si="11"/>
        <v>1300033.51</v>
      </c>
      <c r="AI197" s="43">
        <v>278512758</v>
      </c>
      <c r="AJ197" s="43">
        <v>277778105</v>
      </c>
      <c r="AK197" s="43">
        <v>275207284</v>
      </c>
      <c r="AL197" s="47">
        <v>277166049</v>
      </c>
      <c r="AM197" s="43">
        <v>91945.540054368001</v>
      </c>
      <c r="AN197" s="46"/>
    </row>
    <row r="198" spans="1:40" s="35" customFormat="1" ht="16.5" x14ac:dyDescent="0.3">
      <c r="A198" s="35" t="s">
        <v>455</v>
      </c>
      <c r="B198" s="35" t="s">
        <v>456</v>
      </c>
      <c r="C198" s="35" t="s">
        <v>438</v>
      </c>
      <c r="D198" s="41">
        <v>1</v>
      </c>
      <c r="E198" s="41" t="s">
        <v>1234</v>
      </c>
      <c r="F198" s="42" t="s">
        <v>1193</v>
      </c>
      <c r="G198" s="43">
        <v>1458480483</v>
      </c>
      <c r="H198" s="44">
        <v>3.6069999999999998</v>
      </c>
      <c r="I198" s="43">
        <v>1584916575</v>
      </c>
      <c r="J198" s="43">
        <v>18591997</v>
      </c>
      <c r="K198" s="43">
        <v>18428043.030000001</v>
      </c>
      <c r="L198" s="43">
        <v>0</v>
      </c>
      <c r="M198" s="43">
        <v>18428043.030000001</v>
      </c>
      <c r="N198" s="43">
        <v>0</v>
      </c>
      <c r="O198" s="43">
        <v>911565.28</v>
      </c>
      <c r="P198" s="43">
        <v>157608.88</v>
      </c>
      <c r="Q198" s="43">
        <v>13167781</v>
      </c>
      <c r="R198" s="43">
        <v>0</v>
      </c>
      <c r="S198" s="43">
        <v>0</v>
      </c>
      <c r="T198" s="43">
        <v>19914244.890000001</v>
      </c>
      <c r="U198" s="43">
        <v>0</v>
      </c>
      <c r="V198" s="43">
        <v>0</v>
      </c>
      <c r="W198" s="43">
        <v>52579243.079999998</v>
      </c>
      <c r="X198" s="45">
        <v>3.2924704301142999E-2</v>
      </c>
      <c r="Y198" s="43">
        <v>54511.65</v>
      </c>
      <c r="Z198" s="43">
        <v>153250</v>
      </c>
      <c r="AA198" s="43">
        <v>4155.2330000000002</v>
      </c>
      <c r="AB198" s="43">
        <v>211916.883</v>
      </c>
      <c r="AC198" s="43">
        <v>-2500</v>
      </c>
      <c r="AD198" s="43">
        <v>209416.883</v>
      </c>
      <c r="AE198" s="43">
        <v>0</v>
      </c>
      <c r="AF198" s="45">
        <f t="shared" si="9"/>
        <v>19497217.190000001</v>
      </c>
      <c r="AG198" s="45">
        <f t="shared" si="10"/>
        <v>13167781</v>
      </c>
      <c r="AH198" s="45">
        <f t="shared" si="11"/>
        <v>19914244.890000001</v>
      </c>
      <c r="AI198" s="43">
        <v>1561234433</v>
      </c>
      <c r="AJ198" s="43">
        <v>1565067691</v>
      </c>
      <c r="AK198" s="43">
        <v>1563675844</v>
      </c>
      <c r="AL198" s="47">
        <v>1563325989.3333333</v>
      </c>
      <c r="AM198" s="43">
        <v>522749.65291649103</v>
      </c>
      <c r="AN198" s="46"/>
    </row>
    <row r="199" spans="1:40" s="35" customFormat="1" ht="16.5" x14ac:dyDescent="0.3">
      <c r="A199" s="35" t="s">
        <v>457</v>
      </c>
      <c r="B199" s="35" t="s">
        <v>458</v>
      </c>
      <c r="C199" s="35" t="s">
        <v>438</v>
      </c>
      <c r="D199" s="41">
        <v>2</v>
      </c>
      <c r="E199" s="41" t="s">
        <v>1233</v>
      </c>
      <c r="F199" s="42" t="s">
        <v>1193</v>
      </c>
      <c r="G199" s="43">
        <v>32728090</v>
      </c>
      <c r="H199" s="44">
        <v>3.0919999999999996</v>
      </c>
      <c r="I199" s="43">
        <v>33148803</v>
      </c>
      <c r="J199" s="43">
        <v>388854.82</v>
      </c>
      <c r="K199" s="43">
        <v>387010.04</v>
      </c>
      <c r="L199" s="43">
        <v>0</v>
      </c>
      <c r="M199" s="43">
        <v>387010.04</v>
      </c>
      <c r="N199" s="43">
        <v>0</v>
      </c>
      <c r="O199" s="43">
        <v>19140.349999999999</v>
      </c>
      <c r="P199" s="43">
        <v>3311.47</v>
      </c>
      <c r="Q199" s="43">
        <v>358188</v>
      </c>
      <c r="R199" s="43">
        <v>138719</v>
      </c>
      <c r="S199" s="43">
        <v>0</v>
      </c>
      <c r="T199" s="43">
        <v>104648</v>
      </c>
      <c r="U199" s="43">
        <v>0</v>
      </c>
      <c r="V199" s="43">
        <v>0</v>
      </c>
      <c r="W199" s="43">
        <v>1011016.8599999999</v>
      </c>
      <c r="X199" s="45">
        <v>2.5977892095744012E-2</v>
      </c>
      <c r="Y199" s="43">
        <v>1500</v>
      </c>
      <c r="Z199" s="43">
        <v>5250</v>
      </c>
      <c r="AA199" s="43">
        <v>135</v>
      </c>
      <c r="AB199" s="43">
        <v>6885</v>
      </c>
      <c r="AC199" s="43">
        <v>0</v>
      </c>
      <c r="AD199" s="43">
        <v>6885</v>
      </c>
      <c r="AE199" s="43">
        <v>0</v>
      </c>
      <c r="AF199" s="45">
        <f t="shared" si="9"/>
        <v>409461.85999999993</v>
      </c>
      <c r="AG199" s="45">
        <f t="shared" si="10"/>
        <v>496907</v>
      </c>
      <c r="AH199" s="45">
        <f t="shared" si="11"/>
        <v>104648</v>
      </c>
      <c r="AI199" s="43">
        <v>31913447</v>
      </c>
      <c r="AJ199" s="43">
        <v>33069456</v>
      </c>
      <c r="AK199" s="43">
        <v>34160885</v>
      </c>
      <c r="AL199" s="47">
        <v>33047929.333333332</v>
      </c>
      <c r="AM199" s="43">
        <v>11432.013567975</v>
      </c>
      <c r="AN199" s="46"/>
    </row>
    <row r="200" spans="1:40" s="35" customFormat="1" ht="16.5" x14ac:dyDescent="0.3">
      <c r="A200" s="35" t="s">
        <v>459</v>
      </c>
      <c r="B200" s="35" t="s">
        <v>460</v>
      </c>
      <c r="C200" s="35" t="s">
        <v>438</v>
      </c>
      <c r="D200" s="41">
        <v>3</v>
      </c>
      <c r="E200" s="41" t="s">
        <v>1234</v>
      </c>
      <c r="F200" s="42" t="s">
        <v>1193</v>
      </c>
      <c r="G200" s="43">
        <v>107717340</v>
      </c>
      <c r="H200" s="44">
        <v>3.2259999999999995</v>
      </c>
      <c r="I200" s="43">
        <v>114737580</v>
      </c>
      <c r="J200" s="43">
        <v>1345938.82</v>
      </c>
      <c r="K200" s="43">
        <v>1344647.8800000001</v>
      </c>
      <c r="L200" s="43">
        <v>0</v>
      </c>
      <c r="M200" s="43">
        <v>1344647.8800000001</v>
      </c>
      <c r="N200" s="43">
        <v>0</v>
      </c>
      <c r="O200" s="43">
        <v>66493.08</v>
      </c>
      <c r="P200" s="43">
        <v>11506.86</v>
      </c>
      <c r="Q200" s="43">
        <v>1215796</v>
      </c>
      <c r="R200" s="43">
        <v>608378</v>
      </c>
      <c r="S200" s="43">
        <v>0</v>
      </c>
      <c r="T200" s="43">
        <v>225500</v>
      </c>
      <c r="U200" s="43">
        <v>0</v>
      </c>
      <c r="V200" s="43">
        <v>0</v>
      </c>
      <c r="W200" s="43">
        <v>3472321.8200000003</v>
      </c>
      <c r="X200" s="45">
        <v>2.8587100003896537E-2</v>
      </c>
      <c r="Y200" s="43">
        <v>500</v>
      </c>
      <c r="Z200" s="43">
        <v>10500</v>
      </c>
      <c r="AA200" s="43">
        <v>220</v>
      </c>
      <c r="AB200" s="43">
        <v>11220</v>
      </c>
      <c r="AC200" s="43">
        <v>0</v>
      </c>
      <c r="AD200" s="43">
        <v>11220</v>
      </c>
      <c r="AE200" s="43">
        <v>0</v>
      </c>
      <c r="AF200" s="45">
        <f t="shared" si="9"/>
        <v>1422647.8200000003</v>
      </c>
      <c r="AG200" s="45">
        <f t="shared" si="10"/>
        <v>1824174</v>
      </c>
      <c r="AH200" s="45">
        <f t="shared" si="11"/>
        <v>225500</v>
      </c>
      <c r="AI200" s="43">
        <v>117166667</v>
      </c>
      <c r="AJ200" s="43">
        <v>113524616</v>
      </c>
      <c r="AK200" s="43">
        <v>119458473</v>
      </c>
      <c r="AL200" s="47">
        <v>116716585.33333333</v>
      </c>
      <c r="AM200" s="43">
        <v>39959.364373928998</v>
      </c>
      <c r="AN200" s="46"/>
    </row>
    <row r="201" spans="1:40" s="35" customFormat="1" ht="16.5" x14ac:dyDescent="0.3">
      <c r="A201" s="35" t="s">
        <v>461</v>
      </c>
      <c r="B201" s="35" t="s">
        <v>462</v>
      </c>
      <c r="C201" s="35" t="s">
        <v>438</v>
      </c>
      <c r="D201" s="41">
        <v>1</v>
      </c>
      <c r="E201" s="41" t="s">
        <v>1233</v>
      </c>
      <c r="F201" s="42" t="s">
        <v>1193</v>
      </c>
      <c r="G201" s="43">
        <v>632231403</v>
      </c>
      <c r="H201" s="44">
        <v>3.2209999999999996</v>
      </c>
      <c r="I201" s="43">
        <v>620001048</v>
      </c>
      <c r="J201" s="43">
        <v>7272974.3700000001</v>
      </c>
      <c r="K201" s="43">
        <v>7260122.8600000003</v>
      </c>
      <c r="L201" s="43">
        <v>0</v>
      </c>
      <c r="M201" s="43">
        <v>7260122.8600000003</v>
      </c>
      <c r="N201" s="43">
        <v>0</v>
      </c>
      <c r="O201" s="43">
        <v>359024.1</v>
      </c>
      <c r="P201" s="43">
        <v>62121.67</v>
      </c>
      <c r="Q201" s="43">
        <v>7694124</v>
      </c>
      <c r="R201" s="43">
        <v>3928532</v>
      </c>
      <c r="S201" s="43">
        <v>0</v>
      </c>
      <c r="T201" s="43">
        <v>1043182</v>
      </c>
      <c r="U201" s="43">
        <v>0</v>
      </c>
      <c r="V201" s="43">
        <v>0</v>
      </c>
      <c r="W201" s="43">
        <v>20347106.629999999</v>
      </c>
      <c r="X201" s="45">
        <v>2.8330980933842464E-2</v>
      </c>
      <c r="Y201" s="43">
        <v>21418</v>
      </c>
      <c r="Z201" s="43">
        <v>61000</v>
      </c>
      <c r="AA201" s="43">
        <v>1648.3600000000001</v>
      </c>
      <c r="AB201" s="43">
        <v>84066.36</v>
      </c>
      <c r="AC201" s="43">
        <v>0</v>
      </c>
      <c r="AD201" s="43">
        <v>84066.36</v>
      </c>
      <c r="AE201" s="43">
        <v>0</v>
      </c>
      <c r="AF201" s="45">
        <f t="shared" si="9"/>
        <v>7681268.6299999999</v>
      </c>
      <c r="AG201" s="45">
        <f t="shared" si="10"/>
        <v>11622656</v>
      </c>
      <c r="AH201" s="45">
        <f t="shared" si="11"/>
        <v>1043182</v>
      </c>
      <c r="AI201" s="43">
        <v>624919234</v>
      </c>
      <c r="AJ201" s="43">
        <v>616146710</v>
      </c>
      <c r="AK201" s="43">
        <v>637456227</v>
      </c>
      <c r="AL201" s="47">
        <v>626174057</v>
      </c>
      <c r="AM201" s="43">
        <v>213038.43029469001</v>
      </c>
      <c r="AN201" s="46"/>
    </row>
    <row r="202" spans="1:40" s="35" customFormat="1" ht="16.5" x14ac:dyDescent="0.3">
      <c r="A202" s="35" t="s">
        <v>463</v>
      </c>
      <c r="B202" s="35" t="s">
        <v>464</v>
      </c>
      <c r="C202" s="35" t="s">
        <v>438</v>
      </c>
      <c r="D202" s="41">
        <v>2</v>
      </c>
      <c r="E202" s="41" t="s">
        <v>1234</v>
      </c>
      <c r="F202" s="42" t="s">
        <v>1193</v>
      </c>
      <c r="G202" s="43">
        <v>3832745500</v>
      </c>
      <c r="H202" s="44">
        <v>2.927</v>
      </c>
      <c r="I202" s="43">
        <v>4006700869</v>
      </c>
      <c r="J202" s="43">
        <v>47000941.060000002</v>
      </c>
      <c r="K202" s="43">
        <v>46893266.219999999</v>
      </c>
      <c r="L202" s="43">
        <v>0</v>
      </c>
      <c r="M202" s="43">
        <v>46893266.219999999</v>
      </c>
      <c r="N202" s="43">
        <v>0</v>
      </c>
      <c r="O202" s="43">
        <v>0</v>
      </c>
      <c r="P202" s="43">
        <v>401292.26</v>
      </c>
      <c r="Q202" s="43">
        <v>25691704</v>
      </c>
      <c r="R202" s="43">
        <v>0</v>
      </c>
      <c r="S202" s="43">
        <v>0</v>
      </c>
      <c r="T202" s="43">
        <v>37755956.68</v>
      </c>
      <c r="U202" s="43">
        <v>0</v>
      </c>
      <c r="V202" s="43">
        <v>1315722</v>
      </c>
      <c r="W202" s="43">
        <v>112057941.16</v>
      </c>
      <c r="X202" s="45">
        <v>2.5737478123611164E-2</v>
      </c>
      <c r="Y202" s="43">
        <v>130649.51</v>
      </c>
      <c r="Z202" s="43">
        <v>231500</v>
      </c>
      <c r="AA202" s="43">
        <v>7242.9902000000002</v>
      </c>
      <c r="AB202" s="43">
        <v>369392.50020000001</v>
      </c>
      <c r="AC202" s="43">
        <v>0</v>
      </c>
      <c r="AD202" s="43">
        <v>369392.50020000001</v>
      </c>
      <c r="AE202" s="43">
        <v>0</v>
      </c>
      <c r="AF202" s="45">
        <f t="shared" si="9"/>
        <v>47294558.479999997</v>
      </c>
      <c r="AG202" s="45">
        <f t="shared" si="10"/>
        <v>25691704</v>
      </c>
      <c r="AH202" s="45">
        <f t="shared" si="11"/>
        <v>39071678.68</v>
      </c>
      <c r="AI202" s="43">
        <v>4078641554</v>
      </c>
      <c r="AJ202" s="43">
        <v>3947168655</v>
      </c>
      <c r="AK202" s="43">
        <v>3994107441</v>
      </c>
      <c r="AL202" s="47">
        <v>4006639216.6666665</v>
      </c>
      <c r="AM202" s="43">
        <v>1331367.8156308529</v>
      </c>
      <c r="AN202" s="46"/>
    </row>
    <row r="203" spans="1:40" s="35" customFormat="1" ht="16.5" x14ac:dyDescent="0.3">
      <c r="A203" s="35" t="s">
        <v>465</v>
      </c>
      <c r="B203" s="35" t="s">
        <v>466</v>
      </c>
      <c r="C203" s="35" t="s">
        <v>467</v>
      </c>
      <c r="D203" s="41">
        <v>3</v>
      </c>
      <c r="E203" s="41" t="s">
        <v>1234</v>
      </c>
      <c r="F203" s="42" t="s">
        <v>1193</v>
      </c>
      <c r="G203" s="43">
        <v>3105335426</v>
      </c>
      <c r="H203" s="44">
        <v>3.7429999999999999</v>
      </c>
      <c r="I203" s="43">
        <v>3162166188</v>
      </c>
      <c r="J203" s="43">
        <v>14912994.560000001</v>
      </c>
      <c r="K203" s="43">
        <v>14895932.74</v>
      </c>
      <c r="L203" s="43">
        <v>0</v>
      </c>
      <c r="M203" s="43">
        <v>14895932.74</v>
      </c>
      <c r="N203" s="43">
        <v>0</v>
      </c>
      <c r="O203" s="43">
        <v>0</v>
      </c>
      <c r="P203" s="43">
        <v>476975.7</v>
      </c>
      <c r="Q203" s="43">
        <v>44269221</v>
      </c>
      <c r="R203" s="43">
        <v>0</v>
      </c>
      <c r="S203" s="43">
        <v>0</v>
      </c>
      <c r="T203" s="43">
        <v>55523196.140000001</v>
      </c>
      <c r="U203" s="43">
        <v>0</v>
      </c>
      <c r="V203" s="43">
        <v>1046949.06</v>
      </c>
      <c r="W203" s="43">
        <v>116212274.64</v>
      </c>
      <c r="X203" s="45">
        <v>3.8332561325680317E-2</v>
      </c>
      <c r="Y203" s="43">
        <v>36078.769999999997</v>
      </c>
      <c r="Z203" s="43">
        <v>99000</v>
      </c>
      <c r="AA203" s="43">
        <v>2701.5753999999997</v>
      </c>
      <c r="AB203" s="43">
        <v>137780.34539999999</v>
      </c>
      <c r="AC203" s="43">
        <v>16488.240000000002</v>
      </c>
      <c r="AD203" s="43">
        <v>154268.58539999998</v>
      </c>
      <c r="AE203" s="43">
        <v>0</v>
      </c>
      <c r="AF203" s="45">
        <f t="shared" si="9"/>
        <v>15372908.439999999</v>
      </c>
      <c r="AG203" s="45">
        <f t="shared" si="10"/>
        <v>44269221</v>
      </c>
      <c r="AH203" s="45">
        <f t="shared" si="11"/>
        <v>56570145.200000003</v>
      </c>
      <c r="AI203" s="43">
        <v>2843889511</v>
      </c>
      <c r="AJ203" s="43">
        <v>3134416726</v>
      </c>
      <c r="AK203" s="43">
        <v>3261154073</v>
      </c>
      <c r="AL203" s="47">
        <v>3079820103.3333335</v>
      </c>
      <c r="AM203" s="43">
        <v>1089245.877086367</v>
      </c>
      <c r="AN203" s="46"/>
    </row>
    <row r="204" spans="1:40" s="35" customFormat="1" ht="16.5" x14ac:dyDescent="0.3">
      <c r="A204" s="35" t="s">
        <v>468</v>
      </c>
      <c r="B204" s="35" t="s">
        <v>469</v>
      </c>
      <c r="C204" s="35" t="s">
        <v>467</v>
      </c>
      <c r="D204" s="41">
        <v>1</v>
      </c>
      <c r="E204" s="41" t="s">
        <v>1234</v>
      </c>
      <c r="F204" s="42" t="s">
        <v>1193</v>
      </c>
      <c r="G204" s="43">
        <v>5297838837</v>
      </c>
      <c r="H204" s="44">
        <v>3.0949999999999998</v>
      </c>
      <c r="I204" s="43">
        <v>5063187969</v>
      </c>
      <c r="J204" s="43">
        <v>23878344.829999998</v>
      </c>
      <c r="K204" s="43">
        <v>23807475.52</v>
      </c>
      <c r="L204" s="43">
        <v>0</v>
      </c>
      <c r="M204" s="43">
        <v>23807475.52</v>
      </c>
      <c r="N204" s="43">
        <v>0</v>
      </c>
      <c r="O204" s="43">
        <v>0</v>
      </c>
      <c r="P204" s="43">
        <v>762381.62</v>
      </c>
      <c r="Q204" s="43">
        <v>77074501</v>
      </c>
      <c r="R204" s="43">
        <v>0</v>
      </c>
      <c r="S204" s="43">
        <v>0</v>
      </c>
      <c r="T204" s="43">
        <v>60347369.810000002</v>
      </c>
      <c r="U204" s="43">
        <v>264891.84000000003</v>
      </c>
      <c r="V204" s="43">
        <v>1662025.87</v>
      </c>
      <c r="W204" s="43">
        <v>163918645.66</v>
      </c>
      <c r="X204" s="45">
        <v>3.8595561251969536E-2</v>
      </c>
      <c r="Y204" s="43">
        <v>23904.12</v>
      </c>
      <c r="Z204" s="43">
        <v>129750</v>
      </c>
      <c r="AA204" s="43">
        <v>3073.0823999999998</v>
      </c>
      <c r="AB204" s="43">
        <v>156727.20240000001</v>
      </c>
      <c r="AC204" s="43">
        <v>250</v>
      </c>
      <c r="AD204" s="43">
        <v>156977.20240000001</v>
      </c>
      <c r="AE204" s="43">
        <v>0</v>
      </c>
      <c r="AF204" s="45">
        <f t="shared" si="9"/>
        <v>24569857.140000001</v>
      </c>
      <c r="AG204" s="45">
        <f t="shared" si="10"/>
        <v>77074501</v>
      </c>
      <c r="AH204" s="45">
        <f t="shared" si="11"/>
        <v>62274287.520000003</v>
      </c>
      <c r="AI204" s="43">
        <v>4746499470</v>
      </c>
      <c r="AJ204" s="43">
        <v>4978741864</v>
      </c>
      <c r="AK204" s="43">
        <v>5242695837</v>
      </c>
      <c r="AL204" s="47">
        <v>4989312390.333333</v>
      </c>
      <c r="AM204" s="43">
        <v>1750216.4411151421</v>
      </c>
      <c r="AN204" s="46"/>
    </row>
    <row r="205" spans="1:40" s="35" customFormat="1" ht="16.5" x14ac:dyDescent="0.3">
      <c r="A205" s="35" t="s">
        <v>470</v>
      </c>
      <c r="B205" s="35" t="s">
        <v>471</v>
      </c>
      <c r="C205" s="35" t="s">
        <v>467</v>
      </c>
      <c r="D205" s="41">
        <v>2</v>
      </c>
      <c r="E205" s="41" t="s">
        <v>1234</v>
      </c>
      <c r="F205" s="42" t="s">
        <v>1193</v>
      </c>
      <c r="G205" s="43">
        <v>1034348700</v>
      </c>
      <c r="H205" s="44">
        <v>2.8029999999999999</v>
      </c>
      <c r="I205" s="43">
        <v>1158963575</v>
      </c>
      <c r="J205" s="43">
        <v>5465752.4199999999</v>
      </c>
      <c r="K205" s="43">
        <v>5465110.5899999999</v>
      </c>
      <c r="L205" s="43">
        <v>0</v>
      </c>
      <c r="M205" s="43">
        <v>5465110.5899999999</v>
      </c>
      <c r="N205" s="43">
        <v>0</v>
      </c>
      <c r="O205" s="43">
        <v>0</v>
      </c>
      <c r="P205" s="43">
        <v>174992.53</v>
      </c>
      <c r="Q205" s="43">
        <v>0</v>
      </c>
      <c r="R205" s="43">
        <v>15028842</v>
      </c>
      <c r="S205" s="43">
        <v>0</v>
      </c>
      <c r="T205" s="43">
        <v>7829509.3600000003</v>
      </c>
      <c r="U205" s="43">
        <v>103434.87</v>
      </c>
      <c r="V205" s="43">
        <v>384041.42</v>
      </c>
      <c r="W205" s="43">
        <v>28985930.770000003</v>
      </c>
      <c r="X205" s="45">
        <v>2.7112616105556372E-2</v>
      </c>
      <c r="Y205" s="43">
        <v>2500</v>
      </c>
      <c r="Z205" s="43">
        <v>28500</v>
      </c>
      <c r="AA205" s="43">
        <v>620</v>
      </c>
      <c r="AB205" s="43">
        <v>31620</v>
      </c>
      <c r="AC205" s="43">
        <v>0</v>
      </c>
      <c r="AD205" s="43">
        <v>31620</v>
      </c>
      <c r="AE205" s="43">
        <v>0</v>
      </c>
      <c r="AF205" s="45">
        <f t="shared" si="9"/>
        <v>5640103.1200000001</v>
      </c>
      <c r="AG205" s="45">
        <f t="shared" si="10"/>
        <v>15028842</v>
      </c>
      <c r="AH205" s="45">
        <f t="shared" si="11"/>
        <v>8316985.6500000004</v>
      </c>
      <c r="AI205" s="43">
        <v>1148472717</v>
      </c>
      <c r="AJ205" s="43">
        <v>1148885714</v>
      </c>
      <c r="AK205" s="43">
        <v>1211257871</v>
      </c>
      <c r="AL205" s="47">
        <v>1169538767.3333333</v>
      </c>
      <c r="AM205" s="43">
        <v>404860.88547204301</v>
      </c>
      <c r="AN205" s="46"/>
    </row>
    <row r="206" spans="1:40" s="35" customFormat="1" ht="16.5" x14ac:dyDescent="0.3">
      <c r="A206" s="35" t="s">
        <v>472</v>
      </c>
      <c r="B206" s="35" t="s">
        <v>473</v>
      </c>
      <c r="C206" s="35" t="s">
        <v>467</v>
      </c>
      <c r="D206" s="41">
        <v>3</v>
      </c>
      <c r="E206" s="41" t="s">
        <v>1234</v>
      </c>
      <c r="F206" s="42" t="s">
        <v>1193</v>
      </c>
      <c r="G206" s="43">
        <v>2217934700</v>
      </c>
      <c r="H206" s="44">
        <v>2.4239999999999999</v>
      </c>
      <c r="I206" s="43">
        <v>2371884101</v>
      </c>
      <c r="J206" s="43">
        <v>11185969.550000001</v>
      </c>
      <c r="K206" s="43">
        <v>11166722.370000001</v>
      </c>
      <c r="L206" s="43">
        <v>0</v>
      </c>
      <c r="M206" s="43">
        <v>11166722.370000001</v>
      </c>
      <c r="N206" s="43">
        <v>0</v>
      </c>
      <c r="O206" s="43">
        <v>0</v>
      </c>
      <c r="P206" s="43">
        <v>357582.28</v>
      </c>
      <c r="Q206" s="43">
        <v>30789633</v>
      </c>
      <c r="R206" s="43">
        <v>0</v>
      </c>
      <c r="S206" s="43">
        <v>0</v>
      </c>
      <c r="T206" s="43">
        <v>10646071.99</v>
      </c>
      <c r="U206" s="43">
        <v>0</v>
      </c>
      <c r="V206" s="43">
        <v>788818.77</v>
      </c>
      <c r="W206" s="43">
        <v>53748828.410000004</v>
      </c>
      <c r="X206" s="45">
        <v>2.2254429532332792E-2</v>
      </c>
      <c r="Y206" s="43">
        <v>3230.82</v>
      </c>
      <c r="Z206" s="43">
        <v>64000</v>
      </c>
      <c r="AA206" s="43">
        <v>1344.6164000000001</v>
      </c>
      <c r="AB206" s="43">
        <v>68575.436400000006</v>
      </c>
      <c r="AC206" s="43">
        <v>0</v>
      </c>
      <c r="AD206" s="43">
        <v>68575.436400000006</v>
      </c>
      <c r="AE206" s="43">
        <v>0</v>
      </c>
      <c r="AF206" s="45">
        <f t="shared" si="9"/>
        <v>11524304.65</v>
      </c>
      <c r="AG206" s="45">
        <f t="shared" si="10"/>
        <v>30789633</v>
      </c>
      <c r="AH206" s="45">
        <f t="shared" si="11"/>
        <v>11434890.76</v>
      </c>
      <c r="AI206" s="43">
        <v>2533802846</v>
      </c>
      <c r="AJ206" s="43">
        <v>2364941365</v>
      </c>
      <c r="AK206" s="43">
        <v>2415463056</v>
      </c>
      <c r="AL206" s="47">
        <v>2365642074.3333335</v>
      </c>
      <c r="AM206" s="43">
        <v>805655.47967704805</v>
      </c>
      <c r="AN206" s="46"/>
    </row>
    <row r="207" spans="1:40" s="35" customFormat="1" ht="16.5" x14ac:dyDescent="0.3">
      <c r="A207" s="35" t="s">
        <v>474</v>
      </c>
      <c r="B207" s="35" t="s">
        <v>475</v>
      </c>
      <c r="C207" s="35" t="s">
        <v>467</v>
      </c>
      <c r="D207" s="41">
        <v>1</v>
      </c>
      <c r="E207" s="41" t="s">
        <v>1234</v>
      </c>
      <c r="F207" s="42" t="s">
        <v>1193</v>
      </c>
      <c r="G207" s="43">
        <v>2434713214</v>
      </c>
      <c r="H207" s="44">
        <v>5.4700000000000006</v>
      </c>
      <c r="I207" s="43">
        <v>3222468631</v>
      </c>
      <c r="J207" s="43">
        <v>15197385.060000001</v>
      </c>
      <c r="K207" s="43">
        <v>15107708.74</v>
      </c>
      <c r="L207" s="43">
        <v>0</v>
      </c>
      <c r="M207" s="43">
        <v>15107708.74</v>
      </c>
      <c r="N207" s="43">
        <v>0</v>
      </c>
      <c r="O207" s="43">
        <v>0</v>
      </c>
      <c r="P207" s="43">
        <v>483803.87</v>
      </c>
      <c r="Q207" s="43">
        <v>24318704</v>
      </c>
      <c r="R207" s="43">
        <v>0</v>
      </c>
      <c r="S207" s="43">
        <v>0</v>
      </c>
      <c r="T207" s="43">
        <v>91691361</v>
      </c>
      <c r="U207" s="43">
        <v>486465</v>
      </c>
      <c r="V207" s="43">
        <v>1071856</v>
      </c>
      <c r="W207" s="43">
        <v>133159898.61</v>
      </c>
      <c r="X207" s="45">
        <v>5.1026947353787981E-2</v>
      </c>
      <c r="Y207" s="43">
        <v>15863.7</v>
      </c>
      <c r="Z207" s="43">
        <v>76250</v>
      </c>
      <c r="AA207" s="43">
        <v>1842.2739999999999</v>
      </c>
      <c r="AB207" s="43">
        <v>93955.974000000002</v>
      </c>
      <c r="AC207" s="43">
        <v>0</v>
      </c>
      <c r="AD207" s="43">
        <v>93955.974000000002</v>
      </c>
      <c r="AE207" s="43">
        <v>0</v>
      </c>
      <c r="AF207" s="45">
        <f t="shared" si="9"/>
        <v>15591512.609999999</v>
      </c>
      <c r="AG207" s="45">
        <f t="shared" si="10"/>
        <v>24318704</v>
      </c>
      <c r="AH207" s="45">
        <f t="shared" si="11"/>
        <v>93249682</v>
      </c>
      <c r="AI207" s="43">
        <v>3246837257</v>
      </c>
      <c r="AJ207" s="43">
        <v>3206881374</v>
      </c>
      <c r="AK207" s="43">
        <v>3473048531</v>
      </c>
      <c r="AL207" s="47">
        <v>3245625664.3333335</v>
      </c>
      <c r="AM207" s="43">
        <v>1160611.2880542181</v>
      </c>
      <c r="AN207" s="46"/>
    </row>
    <row r="208" spans="1:40" s="35" customFormat="1" ht="16.5" x14ac:dyDescent="0.3">
      <c r="A208" s="35" t="s">
        <v>476</v>
      </c>
      <c r="B208" s="35" t="s">
        <v>477</v>
      </c>
      <c r="C208" s="35" t="s">
        <v>467</v>
      </c>
      <c r="D208" s="41">
        <v>2</v>
      </c>
      <c r="E208" s="41" t="s">
        <v>1233</v>
      </c>
      <c r="F208" s="42" t="s">
        <v>1193</v>
      </c>
      <c r="G208" s="43">
        <v>808227638</v>
      </c>
      <c r="H208" s="44">
        <v>2.0379999999999998</v>
      </c>
      <c r="I208" s="43">
        <v>813484648</v>
      </c>
      <c r="J208" s="43">
        <v>3836449.89</v>
      </c>
      <c r="K208" s="43">
        <v>3825705.5300000003</v>
      </c>
      <c r="L208" s="43">
        <v>0</v>
      </c>
      <c r="M208" s="43">
        <v>3825705.5300000003</v>
      </c>
      <c r="N208" s="43">
        <v>0</v>
      </c>
      <c r="O208" s="43">
        <v>0</v>
      </c>
      <c r="P208" s="43">
        <v>122499.9</v>
      </c>
      <c r="Q208" s="43">
        <v>5204610</v>
      </c>
      <c r="R208" s="43">
        <v>3281631</v>
      </c>
      <c r="S208" s="43">
        <v>0</v>
      </c>
      <c r="T208" s="43">
        <v>4034083.61</v>
      </c>
      <c r="U208" s="43">
        <v>0</v>
      </c>
      <c r="V208" s="43">
        <v>0</v>
      </c>
      <c r="W208" s="43">
        <v>16468530.039999999</v>
      </c>
      <c r="X208" s="45">
        <v>2.0306235527797534E-2</v>
      </c>
      <c r="Y208" s="43">
        <v>0</v>
      </c>
      <c r="Z208" s="43">
        <v>6750</v>
      </c>
      <c r="AA208" s="43">
        <v>135</v>
      </c>
      <c r="AB208" s="43">
        <v>6885</v>
      </c>
      <c r="AC208" s="43">
        <v>0</v>
      </c>
      <c r="AD208" s="43">
        <v>6885</v>
      </c>
      <c r="AE208" s="43">
        <v>0</v>
      </c>
      <c r="AF208" s="45">
        <f t="shared" si="9"/>
        <v>3948205.43</v>
      </c>
      <c r="AG208" s="45">
        <f t="shared" si="10"/>
        <v>8486241</v>
      </c>
      <c r="AH208" s="45">
        <f t="shared" si="11"/>
        <v>4034083.61</v>
      </c>
      <c r="AI208" s="43">
        <v>799837925</v>
      </c>
      <c r="AJ208" s="43">
        <v>822466848</v>
      </c>
      <c r="AK208" s="43">
        <v>796099222</v>
      </c>
      <c r="AL208" s="47">
        <v>806134665</v>
      </c>
      <c r="AM208" s="43">
        <v>265454.98787807999</v>
      </c>
      <c r="AN208" s="46"/>
    </row>
    <row r="209" spans="1:40" s="35" customFormat="1" ht="16.5" x14ac:dyDescent="0.3">
      <c r="A209" s="35" t="s">
        <v>478</v>
      </c>
      <c r="B209" s="35" t="s">
        <v>446</v>
      </c>
      <c r="C209" s="35" t="s">
        <v>467</v>
      </c>
      <c r="D209" s="41">
        <v>3</v>
      </c>
      <c r="E209" s="41" t="s">
        <v>1234</v>
      </c>
      <c r="F209" s="42" t="s">
        <v>1193</v>
      </c>
      <c r="G209" s="43">
        <v>3200092527</v>
      </c>
      <c r="H209" s="44">
        <v>1.9329999999999998</v>
      </c>
      <c r="I209" s="43">
        <v>3303343607</v>
      </c>
      <c r="J209" s="43">
        <v>15578797.039999999</v>
      </c>
      <c r="K209" s="43">
        <v>15536840.549999999</v>
      </c>
      <c r="L209" s="43">
        <v>0</v>
      </c>
      <c r="M209" s="43">
        <v>15536840.549999999</v>
      </c>
      <c r="N209" s="43">
        <v>0</v>
      </c>
      <c r="O209" s="43">
        <v>0</v>
      </c>
      <c r="P209" s="43">
        <v>497535.47</v>
      </c>
      <c r="Q209" s="43">
        <v>11980976</v>
      </c>
      <c r="R209" s="43">
        <v>17970298</v>
      </c>
      <c r="S209" s="43">
        <v>0</v>
      </c>
      <c r="T209" s="43">
        <v>14455482.08</v>
      </c>
      <c r="U209" s="43">
        <v>320009</v>
      </c>
      <c r="V209" s="43">
        <v>1085731</v>
      </c>
      <c r="W209" s="43">
        <v>61846872.099999994</v>
      </c>
      <c r="X209" s="45">
        <v>2.2026490371938726E-2</v>
      </c>
      <c r="Y209" s="43">
        <v>3250</v>
      </c>
      <c r="Z209" s="43">
        <v>47500</v>
      </c>
      <c r="AA209" s="43">
        <v>1015</v>
      </c>
      <c r="AB209" s="43">
        <v>51765</v>
      </c>
      <c r="AC209" s="43">
        <v>0</v>
      </c>
      <c r="AD209" s="43">
        <v>51765</v>
      </c>
      <c r="AE209" s="43">
        <v>0</v>
      </c>
      <c r="AF209" s="45">
        <f t="shared" si="9"/>
        <v>16034376.02</v>
      </c>
      <c r="AG209" s="45">
        <f t="shared" si="10"/>
        <v>29951274</v>
      </c>
      <c r="AH209" s="45">
        <f t="shared" si="11"/>
        <v>15861222.08</v>
      </c>
      <c r="AI209" s="43">
        <v>3120505063</v>
      </c>
      <c r="AJ209" s="43">
        <v>3250318106</v>
      </c>
      <c r="AK209" s="43">
        <v>3639762003</v>
      </c>
      <c r="AL209" s="47">
        <v>3336861724</v>
      </c>
      <c r="AM209" s="43">
        <v>1216047.8606175899</v>
      </c>
      <c r="AN209" s="46"/>
    </row>
    <row r="210" spans="1:40" s="35" customFormat="1" ht="16.5" x14ac:dyDescent="0.3">
      <c r="A210" s="35" t="s">
        <v>479</v>
      </c>
      <c r="B210" s="35" t="s">
        <v>480</v>
      </c>
      <c r="C210" s="35" t="s">
        <v>467</v>
      </c>
      <c r="D210" s="41">
        <v>1</v>
      </c>
      <c r="E210" s="41" t="s">
        <v>1234</v>
      </c>
      <c r="F210" s="42" t="s">
        <v>1193</v>
      </c>
      <c r="G210" s="43">
        <v>1703366100</v>
      </c>
      <c r="H210" s="44">
        <v>3.1869999999999998</v>
      </c>
      <c r="I210" s="43">
        <v>1860100398</v>
      </c>
      <c r="J210" s="43">
        <v>8772362.1999999993</v>
      </c>
      <c r="K210" s="43">
        <v>8762200.7399999984</v>
      </c>
      <c r="L210" s="43">
        <v>0</v>
      </c>
      <c r="M210" s="43">
        <v>8762200.7399999984</v>
      </c>
      <c r="N210" s="43">
        <v>0</v>
      </c>
      <c r="O210" s="43">
        <v>0</v>
      </c>
      <c r="P210" s="43">
        <v>280567.34000000003</v>
      </c>
      <c r="Q210" s="43">
        <v>32997188</v>
      </c>
      <c r="R210" s="43">
        <v>0</v>
      </c>
      <c r="S210" s="43">
        <v>0</v>
      </c>
      <c r="T210" s="43">
        <v>11615593.51</v>
      </c>
      <c r="U210" s="43">
        <v>0</v>
      </c>
      <c r="V210" s="43">
        <v>618725</v>
      </c>
      <c r="W210" s="43">
        <v>54274274.589999996</v>
      </c>
      <c r="X210" s="45">
        <v>3.5038135206419019E-2</v>
      </c>
      <c r="Y210" s="43">
        <v>750</v>
      </c>
      <c r="Z210" s="43">
        <v>21000</v>
      </c>
      <c r="AA210" s="43">
        <v>435</v>
      </c>
      <c r="AB210" s="43">
        <v>22185</v>
      </c>
      <c r="AC210" s="43">
        <v>0</v>
      </c>
      <c r="AD210" s="43">
        <v>22185</v>
      </c>
      <c r="AE210" s="43">
        <v>0</v>
      </c>
      <c r="AF210" s="45">
        <f t="shared" si="9"/>
        <v>9042768.0799999982</v>
      </c>
      <c r="AG210" s="45">
        <f t="shared" si="10"/>
        <v>32997188</v>
      </c>
      <c r="AH210" s="45">
        <f t="shared" si="11"/>
        <v>12234318.51</v>
      </c>
      <c r="AI210" s="43">
        <v>1766310266</v>
      </c>
      <c r="AJ210" s="43">
        <v>1855324858</v>
      </c>
      <c r="AK210" s="43">
        <v>1900560728</v>
      </c>
      <c r="AL210" s="47">
        <v>1840731950.6666667</v>
      </c>
      <c r="AM210" s="43">
        <v>633800.87553182396</v>
      </c>
      <c r="AN210" s="46"/>
    </row>
    <row r="211" spans="1:40" s="35" customFormat="1" ht="16.5" x14ac:dyDescent="0.3">
      <c r="A211" s="35" t="s">
        <v>481</v>
      </c>
      <c r="B211" s="35" t="s">
        <v>482</v>
      </c>
      <c r="C211" s="35" t="s">
        <v>467</v>
      </c>
      <c r="D211" s="41">
        <v>2</v>
      </c>
      <c r="E211" s="41" t="s">
        <v>1234</v>
      </c>
      <c r="F211" s="42" t="s">
        <v>1193</v>
      </c>
      <c r="G211" s="43">
        <v>1832298430</v>
      </c>
      <c r="H211" s="44">
        <v>5.976</v>
      </c>
      <c r="I211" s="43">
        <v>2104362488</v>
      </c>
      <c r="J211" s="43">
        <v>9924319.1199999992</v>
      </c>
      <c r="K211" s="43">
        <v>9800905.6899999995</v>
      </c>
      <c r="L211" s="43">
        <v>0</v>
      </c>
      <c r="M211" s="43">
        <v>9800905.6899999995</v>
      </c>
      <c r="N211" s="43">
        <v>0</v>
      </c>
      <c r="O211" s="43">
        <v>0</v>
      </c>
      <c r="P211" s="43">
        <v>313959.17</v>
      </c>
      <c r="Q211" s="43">
        <v>17459529</v>
      </c>
      <c r="R211" s="43">
        <v>0</v>
      </c>
      <c r="S211" s="43">
        <v>3326129.25</v>
      </c>
      <c r="T211" s="43">
        <v>77893733.450000003</v>
      </c>
      <c r="U211" s="43">
        <v>0</v>
      </c>
      <c r="V211" s="43">
        <v>689558.8</v>
      </c>
      <c r="W211" s="43">
        <v>109483815.36</v>
      </c>
      <c r="X211" s="45">
        <v>5.5511387566030516E-2</v>
      </c>
      <c r="Y211" s="43">
        <v>15317.8</v>
      </c>
      <c r="Z211" s="43">
        <v>54000</v>
      </c>
      <c r="AA211" s="43">
        <v>1386.356</v>
      </c>
      <c r="AB211" s="43">
        <v>70704.156000000003</v>
      </c>
      <c r="AC211" s="43">
        <v>0</v>
      </c>
      <c r="AD211" s="43">
        <v>70704.156000000003</v>
      </c>
      <c r="AE211" s="43">
        <v>0</v>
      </c>
      <c r="AF211" s="45">
        <f t="shared" si="9"/>
        <v>10114864.859999999</v>
      </c>
      <c r="AG211" s="45">
        <f t="shared" si="10"/>
        <v>20785658.25</v>
      </c>
      <c r="AH211" s="45">
        <f t="shared" si="11"/>
        <v>78583292.25</v>
      </c>
      <c r="AI211" s="43">
        <v>2023742258</v>
      </c>
      <c r="AJ211" s="43">
        <v>2060950134</v>
      </c>
      <c r="AK211" s="43">
        <v>2231408244</v>
      </c>
      <c r="AL211" s="47">
        <v>2105366878.6666667</v>
      </c>
      <c r="AM211" s="43">
        <v>746286.25771299598</v>
      </c>
      <c r="AN211" s="46"/>
    </row>
    <row r="212" spans="1:40" s="35" customFormat="1" ht="16.5" x14ac:dyDescent="0.3">
      <c r="A212" s="35" t="s">
        <v>483</v>
      </c>
      <c r="B212" s="35" t="s">
        <v>484</v>
      </c>
      <c r="C212" s="35" t="s">
        <v>467</v>
      </c>
      <c r="D212" s="41">
        <v>3</v>
      </c>
      <c r="E212" s="41" t="s">
        <v>1234</v>
      </c>
      <c r="F212" s="42" t="s">
        <v>1193</v>
      </c>
      <c r="G212" s="43">
        <v>8596630438</v>
      </c>
      <c r="H212" s="44">
        <v>2.2709999999999999</v>
      </c>
      <c r="I212" s="43">
        <v>8478900998</v>
      </c>
      <c r="J212" s="43">
        <v>39987083.850000001</v>
      </c>
      <c r="K212" s="43">
        <v>39768095.840000004</v>
      </c>
      <c r="L212" s="43">
        <v>0</v>
      </c>
      <c r="M212" s="43">
        <v>39768095.840000004</v>
      </c>
      <c r="N212" s="43">
        <v>0</v>
      </c>
      <c r="O212" s="43">
        <v>0</v>
      </c>
      <c r="P212" s="43">
        <v>1273492.8</v>
      </c>
      <c r="Q212" s="43">
        <v>117587404</v>
      </c>
      <c r="R212" s="43">
        <v>0</v>
      </c>
      <c r="S212" s="43">
        <v>0</v>
      </c>
      <c r="T212" s="43">
        <v>33358574.84</v>
      </c>
      <c r="U212" s="43">
        <v>429831.52</v>
      </c>
      <c r="V212" s="43">
        <v>2807160.15</v>
      </c>
      <c r="W212" s="43">
        <v>195224559.15000001</v>
      </c>
      <c r="X212" s="45">
        <v>2.4997199948863645E-2</v>
      </c>
      <c r="Y212" s="43">
        <v>11750</v>
      </c>
      <c r="Z212" s="43">
        <v>124250</v>
      </c>
      <c r="AA212" s="43">
        <v>2720</v>
      </c>
      <c r="AB212" s="43">
        <v>138720</v>
      </c>
      <c r="AC212" s="43">
        <v>0</v>
      </c>
      <c r="AD212" s="43">
        <v>138720</v>
      </c>
      <c r="AE212" s="43">
        <v>0</v>
      </c>
      <c r="AF212" s="45">
        <f t="shared" si="9"/>
        <v>41041588.640000001</v>
      </c>
      <c r="AG212" s="45">
        <f t="shared" si="10"/>
        <v>117587404</v>
      </c>
      <c r="AH212" s="45">
        <f t="shared" si="11"/>
        <v>36595566.509999998</v>
      </c>
      <c r="AI212" s="43">
        <v>8600001642</v>
      </c>
      <c r="AJ212" s="43">
        <v>8412194871</v>
      </c>
      <c r="AK212" s="43">
        <v>8657413936</v>
      </c>
      <c r="AL212" s="47">
        <v>8556536816.333333</v>
      </c>
      <c r="AM212" s="43">
        <v>2889492.7685043421</v>
      </c>
      <c r="AN212" s="46"/>
    </row>
    <row r="213" spans="1:40" s="35" customFormat="1" ht="16.5" x14ac:dyDescent="0.3">
      <c r="A213" s="35" t="s">
        <v>485</v>
      </c>
      <c r="B213" s="35" t="s">
        <v>486</v>
      </c>
      <c r="C213" s="35" t="s">
        <v>467</v>
      </c>
      <c r="D213" s="41">
        <v>1</v>
      </c>
      <c r="E213" s="41" t="s">
        <v>1234</v>
      </c>
      <c r="F213" s="42" t="s">
        <v>1193</v>
      </c>
      <c r="G213" s="43">
        <v>3867836826</v>
      </c>
      <c r="H213" s="44">
        <v>3.3220000000000001</v>
      </c>
      <c r="I213" s="43">
        <v>4345414871</v>
      </c>
      <c r="J213" s="43">
        <v>20493277.23</v>
      </c>
      <c r="K213" s="43">
        <v>20417705.300000001</v>
      </c>
      <c r="L213" s="43">
        <v>0</v>
      </c>
      <c r="M213" s="43">
        <v>20417705.300000001</v>
      </c>
      <c r="N213" s="43">
        <v>0</v>
      </c>
      <c r="O213" s="43">
        <v>0</v>
      </c>
      <c r="P213" s="43">
        <v>653755</v>
      </c>
      <c r="Q213" s="43">
        <v>0</v>
      </c>
      <c r="R213" s="43">
        <v>73757477</v>
      </c>
      <c r="S213" s="43">
        <v>0</v>
      </c>
      <c r="T213" s="43">
        <v>31814923.449999999</v>
      </c>
      <c r="U213" s="43">
        <v>386800</v>
      </c>
      <c r="V213" s="43">
        <v>1445137.47</v>
      </c>
      <c r="W213" s="43">
        <v>128475798.22</v>
      </c>
      <c r="X213" s="45">
        <v>3.6841198500461268E-2</v>
      </c>
      <c r="Y213" s="43">
        <v>6250</v>
      </c>
      <c r="Z213" s="43">
        <v>45250</v>
      </c>
      <c r="AA213" s="43">
        <v>1030</v>
      </c>
      <c r="AB213" s="43">
        <v>52530</v>
      </c>
      <c r="AC213" s="43">
        <v>250</v>
      </c>
      <c r="AD213" s="43">
        <v>52780</v>
      </c>
      <c r="AE213" s="43">
        <v>0</v>
      </c>
      <c r="AF213" s="45">
        <f t="shared" si="9"/>
        <v>21071460.300000001</v>
      </c>
      <c r="AG213" s="45">
        <f t="shared" si="10"/>
        <v>73757477</v>
      </c>
      <c r="AH213" s="45">
        <f t="shared" si="11"/>
        <v>33646860.920000002</v>
      </c>
      <c r="AI213" s="43">
        <v>4201930680</v>
      </c>
      <c r="AJ213" s="43">
        <v>4332994283</v>
      </c>
      <c r="AK213" s="43">
        <v>4276395951</v>
      </c>
      <c r="AL213" s="47">
        <v>4270440304.6666665</v>
      </c>
      <c r="AM213" s="43">
        <v>1426264.7327338411</v>
      </c>
      <c r="AN213" s="46"/>
    </row>
    <row r="214" spans="1:40" s="35" customFormat="1" ht="16.5" x14ac:dyDescent="0.3">
      <c r="A214" s="35" t="s">
        <v>487</v>
      </c>
      <c r="B214" s="35" t="s">
        <v>488</v>
      </c>
      <c r="C214" s="35" t="s">
        <v>467</v>
      </c>
      <c r="D214" s="41">
        <v>2</v>
      </c>
      <c r="E214" s="41" t="s">
        <v>1233</v>
      </c>
      <c r="F214" s="42" t="s">
        <v>1193</v>
      </c>
      <c r="G214" s="43">
        <v>9730026100</v>
      </c>
      <c r="H214" s="44">
        <v>1.9259999999999999</v>
      </c>
      <c r="I214" s="43">
        <v>9975334640</v>
      </c>
      <c r="J214" s="43">
        <v>47044368.460000001</v>
      </c>
      <c r="K214" s="43">
        <v>46704682.18</v>
      </c>
      <c r="L214" s="43">
        <v>0</v>
      </c>
      <c r="M214" s="43">
        <v>46704682.18</v>
      </c>
      <c r="N214" s="43">
        <v>0</v>
      </c>
      <c r="O214" s="43">
        <v>0</v>
      </c>
      <c r="P214" s="43">
        <v>1495400.26</v>
      </c>
      <c r="Q214" s="43">
        <v>92340856</v>
      </c>
      <c r="R214" s="43">
        <v>0</v>
      </c>
      <c r="S214" s="43">
        <v>0</v>
      </c>
      <c r="T214" s="43">
        <v>43443958.039999999</v>
      </c>
      <c r="U214" s="43">
        <v>0</v>
      </c>
      <c r="V214" s="43">
        <v>3324347</v>
      </c>
      <c r="W214" s="43">
        <v>187309243.47999999</v>
      </c>
      <c r="X214" s="45">
        <v>2.1539301403600289E-2</v>
      </c>
      <c r="Y214" s="43">
        <v>1000</v>
      </c>
      <c r="Z214" s="43">
        <v>35500</v>
      </c>
      <c r="AA214" s="43">
        <v>730</v>
      </c>
      <c r="AB214" s="43">
        <v>37230</v>
      </c>
      <c r="AC214" s="43">
        <v>0</v>
      </c>
      <c r="AD214" s="43">
        <v>37230</v>
      </c>
      <c r="AE214" s="43">
        <v>0</v>
      </c>
      <c r="AF214" s="45">
        <f t="shared" si="9"/>
        <v>48200082.439999998</v>
      </c>
      <c r="AG214" s="45">
        <f t="shared" si="10"/>
        <v>92340856</v>
      </c>
      <c r="AH214" s="45">
        <f t="shared" si="11"/>
        <v>46768305.039999999</v>
      </c>
      <c r="AI214" s="43">
        <v>10584518145</v>
      </c>
      <c r="AJ214" s="43">
        <v>9966212825</v>
      </c>
      <c r="AK214" s="43">
        <v>9891860922</v>
      </c>
      <c r="AL214" s="47">
        <v>10147530630.666666</v>
      </c>
      <c r="AM214" s="43">
        <v>3299722.3409410259</v>
      </c>
      <c r="AN214" s="46"/>
    </row>
    <row r="215" spans="1:40" s="35" customFormat="1" ht="16.5" x14ac:dyDescent="0.3">
      <c r="A215" s="35" t="s">
        <v>489</v>
      </c>
      <c r="B215" s="35" t="s">
        <v>490</v>
      </c>
      <c r="C215" s="35" t="s">
        <v>467</v>
      </c>
      <c r="D215" s="41">
        <v>3</v>
      </c>
      <c r="E215" s="41" t="s">
        <v>1234</v>
      </c>
      <c r="F215" s="42" t="s">
        <v>1193</v>
      </c>
      <c r="G215" s="43">
        <v>7080753300</v>
      </c>
      <c r="H215" s="44">
        <v>3.1789999999999998</v>
      </c>
      <c r="I215" s="43">
        <v>7923346758</v>
      </c>
      <c r="J215" s="43">
        <v>37367051.609999999</v>
      </c>
      <c r="K215" s="43">
        <v>37337478.019999996</v>
      </c>
      <c r="L215" s="43">
        <v>0</v>
      </c>
      <c r="M215" s="43">
        <v>37337478.019999996</v>
      </c>
      <c r="N215" s="43">
        <v>0</v>
      </c>
      <c r="O215" s="43">
        <v>0</v>
      </c>
      <c r="P215" s="43">
        <v>1195560.8600000001</v>
      </c>
      <c r="Q215" s="43">
        <v>120625307</v>
      </c>
      <c r="R215" s="43">
        <v>0</v>
      </c>
      <c r="S215" s="43">
        <v>7869942.7400000002</v>
      </c>
      <c r="T215" s="43">
        <v>55433295</v>
      </c>
      <c r="U215" s="43">
        <v>0</v>
      </c>
      <c r="V215" s="43">
        <v>2628769.0699999998</v>
      </c>
      <c r="W215" s="43">
        <v>225090352.69</v>
      </c>
      <c r="X215" s="45">
        <v>3.6334003814252905E-2</v>
      </c>
      <c r="Y215" s="43">
        <v>3750</v>
      </c>
      <c r="Z215" s="43">
        <v>62500</v>
      </c>
      <c r="AA215" s="43">
        <v>1325</v>
      </c>
      <c r="AB215" s="43">
        <v>67575</v>
      </c>
      <c r="AC215" s="43">
        <v>0</v>
      </c>
      <c r="AD215" s="43">
        <v>67575</v>
      </c>
      <c r="AE215" s="43">
        <v>0</v>
      </c>
      <c r="AF215" s="45">
        <f t="shared" si="9"/>
        <v>38533038.879999995</v>
      </c>
      <c r="AG215" s="45">
        <f t="shared" si="10"/>
        <v>128495249.73999999</v>
      </c>
      <c r="AH215" s="45">
        <f t="shared" si="11"/>
        <v>58062064.07</v>
      </c>
      <c r="AI215" s="43">
        <v>7790828771</v>
      </c>
      <c r="AJ215" s="43">
        <v>7876903810</v>
      </c>
      <c r="AK215" s="43">
        <v>8031039864</v>
      </c>
      <c r="AL215" s="47">
        <v>7899590815</v>
      </c>
      <c r="AM215" s="43">
        <v>2680151.507845812</v>
      </c>
      <c r="AN215" s="46"/>
    </row>
    <row r="216" spans="1:40" s="35" customFormat="1" ht="16.5" x14ac:dyDescent="0.3">
      <c r="A216" s="35" t="s">
        <v>491</v>
      </c>
      <c r="B216" s="35" t="s">
        <v>492</v>
      </c>
      <c r="C216" s="35" t="s">
        <v>467</v>
      </c>
      <c r="D216" s="41">
        <v>1</v>
      </c>
      <c r="E216" s="41" t="s">
        <v>1234</v>
      </c>
      <c r="F216" s="42" t="s">
        <v>1193</v>
      </c>
      <c r="G216" s="43">
        <v>12347290880</v>
      </c>
      <c r="H216" s="44">
        <v>3.8</v>
      </c>
      <c r="I216" s="43">
        <v>15295736671</v>
      </c>
      <c r="J216" s="43">
        <v>72135752.609999999</v>
      </c>
      <c r="K216" s="43">
        <v>70424085.840000004</v>
      </c>
      <c r="L216" s="43">
        <v>0</v>
      </c>
      <c r="M216" s="43">
        <v>70424085.840000004</v>
      </c>
      <c r="N216" s="43">
        <v>0</v>
      </c>
      <c r="O216" s="43">
        <v>0</v>
      </c>
      <c r="P216" s="43">
        <v>2256560.8199999998</v>
      </c>
      <c r="Q216" s="43">
        <v>135819599</v>
      </c>
      <c r="R216" s="43">
        <v>0</v>
      </c>
      <c r="S216" s="43">
        <v>8375781</v>
      </c>
      <c r="T216" s="43">
        <v>243728100</v>
      </c>
      <c r="U216" s="43">
        <v>3704638</v>
      </c>
      <c r="V216" s="43">
        <v>4785266</v>
      </c>
      <c r="W216" s="43">
        <v>469094030.65999997</v>
      </c>
      <c r="X216" s="45">
        <v>3.4395695327813787E-2</v>
      </c>
      <c r="Y216" s="43">
        <v>49235.92</v>
      </c>
      <c r="Z216" s="43">
        <v>148000</v>
      </c>
      <c r="AA216" s="43">
        <v>3944.7183999999997</v>
      </c>
      <c r="AB216" s="43">
        <v>201180.6384</v>
      </c>
      <c r="AC216" s="43">
        <v>0</v>
      </c>
      <c r="AD216" s="43">
        <v>201180.6384</v>
      </c>
      <c r="AE216" s="43">
        <v>0</v>
      </c>
      <c r="AF216" s="45">
        <f t="shared" si="9"/>
        <v>72680646.659999996</v>
      </c>
      <c r="AG216" s="45">
        <f t="shared" si="10"/>
        <v>144195380</v>
      </c>
      <c r="AH216" s="45">
        <f t="shared" si="11"/>
        <v>252218004</v>
      </c>
      <c r="AI216" s="43">
        <v>17238494811</v>
      </c>
      <c r="AJ216" s="43">
        <v>14282039796</v>
      </c>
      <c r="AK216" s="43">
        <v>14199859137</v>
      </c>
      <c r="AL216" s="47">
        <v>14451301841</v>
      </c>
      <c r="AM216" s="43">
        <v>4759012.486649421</v>
      </c>
      <c r="AN216" s="46"/>
    </row>
    <row r="217" spans="1:40" s="35" customFormat="1" ht="16.5" x14ac:dyDescent="0.3">
      <c r="A217" s="35" t="s">
        <v>493</v>
      </c>
      <c r="B217" s="35" t="s">
        <v>494</v>
      </c>
      <c r="C217" s="35" t="s">
        <v>467</v>
      </c>
      <c r="D217" s="41">
        <v>2</v>
      </c>
      <c r="E217" s="41" t="s">
        <v>1233</v>
      </c>
      <c r="F217" s="42" t="s">
        <v>1193</v>
      </c>
      <c r="G217" s="43">
        <v>1639509600</v>
      </c>
      <c r="H217" s="44">
        <v>2.375</v>
      </c>
      <c r="I217" s="43">
        <v>1844195238</v>
      </c>
      <c r="J217" s="43">
        <v>8697352.3599999994</v>
      </c>
      <c r="K217" s="43">
        <v>8699613.5199999996</v>
      </c>
      <c r="L217" s="43">
        <v>0</v>
      </c>
      <c r="M217" s="43">
        <v>8699613.5199999996</v>
      </c>
      <c r="N217" s="43">
        <v>0</v>
      </c>
      <c r="O217" s="43">
        <v>0</v>
      </c>
      <c r="P217" s="43">
        <v>278562</v>
      </c>
      <c r="Q217" s="43">
        <v>13878095</v>
      </c>
      <c r="R217" s="43">
        <v>9296008</v>
      </c>
      <c r="S217" s="43">
        <v>0</v>
      </c>
      <c r="T217" s="43">
        <v>6526031.0599999996</v>
      </c>
      <c r="U217" s="43">
        <v>245926.44</v>
      </c>
      <c r="V217" s="43">
        <v>0</v>
      </c>
      <c r="W217" s="43">
        <v>38924236.019999996</v>
      </c>
      <c r="X217" s="45">
        <v>2.2471579952119156E-2</v>
      </c>
      <c r="Y217" s="43">
        <v>750</v>
      </c>
      <c r="Z217" s="43">
        <v>23750</v>
      </c>
      <c r="AA217" s="43">
        <v>490</v>
      </c>
      <c r="AB217" s="43">
        <v>24990</v>
      </c>
      <c r="AC217" s="43">
        <v>0</v>
      </c>
      <c r="AD217" s="43">
        <v>24990</v>
      </c>
      <c r="AE217" s="43">
        <v>0</v>
      </c>
      <c r="AF217" s="45">
        <f t="shared" si="9"/>
        <v>8978175.5199999996</v>
      </c>
      <c r="AG217" s="45">
        <f t="shared" si="10"/>
        <v>23174103</v>
      </c>
      <c r="AH217" s="45">
        <f t="shared" si="11"/>
        <v>6771957.5</v>
      </c>
      <c r="AI217" s="43">
        <v>1803920967</v>
      </c>
      <c r="AJ217" s="43">
        <v>1819554631</v>
      </c>
      <c r="AK217" s="43">
        <v>1827034110</v>
      </c>
      <c r="AL217" s="47">
        <v>1816836569.3333333</v>
      </c>
      <c r="AM217" s="43">
        <v>609169.86082953005</v>
      </c>
      <c r="AN217" s="46"/>
    </row>
    <row r="218" spans="1:40" s="35" customFormat="1" ht="16.5" x14ac:dyDescent="0.3">
      <c r="A218" s="35" t="s">
        <v>495</v>
      </c>
      <c r="B218" s="35" t="s">
        <v>496</v>
      </c>
      <c r="C218" s="35" t="s">
        <v>467</v>
      </c>
      <c r="D218" s="41">
        <v>3</v>
      </c>
      <c r="E218" s="41" t="s">
        <v>1234</v>
      </c>
      <c r="F218" s="42" t="s">
        <v>1193</v>
      </c>
      <c r="G218" s="43">
        <v>3241711000</v>
      </c>
      <c r="H218" s="44">
        <v>3.6819999999999999</v>
      </c>
      <c r="I218" s="43">
        <v>3995080858</v>
      </c>
      <c r="J218" s="43">
        <v>18841077.789999999</v>
      </c>
      <c r="K218" s="43">
        <v>18832880</v>
      </c>
      <c r="L218" s="43">
        <v>501732</v>
      </c>
      <c r="M218" s="43">
        <v>18331148</v>
      </c>
      <c r="N218" s="43">
        <v>0</v>
      </c>
      <c r="O218" s="43">
        <v>0</v>
      </c>
      <c r="P218" s="43">
        <v>603021.80000000005</v>
      </c>
      <c r="Q218" s="43">
        <v>58546907</v>
      </c>
      <c r="R218" s="43">
        <v>0</v>
      </c>
      <c r="S218" s="43">
        <v>0</v>
      </c>
      <c r="T218" s="43">
        <v>40538387.740000002</v>
      </c>
      <c r="U218" s="43">
        <v>0</v>
      </c>
      <c r="V218" s="43">
        <v>1334364.26</v>
      </c>
      <c r="W218" s="43">
        <v>119353828.8</v>
      </c>
      <c r="X218" s="45">
        <v>3.3693792817587886E-2</v>
      </c>
      <c r="Y218" s="43">
        <v>16739.73</v>
      </c>
      <c r="Z218" s="43">
        <v>129250</v>
      </c>
      <c r="AA218" s="43">
        <v>2919.7946000000002</v>
      </c>
      <c r="AB218" s="43">
        <v>148909.5246</v>
      </c>
      <c r="AC218" s="43">
        <v>0</v>
      </c>
      <c r="AD218" s="43">
        <v>148909.5246</v>
      </c>
      <c r="AE218" s="43">
        <v>0</v>
      </c>
      <c r="AF218" s="45">
        <f t="shared" si="9"/>
        <v>18934169.800000001</v>
      </c>
      <c r="AG218" s="45">
        <f t="shared" si="10"/>
        <v>58546907</v>
      </c>
      <c r="AH218" s="45">
        <f t="shared" si="11"/>
        <v>41872752</v>
      </c>
      <c r="AI218" s="43">
        <v>3826834465</v>
      </c>
      <c r="AJ218" s="43">
        <v>4003087687</v>
      </c>
      <c r="AK218" s="43">
        <v>4200183856</v>
      </c>
      <c r="AL218" s="47">
        <v>4010035336</v>
      </c>
      <c r="AM218" s="43">
        <v>1400062.9186023481</v>
      </c>
      <c r="AN218" s="46"/>
    </row>
    <row r="219" spans="1:40" s="35" customFormat="1" ht="16.5" x14ac:dyDescent="0.3">
      <c r="A219" s="35" t="s">
        <v>497</v>
      </c>
      <c r="B219" s="35" t="s">
        <v>498</v>
      </c>
      <c r="C219" s="35" t="s">
        <v>467</v>
      </c>
      <c r="D219" s="41">
        <v>1</v>
      </c>
      <c r="E219" s="41" t="s">
        <v>1234</v>
      </c>
      <c r="F219" s="42" t="s">
        <v>1193</v>
      </c>
      <c r="G219" s="43">
        <v>1290822711</v>
      </c>
      <c r="H219" s="44">
        <v>5.6070000000000002</v>
      </c>
      <c r="I219" s="43">
        <v>1427745442</v>
      </c>
      <c r="J219" s="43">
        <v>6733346.2999999998</v>
      </c>
      <c r="K219" s="43">
        <v>6674870.4799999995</v>
      </c>
      <c r="L219" s="43">
        <v>0</v>
      </c>
      <c r="M219" s="43">
        <v>6674870.4799999995</v>
      </c>
      <c r="N219" s="43">
        <v>0</v>
      </c>
      <c r="O219" s="43">
        <v>0</v>
      </c>
      <c r="P219" s="43">
        <v>213760.37</v>
      </c>
      <c r="Q219" s="43">
        <v>12961396</v>
      </c>
      <c r="R219" s="43">
        <v>0</v>
      </c>
      <c r="S219" s="43">
        <v>0</v>
      </c>
      <c r="T219" s="43">
        <v>51658519.049999997</v>
      </c>
      <c r="U219" s="43">
        <v>387247</v>
      </c>
      <c r="V219" s="43">
        <v>474517.95</v>
      </c>
      <c r="W219" s="43">
        <v>72370310.850000009</v>
      </c>
      <c r="X219" s="45">
        <v>4.7779052843598437E-2</v>
      </c>
      <c r="Y219" s="43">
        <v>6857.7</v>
      </c>
      <c r="Z219" s="43">
        <v>24500</v>
      </c>
      <c r="AA219" s="43">
        <v>627.154</v>
      </c>
      <c r="AB219" s="43">
        <v>31984.854000000003</v>
      </c>
      <c r="AC219" s="43">
        <v>0</v>
      </c>
      <c r="AD219" s="43">
        <v>31984.854000000003</v>
      </c>
      <c r="AE219" s="43">
        <v>0</v>
      </c>
      <c r="AF219" s="45">
        <f t="shared" si="9"/>
        <v>6888630.8499999996</v>
      </c>
      <c r="AG219" s="45">
        <f t="shared" si="10"/>
        <v>12961396</v>
      </c>
      <c r="AH219" s="45">
        <f t="shared" si="11"/>
        <v>52520284</v>
      </c>
      <c r="AI219" s="43">
        <v>1506507424</v>
      </c>
      <c r="AJ219" s="43">
        <v>1421029174</v>
      </c>
      <c r="AK219" s="43">
        <v>1407593289</v>
      </c>
      <c r="AL219" s="47">
        <v>1445043295.6666667</v>
      </c>
      <c r="AM219" s="43">
        <v>470202.49646370002</v>
      </c>
      <c r="AN219" s="46"/>
    </row>
    <row r="220" spans="1:40" s="35" customFormat="1" ht="16.5" x14ac:dyDescent="0.3">
      <c r="A220" s="35" t="s">
        <v>499</v>
      </c>
      <c r="B220" s="35" t="s">
        <v>500</v>
      </c>
      <c r="C220" s="35" t="s">
        <v>467</v>
      </c>
      <c r="D220" s="41">
        <v>2</v>
      </c>
      <c r="E220" s="41" t="s">
        <v>1233</v>
      </c>
      <c r="F220" s="42" t="s">
        <v>1193</v>
      </c>
      <c r="G220" s="43">
        <v>1661366715</v>
      </c>
      <c r="H220" s="44">
        <v>2.2949999999999999</v>
      </c>
      <c r="I220" s="43">
        <v>1778382868</v>
      </c>
      <c r="J220" s="43">
        <v>8386976.6699999999</v>
      </c>
      <c r="K220" s="43">
        <v>8298203.2599999998</v>
      </c>
      <c r="L220" s="43">
        <v>0</v>
      </c>
      <c r="M220" s="43">
        <v>8298203.2599999998</v>
      </c>
      <c r="N220" s="43">
        <v>0</v>
      </c>
      <c r="O220" s="43">
        <v>0</v>
      </c>
      <c r="P220" s="43">
        <v>265634.7</v>
      </c>
      <c r="Q220" s="43">
        <v>9130738</v>
      </c>
      <c r="R220" s="43">
        <v>9549745</v>
      </c>
      <c r="S220" s="43">
        <v>0</v>
      </c>
      <c r="T220" s="43">
        <v>9943241.25</v>
      </c>
      <c r="U220" s="43">
        <v>332273.34000000003</v>
      </c>
      <c r="V220" s="43">
        <v>594421.46</v>
      </c>
      <c r="W220" s="43">
        <v>38114257.010000005</v>
      </c>
      <c r="X220" s="45">
        <v>2.2174437010023092E-2</v>
      </c>
      <c r="Y220" s="43">
        <v>4634.25</v>
      </c>
      <c r="Z220" s="43">
        <v>32250</v>
      </c>
      <c r="AA220" s="43">
        <v>737.68500000000006</v>
      </c>
      <c r="AB220" s="43">
        <v>37621.934999999998</v>
      </c>
      <c r="AC220" s="43">
        <v>0</v>
      </c>
      <c r="AD220" s="43">
        <v>37621.934999999998</v>
      </c>
      <c r="AE220" s="43">
        <v>0</v>
      </c>
      <c r="AF220" s="45">
        <f t="shared" si="9"/>
        <v>8563837.959999999</v>
      </c>
      <c r="AG220" s="45">
        <f t="shared" si="10"/>
        <v>18680483</v>
      </c>
      <c r="AH220" s="45">
        <f t="shared" si="11"/>
        <v>10869936.050000001</v>
      </c>
      <c r="AI220" s="43">
        <v>2068622770</v>
      </c>
      <c r="AJ220" s="43">
        <v>1781632061</v>
      </c>
      <c r="AK220" s="43">
        <v>1794303135</v>
      </c>
      <c r="AL220" s="47">
        <v>1789763205.3333333</v>
      </c>
      <c r="AM220" s="43">
        <v>598645.88468685001</v>
      </c>
      <c r="AN220" s="46"/>
    </row>
    <row r="221" spans="1:40" s="35" customFormat="1" ht="16.5" x14ac:dyDescent="0.3">
      <c r="A221" s="35" t="s">
        <v>501</v>
      </c>
      <c r="B221" s="35" t="s">
        <v>502</v>
      </c>
      <c r="C221" s="35" t="s">
        <v>467</v>
      </c>
      <c r="D221" s="41">
        <v>3</v>
      </c>
      <c r="E221" s="41" t="s">
        <v>1234</v>
      </c>
      <c r="F221" s="42" t="s">
        <v>1193</v>
      </c>
      <c r="G221" s="43">
        <v>2839414916</v>
      </c>
      <c r="H221" s="44">
        <v>3.28</v>
      </c>
      <c r="I221" s="43">
        <v>3133810171</v>
      </c>
      <c r="J221" s="43">
        <v>14779265.630000001</v>
      </c>
      <c r="K221" s="43">
        <v>14736231.370000001</v>
      </c>
      <c r="L221" s="43">
        <v>0</v>
      </c>
      <c r="M221" s="43">
        <v>14736231.370000001</v>
      </c>
      <c r="N221" s="43">
        <v>0</v>
      </c>
      <c r="O221" s="43">
        <v>0</v>
      </c>
      <c r="P221" s="43">
        <v>471861.35</v>
      </c>
      <c r="Q221" s="43">
        <v>0</v>
      </c>
      <c r="R221" s="43">
        <v>52898815</v>
      </c>
      <c r="S221" s="43">
        <v>0</v>
      </c>
      <c r="T221" s="43">
        <v>23681386.030000001</v>
      </c>
      <c r="U221" s="43">
        <v>283941.49</v>
      </c>
      <c r="V221" s="43">
        <v>1042815</v>
      </c>
      <c r="W221" s="43">
        <v>93115050.239999995</v>
      </c>
      <c r="X221" s="45">
        <v>3.8270507957487057E-2</v>
      </c>
      <c r="Y221" s="43">
        <v>2750</v>
      </c>
      <c r="Z221" s="43">
        <v>28250</v>
      </c>
      <c r="AA221" s="43">
        <v>620</v>
      </c>
      <c r="AB221" s="43">
        <v>31620</v>
      </c>
      <c r="AC221" s="43">
        <v>0</v>
      </c>
      <c r="AD221" s="43">
        <v>31620</v>
      </c>
      <c r="AE221" s="43">
        <v>0</v>
      </c>
      <c r="AF221" s="45">
        <f t="shared" si="9"/>
        <v>15208092.720000001</v>
      </c>
      <c r="AG221" s="45">
        <f t="shared" si="10"/>
        <v>52898815</v>
      </c>
      <c r="AH221" s="45">
        <f t="shared" si="11"/>
        <v>25008142.52</v>
      </c>
      <c r="AI221" s="43">
        <v>3013871520</v>
      </c>
      <c r="AJ221" s="43">
        <v>3123685620</v>
      </c>
      <c r="AK221" s="43">
        <v>3124076152</v>
      </c>
      <c r="AL221" s="47">
        <v>3087211097.3333335</v>
      </c>
      <c r="AM221" s="43">
        <v>1042900.413098544</v>
      </c>
      <c r="AN221" s="46"/>
    </row>
    <row r="222" spans="1:40" s="35" customFormat="1" ht="16.5" x14ac:dyDescent="0.3">
      <c r="A222" s="35" t="s">
        <v>503</v>
      </c>
      <c r="B222" s="35" t="s">
        <v>504</v>
      </c>
      <c r="C222" s="35" t="s">
        <v>467</v>
      </c>
      <c r="D222" s="41">
        <v>1</v>
      </c>
      <c r="E222" s="41" t="s">
        <v>1234</v>
      </c>
      <c r="F222" s="42" t="s">
        <v>1193</v>
      </c>
      <c r="G222" s="43">
        <v>2395347700</v>
      </c>
      <c r="H222" s="44">
        <v>2.8639999999999999</v>
      </c>
      <c r="I222" s="43">
        <v>2550376467</v>
      </c>
      <c r="J222" s="43">
        <v>12027751.9</v>
      </c>
      <c r="K222" s="43">
        <v>11975271.98</v>
      </c>
      <c r="L222" s="43">
        <v>0</v>
      </c>
      <c r="M222" s="43">
        <v>11975271.98</v>
      </c>
      <c r="N222" s="43">
        <v>0</v>
      </c>
      <c r="O222" s="43">
        <v>0</v>
      </c>
      <c r="P222" s="43">
        <v>383339.56</v>
      </c>
      <c r="Q222" s="43">
        <v>38453949</v>
      </c>
      <c r="R222" s="43">
        <v>0</v>
      </c>
      <c r="S222" s="43">
        <v>0</v>
      </c>
      <c r="T222" s="43">
        <v>16440115.640000001</v>
      </c>
      <c r="U222" s="43">
        <v>479069.54</v>
      </c>
      <c r="V222" s="43">
        <v>848573.4</v>
      </c>
      <c r="W222" s="43">
        <v>68580319.12000002</v>
      </c>
      <c r="X222" s="45">
        <v>3.0620850437348014E-2</v>
      </c>
      <c r="Y222" s="43">
        <v>6000</v>
      </c>
      <c r="Z222" s="43">
        <v>59250</v>
      </c>
      <c r="AA222" s="43">
        <v>1305</v>
      </c>
      <c r="AB222" s="43">
        <v>66555</v>
      </c>
      <c r="AC222" s="43">
        <v>0</v>
      </c>
      <c r="AD222" s="43">
        <v>66555</v>
      </c>
      <c r="AE222" s="43">
        <v>0</v>
      </c>
      <c r="AF222" s="45">
        <f t="shared" si="9"/>
        <v>12358611.540000001</v>
      </c>
      <c r="AG222" s="45">
        <f t="shared" si="10"/>
        <v>38453949</v>
      </c>
      <c r="AH222" s="45">
        <f t="shared" si="11"/>
        <v>17767758.579999998</v>
      </c>
      <c r="AI222" s="43">
        <v>2484078077</v>
      </c>
      <c r="AJ222" s="43">
        <v>2544137957</v>
      </c>
      <c r="AK222" s="43">
        <v>2592713852</v>
      </c>
      <c r="AL222" s="47">
        <v>2540309962</v>
      </c>
      <c r="AM222" s="43">
        <v>864735.41926371597</v>
      </c>
      <c r="AN222" s="46"/>
    </row>
    <row r="223" spans="1:40" s="35" customFormat="1" ht="16.5" x14ac:dyDescent="0.3">
      <c r="A223" s="35" t="s">
        <v>505</v>
      </c>
      <c r="B223" s="35" t="s">
        <v>506</v>
      </c>
      <c r="C223" s="35" t="s">
        <v>467</v>
      </c>
      <c r="D223" s="41">
        <v>2</v>
      </c>
      <c r="E223" s="41" t="s">
        <v>1233</v>
      </c>
      <c r="F223" s="42" t="s">
        <v>1193</v>
      </c>
      <c r="G223" s="43">
        <v>2282093800</v>
      </c>
      <c r="H223" s="44">
        <v>2.6120000000000001</v>
      </c>
      <c r="I223" s="43">
        <v>2528368130</v>
      </c>
      <c r="J223" s="43">
        <v>11923959.060000001</v>
      </c>
      <c r="K223" s="43">
        <v>11911341.940000001</v>
      </c>
      <c r="L223" s="43">
        <v>0</v>
      </c>
      <c r="M223" s="43">
        <v>11911341.940000001</v>
      </c>
      <c r="N223" s="43">
        <v>0</v>
      </c>
      <c r="O223" s="43">
        <v>0</v>
      </c>
      <c r="P223" s="43">
        <v>381409.54</v>
      </c>
      <c r="Q223" s="43">
        <v>0</v>
      </c>
      <c r="R223" s="43">
        <v>32853882</v>
      </c>
      <c r="S223" s="43">
        <v>0</v>
      </c>
      <c r="T223" s="43">
        <v>13616172.93</v>
      </c>
      <c r="U223" s="43">
        <v>0</v>
      </c>
      <c r="V223" s="43">
        <v>832507.55</v>
      </c>
      <c r="W223" s="43">
        <v>59595313.960000001</v>
      </c>
      <c r="X223" s="45">
        <v>2.3621708534154701E-2</v>
      </c>
      <c r="Y223" s="43">
        <v>3020.17</v>
      </c>
      <c r="Z223" s="43">
        <v>55500</v>
      </c>
      <c r="AA223" s="43">
        <v>1170.4033999999999</v>
      </c>
      <c r="AB223" s="43">
        <v>59690.573400000001</v>
      </c>
      <c r="AC223" s="43">
        <v>-250</v>
      </c>
      <c r="AD223" s="43">
        <v>59440.573400000001</v>
      </c>
      <c r="AE223" s="43">
        <v>0</v>
      </c>
      <c r="AF223" s="45">
        <f t="shared" si="9"/>
        <v>12292751.48</v>
      </c>
      <c r="AG223" s="45">
        <f t="shared" si="10"/>
        <v>32853882</v>
      </c>
      <c r="AH223" s="45">
        <f t="shared" si="11"/>
        <v>14448680.48</v>
      </c>
      <c r="AI223" s="43">
        <v>2693480969</v>
      </c>
      <c r="AJ223" s="43">
        <v>2496198058</v>
      </c>
      <c r="AK223" s="43">
        <v>2506285165</v>
      </c>
      <c r="AL223" s="47">
        <v>2507397075.3333335</v>
      </c>
      <c r="AM223" s="43">
        <v>835885.65244684496</v>
      </c>
      <c r="AN223" s="46"/>
    </row>
    <row r="224" spans="1:40" s="35" customFormat="1" ht="16.5" x14ac:dyDescent="0.3">
      <c r="A224" s="35" t="s">
        <v>507</v>
      </c>
      <c r="B224" s="35" t="s">
        <v>508</v>
      </c>
      <c r="C224" s="35" t="s">
        <v>467</v>
      </c>
      <c r="D224" s="41">
        <v>3</v>
      </c>
      <c r="E224" s="41" t="s">
        <v>1234</v>
      </c>
      <c r="F224" s="42" t="s">
        <v>1193</v>
      </c>
      <c r="G224" s="43">
        <v>5579119802</v>
      </c>
      <c r="H224" s="44">
        <v>4.2840000000000007</v>
      </c>
      <c r="I224" s="43">
        <v>6516700616</v>
      </c>
      <c r="J224" s="43">
        <v>30733211.079999998</v>
      </c>
      <c r="K224" s="43">
        <v>30790943.449999999</v>
      </c>
      <c r="L224" s="43">
        <v>0</v>
      </c>
      <c r="M224" s="43">
        <v>30790943.449999999</v>
      </c>
      <c r="N224" s="43">
        <v>0</v>
      </c>
      <c r="O224" s="43">
        <v>0</v>
      </c>
      <c r="P224" s="43">
        <v>984918.07</v>
      </c>
      <c r="Q224" s="43">
        <v>145129113</v>
      </c>
      <c r="R224" s="43">
        <v>0</v>
      </c>
      <c r="S224" s="43">
        <v>0</v>
      </c>
      <c r="T224" s="43">
        <v>59642712.899999999</v>
      </c>
      <c r="U224" s="43">
        <v>278488.71999999997</v>
      </c>
      <c r="V224" s="43">
        <v>2172836.4900000002</v>
      </c>
      <c r="W224" s="43">
        <v>238999012.63200003</v>
      </c>
      <c r="X224" s="45">
        <v>3.8897225477733159E-2</v>
      </c>
      <c r="Y224" s="43">
        <v>11250</v>
      </c>
      <c r="Z224" s="43">
        <v>121750</v>
      </c>
      <c r="AA224" s="43">
        <v>2660</v>
      </c>
      <c r="AB224" s="43">
        <v>135660</v>
      </c>
      <c r="AC224" s="43">
        <v>0</v>
      </c>
      <c r="AD224" s="43">
        <v>135660</v>
      </c>
      <c r="AE224" s="43">
        <v>0</v>
      </c>
      <c r="AF224" s="45">
        <f t="shared" si="9"/>
        <v>31775861.52</v>
      </c>
      <c r="AG224" s="45">
        <f t="shared" si="10"/>
        <v>145129113</v>
      </c>
      <c r="AH224" s="45">
        <f t="shared" si="11"/>
        <v>62094038.109999999</v>
      </c>
      <c r="AI224" s="43">
        <v>6364242854</v>
      </c>
      <c r="AJ224" s="43">
        <v>6509088281</v>
      </c>
      <c r="AK224" s="43">
        <v>6654449737</v>
      </c>
      <c r="AL224" s="47">
        <v>6509260290.666667</v>
      </c>
      <c r="AM224" s="43">
        <v>2221262.8150682971</v>
      </c>
      <c r="AN224" s="46"/>
    </row>
    <row r="225" spans="1:40" s="35" customFormat="1" ht="16.5" x14ac:dyDescent="0.3">
      <c r="A225" s="35" t="s">
        <v>509</v>
      </c>
      <c r="B225" s="35" t="s">
        <v>510</v>
      </c>
      <c r="C225" s="35" t="s">
        <v>511</v>
      </c>
      <c r="D225" s="41">
        <v>1</v>
      </c>
      <c r="E225" s="41" t="s">
        <v>1233</v>
      </c>
      <c r="F225" s="42" t="s">
        <v>1193</v>
      </c>
      <c r="G225" s="43">
        <v>466743682</v>
      </c>
      <c r="H225" s="44">
        <v>3.9569999999999999</v>
      </c>
      <c r="I225" s="43">
        <v>487714495</v>
      </c>
      <c r="J225" s="43">
        <v>3205274.05</v>
      </c>
      <c r="K225" s="43">
        <v>3202327.65</v>
      </c>
      <c r="L225" s="43">
        <v>0</v>
      </c>
      <c r="M225" s="43">
        <v>3202327.65</v>
      </c>
      <c r="N225" s="43">
        <v>220970.42</v>
      </c>
      <c r="O225" s="43">
        <v>0</v>
      </c>
      <c r="P225" s="43">
        <v>193024.99</v>
      </c>
      <c r="Q225" s="43">
        <v>10204678</v>
      </c>
      <c r="R225" s="43">
        <v>0</v>
      </c>
      <c r="S225" s="43">
        <v>0</v>
      </c>
      <c r="T225" s="43">
        <v>4644251.29</v>
      </c>
      <c r="U225" s="43">
        <v>0</v>
      </c>
      <c r="V225" s="43">
        <v>0</v>
      </c>
      <c r="W225" s="43">
        <v>18465252.349999998</v>
      </c>
      <c r="X225" s="45">
        <v>3.7294543746586889E-2</v>
      </c>
      <c r="Y225" s="43">
        <v>14360.72</v>
      </c>
      <c r="Z225" s="43">
        <v>49250</v>
      </c>
      <c r="AA225" s="43">
        <v>1272.2144000000001</v>
      </c>
      <c r="AB225" s="43">
        <v>64882.934400000006</v>
      </c>
      <c r="AC225" s="43">
        <v>-2125</v>
      </c>
      <c r="AD225" s="43">
        <v>62757.934400000006</v>
      </c>
      <c r="AE225" s="43">
        <v>0</v>
      </c>
      <c r="AF225" s="45">
        <f t="shared" si="9"/>
        <v>3616323.0599999996</v>
      </c>
      <c r="AG225" s="45">
        <f t="shared" si="10"/>
        <v>10204678</v>
      </c>
      <c r="AH225" s="45">
        <f t="shared" si="11"/>
        <v>4644251.29</v>
      </c>
      <c r="AI225" s="43">
        <v>486452615</v>
      </c>
      <c r="AJ225" s="43">
        <v>484468171</v>
      </c>
      <c r="AK225" s="43">
        <v>492448006</v>
      </c>
      <c r="AL225" s="47">
        <v>487789597.33333331</v>
      </c>
      <c r="AM225" s="43">
        <v>164560.03143980401</v>
      </c>
      <c r="AN225" s="46"/>
    </row>
    <row r="226" spans="1:40" s="35" customFormat="1" ht="16.5" x14ac:dyDescent="0.3">
      <c r="A226" s="35" t="s">
        <v>512</v>
      </c>
      <c r="B226" s="35" t="s">
        <v>513</v>
      </c>
      <c r="C226" s="35" t="s">
        <v>511</v>
      </c>
      <c r="D226" s="41">
        <v>2</v>
      </c>
      <c r="E226" s="41" t="s">
        <v>1233</v>
      </c>
      <c r="F226" s="42" t="s">
        <v>1193</v>
      </c>
      <c r="G226" s="43">
        <v>2829992276</v>
      </c>
      <c r="H226" s="44">
        <v>3.1850000000000001</v>
      </c>
      <c r="I226" s="43">
        <v>2891749564</v>
      </c>
      <c r="J226" s="43">
        <v>19004663.440000001</v>
      </c>
      <c r="K226" s="43">
        <v>19017827.650000002</v>
      </c>
      <c r="L226" s="43">
        <v>0</v>
      </c>
      <c r="M226" s="43">
        <v>19017827.650000002</v>
      </c>
      <c r="N226" s="43">
        <v>0</v>
      </c>
      <c r="O226" s="43">
        <v>0</v>
      </c>
      <c r="P226" s="43">
        <v>1144497.1499999999</v>
      </c>
      <c r="Q226" s="43">
        <v>45247522</v>
      </c>
      <c r="R226" s="43">
        <v>0</v>
      </c>
      <c r="S226" s="43">
        <v>0</v>
      </c>
      <c r="T226" s="43">
        <v>23751740.800000001</v>
      </c>
      <c r="U226" s="43">
        <v>0</v>
      </c>
      <c r="V226" s="43">
        <v>957586.7</v>
      </c>
      <c r="W226" s="43">
        <v>90119174.299999997</v>
      </c>
      <c r="X226" s="45">
        <v>2.9132530521116445E-2</v>
      </c>
      <c r="Y226" s="43">
        <v>71506.23</v>
      </c>
      <c r="Z226" s="43">
        <v>249750</v>
      </c>
      <c r="AA226" s="43">
        <v>6425.1246000000001</v>
      </c>
      <c r="AB226" s="43">
        <v>327681.35459999996</v>
      </c>
      <c r="AC226" s="43">
        <v>0</v>
      </c>
      <c r="AD226" s="43">
        <v>327681.35459999996</v>
      </c>
      <c r="AE226" s="43">
        <v>0</v>
      </c>
      <c r="AF226" s="45">
        <f t="shared" si="9"/>
        <v>20162324.800000001</v>
      </c>
      <c r="AG226" s="45">
        <f t="shared" si="10"/>
        <v>45247522</v>
      </c>
      <c r="AH226" s="45">
        <f t="shared" si="11"/>
        <v>24709327.5</v>
      </c>
      <c r="AI226" s="43">
        <v>2914431316</v>
      </c>
      <c r="AJ226" s="43">
        <v>2866755431</v>
      </c>
      <c r="AK226" s="43">
        <v>3008175349</v>
      </c>
      <c r="AL226" s="47">
        <v>2929787365.3333335</v>
      </c>
      <c r="AM226" s="43">
        <v>1004796.803535525</v>
      </c>
      <c r="AN226" s="46"/>
    </row>
    <row r="227" spans="1:40" s="35" customFormat="1" ht="16.5" x14ac:dyDescent="0.3">
      <c r="A227" s="35" t="s">
        <v>514</v>
      </c>
      <c r="B227" s="35" t="s">
        <v>515</v>
      </c>
      <c r="C227" s="35" t="s">
        <v>511</v>
      </c>
      <c r="D227" s="41">
        <v>3</v>
      </c>
      <c r="E227" s="41" t="s">
        <v>1234</v>
      </c>
      <c r="F227" s="42" t="s">
        <v>1193</v>
      </c>
      <c r="G227" s="43">
        <v>1211054600</v>
      </c>
      <c r="H227" s="44">
        <v>3.0249999999999999</v>
      </c>
      <c r="I227" s="43">
        <v>1230871395</v>
      </c>
      <c r="J227" s="43">
        <v>8089323.1200000001</v>
      </c>
      <c r="K227" s="43">
        <v>8082704.4299999997</v>
      </c>
      <c r="L227" s="43">
        <v>0</v>
      </c>
      <c r="M227" s="43">
        <v>8082704.4299999997</v>
      </c>
      <c r="N227" s="43">
        <v>557716.31000000006</v>
      </c>
      <c r="O227" s="43">
        <v>0</v>
      </c>
      <c r="P227" s="43">
        <v>487189.88</v>
      </c>
      <c r="Q227" s="43">
        <v>14675545</v>
      </c>
      <c r="R227" s="43">
        <v>8660349</v>
      </c>
      <c r="S227" s="43">
        <v>0</v>
      </c>
      <c r="T227" s="43">
        <v>3831850</v>
      </c>
      <c r="U227" s="43">
        <v>330000</v>
      </c>
      <c r="V227" s="43">
        <v>0</v>
      </c>
      <c r="W227" s="43">
        <v>36625354.620000005</v>
      </c>
      <c r="X227" s="45">
        <v>3.2153316005331355E-2</v>
      </c>
      <c r="Y227" s="43">
        <v>5875</v>
      </c>
      <c r="Z227" s="43">
        <v>72000</v>
      </c>
      <c r="AA227" s="43">
        <v>1557.5</v>
      </c>
      <c r="AB227" s="43">
        <v>79432.5</v>
      </c>
      <c r="AC227" s="43">
        <v>0</v>
      </c>
      <c r="AD227" s="43">
        <v>79432.5</v>
      </c>
      <c r="AE227" s="43">
        <v>0</v>
      </c>
      <c r="AF227" s="45">
        <f t="shared" si="9"/>
        <v>9127610.620000001</v>
      </c>
      <c r="AG227" s="45">
        <f t="shared" si="10"/>
        <v>23335894</v>
      </c>
      <c r="AH227" s="45">
        <f t="shared" si="11"/>
        <v>4161850</v>
      </c>
      <c r="AI227" s="43">
        <v>1186646818</v>
      </c>
      <c r="AJ227" s="43">
        <v>1197370882</v>
      </c>
      <c r="AK227" s="43">
        <v>1226508608</v>
      </c>
      <c r="AL227" s="47">
        <v>1203508769.3333333</v>
      </c>
      <c r="AM227" s="43">
        <v>408835.79383046401</v>
      </c>
      <c r="AN227" s="46"/>
    </row>
    <row r="228" spans="1:40" s="35" customFormat="1" ht="16.5" x14ac:dyDescent="0.3">
      <c r="A228" s="35" t="s">
        <v>516</v>
      </c>
      <c r="B228" s="35" t="s">
        <v>517</v>
      </c>
      <c r="C228" s="35" t="s">
        <v>511</v>
      </c>
      <c r="D228" s="41">
        <v>1</v>
      </c>
      <c r="E228" s="41" t="s">
        <v>1233</v>
      </c>
      <c r="F228" s="42" t="s">
        <v>1193</v>
      </c>
      <c r="G228" s="43">
        <v>374251077</v>
      </c>
      <c r="H228" s="44">
        <v>3.681</v>
      </c>
      <c r="I228" s="43">
        <v>394366341</v>
      </c>
      <c r="J228" s="43">
        <v>2591787.23</v>
      </c>
      <c r="K228" s="43">
        <v>2589423.9300000002</v>
      </c>
      <c r="L228" s="43">
        <v>0</v>
      </c>
      <c r="M228" s="43">
        <v>2589423.9300000002</v>
      </c>
      <c r="N228" s="43">
        <v>178676.87</v>
      </c>
      <c r="O228" s="43">
        <v>0</v>
      </c>
      <c r="P228" s="43">
        <v>156080.41</v>
      </c>
      <c r="Q228" s="43">
        <v>3493406</v>
      </c>
      <c r="R228" s="43">
        <v>3969656</v>
      </c>
      <c r="S228" s="43">
        <v>0</v>
      </c>
      <c r="T228" s="43">
        <v>3387900</v>
      </c>
      <c r="U228" s="43">
        <v>0</v>
      </c>
      <c r="V228" s="43">
        <v>0</v>
      </c>
      <c r="W228" s="43">
        <v>13775143.210000001</v>
      </c>
      <c r="X228" s="45">
        <v>3.3691956549836019E-2</v>
      </c>
      <c r="Y228" s="43">
        <v>5793.13</v>
      </c>
      <c r="Z228" s="43">
        <v>27250</v>
      </c>
      <c r="AA228" s="43">
        <v>660.86259999999993</v>
      </c>
      <c r="AB228" s="43">
        <v>33703.992599999998</v>
      </c>
      <c r="AC228" s="43">
        <v>0</v>
      </c>
      <c r="AD228" s="43">
        <v>33703.992599999998</v>
      </c>
      <c r="AE228" s="43">
        <v>0</v>
      </c>
      <c r="AF228" s="45">
        <f t="shared" si="9"/>
        <v>2924181.2100000004</v>
      </c>
      <c r="AG228" s="45">
        <f t="shared" si="10"/>
        <v>7463062</v>
      </c>
      <c r="AH228" s="45">
        <f t="shared" si="11"/>
        <v>3387900</v>
      </c>
      <c r="AI228" s="43">
        <v>387089777</v>
      </c>
      <c r="AJ228" s="43">
        <v>390989792</v>
      </c>
      <c r="AK228" s="43">
        <v>405634160</v>
      </c>
      <c r="AL228" s="47">
        <v>394571243</v>
      </c>
      <c r="AM228" s="43">
        <v>135594.176739021</v>
      </c>
      <c r="AN228" s="46"/>
    </row>
    <row r="229" spans="1:40" s="35" customFormat="1" ht="16.5" x14ac:dyDescent="0.3">
      <c r="A229" s="35" t="s">
        <v>518</v>
      </c>
      <c r="B229" s="35" t="s">
        <v>519</v>
      </c>
      <c r="C229" s="35" t="s">
        <v>511</v>
      </c>
      <c r="D229" s="41">
        <v>2</v>
      </c>
      <c r="E229" s="41" t="s">
        <v>1234</v>
      </c>
      <c r="F229" s="42" t="s">
        <v>1193</v>
      </c>
      <c r="G229" s="43">
        <v>1230598454</v>
      </c>
      <c r="H229" s="44">
        <v>3.38</v>
      </c>
      <c r="I229" s="43">
        <v>1332721001</v>
      </c>
      <c r="J229" s="43">
        <v>8758681.7300000004</v>
      </c>
      <c r="K229" s="43">
        <v>8758681.7300000004</v>
      </c>
      <c r="L229" s="43">
        <v>0</v>
      </c>
      <c r="M229" s="43">
        <v>8758681.7300000004</v>
      </c>
      <c r="N229" s="43">
        <v>0</v>
      </c>
      <c r="O229" s="43">
        <v>0</v>
      </c>
      <c r="P229" s="43">
        <v>527956.62</v>
      </c>
      <c r="Q229" s="43">
        <v>11287790</v>
      </c>
      <c r="R229" s="43">
        <v>12543152</v>
      </c>
      <c r="S229" s="43">
        <v>0</v>
      </c>
      <c r="T229" s="43">
        <v>7903985.5899999999</v>
      </c>
      <c r="U229" s="43">
        <v>123059.85</v>
      </c>
      <c r="V229" s="43">
        <v>444140</v>
      </c>
      <c r="W229" s="43">
        <v>41588765.789999999</v>
      </c>
      <c r="X229" s="45">
        <v>3.2102309872073062E-2</v>
      </c>
      <c r="Y229" s="43">
        <v>42250</v>
      </c>
      <c r="Z229" s="43">
        <v>113000</v>
      </c>
      <c r="AA229" s="43">
        <v>3105</v>
      </c>
      <c r="AB229" s="43">
        <v>158355</v>
      </c>
      <c r="AC229" s="43">
        <v>0</v>
      </c>
      <c r="AD229" s="43">
        <v>158355</v>
      </c>
      <c r="AE229" s="43">
        <v>0</v>
      </c>
      <c r="AF229" s="45">
        <f t="shared" si="9"/>
        <v>9286638.3499999996</v>
      </c>
      <c r="AG229" s="45">
        <f t="shared" si="10"/>
        <v>23830942</v>
      </c>
      <c r="AH229" s="45">
        <f t="shared" si="11"/>
        <v>8471185.4399999995</v>
      </c>
      <c r="AI229" s="43">
        <v>1318330867</v>
      </c>
      <c r="AJ229" s="43">
        <v>1330259708</v>
      </c>
      <c r="AK229" s="43">
        <v>1361000111</v>
      </c>
      <c r="AL229" s="47">
        <v>1336530228.6666667</v>
      </c>
      <c r="AM229" s="43">
        <v>454386.16728004499</v>
      </c>
      <c r="AN229" s="46"/>
    </row>
    <row r="230" spans="1:40" s="35" customFormat="1" ht="16.5" x14ac:dyDescent="0.3">
      <c r="A230" s="35" t="s">
        <v>520</v>
      </c>
      <c r="B230" s="35" t="s">
        <v>521</v>
      </c>
      <c r="C230" s="35" t="s">
        <v>511</v>
      </c>
      <c r="D230" s="41">
        <v>3</v>
      </c>
      <c r="E230" s="41" t="s">
        <v>1234</v>
      </c>
      <c r="F230" s="42" t="s">
        <v>1193</v>
      </c>
      <c r="G230" s="43">
        <v>1263853866</v>
      </c>
      <c r="H230" s="44">
        <v>3.5429999999999997</v>
      </c>
      <c r="I230" s="43">
        <v>1359447104</v>
      </c>
      <c r="J230" s="43">
        <v>8934326.4700000007</v>
      </c>
      <c r="K230" s="43">
        <v>8932269.0099999998</v>
      </c>
      <c r="L230" s="43">
        <v>0</v>
      </c>
      <c r="M230" s="43">
        <v>8932269.0099999998</v>
      </c>
      <c r="N230" s="43">
        <v>616364.99</v>
      </c>
      <c r="O230" s="43">
        <v>0</v>
      </c>
      <c r="P230" s="43">
        <v>538418.25</v>
      </c>
      <c r="Q230" s="43">
        <v>21478089</v>
      </c>
      <c r="R230" s="43">
        <v>0</v>
      </c>
      <c r="S230" s="43">
        <v>0</v>
      </c>
      <c r="T230" s="43">
        <v>13203190.300000001</v>
      </c>
      <c r="U230" s="43">
        <v>0</v>
      </c>
      <c r="V230" s="43">
        <v>0</v>
      </c>
      <c r="W230" s="43">
        <v>44768331.549999997</v>
      </c>
      <c r="X230" s="45">
        <v>3.4641805349215488E-2</v>
      </c>
      <c r="Y230" s="43">
        <v>21500</v>
      </c>
      <c r="Z230" s="43">
        <v>98000</v>
      </c>
      <c r="AA230" s="43">
        <v>2390</v>
      </c>
      <c r="AB230" s="43">
        <v>121890</v>
      </c>
      <c r="AC230" s="43">
        <v>0</v>
      </c>
      <c r="AD230" s="43">
        <v>121890</v>
      </c>
      <c r="AE230" s="43">
        <v>0</v>
      </c>
      <c r="AF230" s="45">
        <f t="shared" si="9"/>
        <v>10087052.25</v>
      </c>
      <c r="AG230" s="45">
        <f t="shared" si="10"/>
        <v>21478089</v>
      </c>
      <c r="AH230" s="45">
        <f t="shared" si="11"/>
        <v>13203190.300000001</v>
      </c>
      <c r="AI230" s="43">
        <v>1210942806</v>
      </c>
      <c r="AJ230" s="43">
        <v>1285296756</v>
      </c>
      <c r="AK230" s="43">
        <v>1282265518</v>
      </c>
      <c r="AL230" s="47">
        <v>1259501693.3333333</v>
      </c>
      <c r="AM230" s="43">
        <v>429362.46530377201</v>
      </c>
      <c r="AN230" s="46"/>
    </row>
    <row r="231" spans="1:40" s="35" customFormat="1" ht="16.5" x14ac:dyDescent="0.3">
      <c r="A231" s="35" t="s">
        <v>522</v>
      </c>
      <c r="B231" s="35" t="s">
        <v>448</v>
      </c>
      <c r="C231" s="35" t="s">
        <v>511</v>
      </c>
      <c r="D231" s="41">
        <v>1</v>
      </c>
      <c r="E231" s="41" t="s">
        <v>1233</v>
      </c>
      <c r="F231" s="42" t="s">
        <v>1193</v>
      </c>
      <c r="G231" s="43">
        <v>720241131</v>
      </c>
      <c r="H231" s="44">
        <v>3.2749999999999999</v>
      </c>
      <c r="I231" s="43">
        <v>801886191</v>
      </c>
      <c r="J231" s="43">
        <v>5270019.7</v>
      </c>
      <c r="K231" s="43">
        <v>1887455.5100000002</v>
      </c>
      <c r="L231" s="43">
        <v>0</v>
      </c>
      <c r="M231" s="43">
        <v>1887455.5100000002</v>
      </c>
      <c r="N231" s="43">
        <v>363541.49</v>
      </c>
      <c r="O231" s="43">
        <v>0</v>
      </c>
      <c r="P231" s="43">
        <v>317564.88</v>
      </c>
      <c r="Q231" s="43">
        <v>10290673</v>
      </c>
      <c r="R231" s="43">
        <v>0</v>
      </c>
      <c r="S231" s="43">
        <v>0</v>
      </c>
      <c r="T231" s="43">
        <v>10723369.9</v>
      </c>
      <c r="U231" s="43">
        <v>0</v>
      </c>
      <c r="V231" s="43">
        <v>0</v>
      </c>
      <c r="W231" s="43">
        <v>23582604.780000001</v>
      </c>
      <c r="X231" s="45">
        <v>3.0722154285430896E-2</v>
      </c>
      <c r="Y231" s="43">
        <v>8373.2900000000009</v>
      </c>
      <c r="Z231" s="43">
        <v>53250</v>
      </c>
      <c r="AA231" s="43">
        <v>1232.4657999999999</v>
      </c>
      <c r="AB231" s="43">
        <v>62855.755799999999</v>
      </c>
      <c r="AC231" s="43">
        <v>0</v>
      </c>
      <c r="AD231" s="43">
        <v>62855.755799999999</v>
      </c>
      <c r="AE231" s="43">
        <v>0</v>
      </c>
      <c r="AF231" s="45">
        <f t="shared" si="9"/>
        <v>2568561.88</v>
      </c>
      <c r="AG231" s="45">
        <f t="shared" si="10"/>
        <v>10290673</v>
      </c>
      <c r="AH231" s="45">
        <f t="shared" si="11"/>
        <v>10723369.9</v>
      </c>
      <c r="AI231" s="43">
        <v>731659455</v>
      </c>
      <c r="AJ231" s="43">
        <v>748084682</v>
      </c>
      <c r="AK231" s="43">
        <v>707115357</v>
      </c>
      <c r="AL231" s="47">
        <v>728953164.66666663</v>
      </c>
      <c r="AM231" s="43">
        <v>249390.479942604</v>
      </c>
      <c r="AN231" s="46"/>
    </row>
    <row r="232" spans="1:40" s="35" customFormat="1" ht="16.5" x14ac:dyDescent="0.3">
      <c r="A232" s="35" t="s">
        <v>523</v>
      </c>
      <c r="B232" s="35" t="s">
        <v>524</v>
      </c>
      <c r="C232" s="35" t="s">
        <v>511</v>
      </c>
      <c r="D232" s="41">
        <v>2</v>
      </c>
      <c r="E232" s="41" t="s">
        <v>1234</v>
      </c>
      <c r="F232" s="42" t="s">
        <v>1193</v>
      </c>
      <c r="G232" s="43">
        <v>1545984112</v>
      </c>
      <c r="H232" s="44">
        <v>2.9910000000000001</v>
      </c>
      <c r="I232" s="43">
        <v>1592767679</v>
      </c>
      <c r="J232" s="43">
        <v>10467716.17</v>
      </c>
      <c r="K232" s="43">
        <v>10464382.720000001</v>
      </c>
      <c r="L232" s="43">
        <v>0</v>
      </c>
      <c r="M232" s="43">
        <v>10464382.720000001</v>
      </c>
      <c r="N232" s="43">
        <v>722086.43</v>
      </c>
      <c r="O232" s="43">
        <v>0</v>
      </c>
      <c r="P232" s="43">
        <v>630766.88</v>
      </c>
      <c r="Q232" s="43">
        <v>13962459</v>
      </c>
      <c r="R232" s="43">
        <v>11772647</v>
      </c>
      <c r="S232" s="43">
        <v>0</v>
      </c>
      <c r="T232" s="43">
        <v>7752615.9900000002</v>
      </c>
      <c r="U232" s="43">
        <v>932100.43</v>
      </c>
      <c r="V232" s="43">
        <v>0</v>
      </c>
      <c r="W232" s="43">
        <v>46237058.450000003</v>
      </c>
      <c r="X232" s="45">
        <v>2.9069170680091926E-2</v>
      </c>
      <c r="Y232" s="43">
        <v>5500</v>
      </c>
      <c r="Z232" s="43">
        <v>59500</v>
      </c>
      <c r="AA232" s="43">
        <v>1300</v>
      </c>
      <c r="AB232" s="43">
        <v>66300</v>
      </c>
      <c r="AC232" s="43">
        <v>0</v>
      </c>
      <c r="AD232" s="43">
        <v>66300</v>
      </c>
      <c r="AE232" s="43">
        <v>0</v>
      </c>
      <c r="AF232" s="45">
        <f t="shared" si="9"/>
        <v>11817236.030000001</v>
      </c>
      <c r="AG232" s="45">
        <f t="shared" si="10"/>
        <v>25735106</v>
      </c>
      <c r="AH232" s="45">
        <f t="shared" si="11"/>
        <v>8684716.4199999999</v>
      </c>
      <c r="AI232" s="43">
        <v>1561122176</v>
      </c>
      <c r="AJ232" s="43">
        <v>1582569487</v>
      </c>
      <c r="AK232" s="43">
        <v>1623796885</v>
      </c>
      <c r="AL232" s="47">
        <v>1589162849.3333333</v>
      </c>
      <c r="AM232" s="43">
        <v>542282.52338360099</v>
      </c>
      <c r="AN232" s="46"/>
    </row>
    <row r="233" spans="1:40" s="35" customFormat="1" ht="16.5" x14ac:dyDescent="0.3">
      <c r="A233" s="35" t="s">
        <v>525</v>
      </c>
      <c r="B233" s="35" t="s">
        <v>526</v>
      </c>
      <c r="C233" s="35" t="s">
        <v>511</v>
      </c>
      <c r="D233" s="41">
        <v>3</v>
      </c>
      <c r="E233" s="41" t="s">
        <v>1234</v>
      </c>
      <c r="F233" s="42" t="s">
        <v>1193</v>
      </c>
      <c r="G233" s="43">
        <v>1454409740</v>
      </c>
      <c r="H233" s="44">
        <v>2.1749999999999998</v>
      </c>
      <c r="I233" s="43">
        <v>1494163873</v>
      </c>
      <c r="J233" s="43">
        <v>9819689.0500000007</v>
      </c>
      <c r="K233" s="43">
        <v>9812661.6800000016</v>
      </c>
      <c r="L233" s="43">
        <v>0</v>
      </c>
      <c r="M233" s="43">
        <v>9812661.6800000016</v>
      </c>
      <c r="N233" s="43">
        <v>677083.19</v>
      </c>
      <c r="O233" s="43">
        <v>0</v>
      </c>
      <c r="P233" s="43">
        <v>591464.01</v>
      </c>
      <c r="Q233" s="43">
        <v>13735602</v>
      </c>
      <c r="R233" s="43">
        <v>0</v>
      </c>
      <c r="S233" s="43">
        <v>0</v>
      </c>
      <c r="T233" s="43">
        <v>6657142.2599999998</v>
      </c>
      <c r="U233" s="43">
        <v>145677.54</v>
      </c>
      <c r="V233" s="43">
        <v>0</v>
      </c>
      <c r="W233" s="43">
        <v>31619630.68</v>
      </c>
      <c r="X233" s="45">
        <v>2.4651211872000221E-2</v>
      </c>
      <c r="Y233" s="43">
        <v>12000</v>
      </c>
      <c r="Z233" s="43">
        <v>34500</v>
      </c>
      <c r="AA233" s="43">
        <v>930</v>
      </c>
      <c r="AB233" s="43">
        <v>47430</v>
      </c>
      <c r="AC233" s="43">
        <v>0</v>
      </c>
      <c r="AD233" s="43">
        <v>47430</v>
      </c>
      <c r="AE233" s="43">
        <v>0</v>
      </c>
      <c r="AF233" s="45">
        <f t="shared" si="9"/>
        <v>11081208.880000001</v>
      </c>
      <c r="AG233" s="45">
        <f t="shared" si="10"/>
        <v>13735602</v>
      </c>
      <c r="AH233" s="45">
        <f t="shared" si="11"/>
        <v>6802819.7999999998</v>
      </c>
      <c r="AI233" s="43">
        <v>1457594914</v>
      </c>
      <c r="AJ233" s="43">
        <v>1456838483</v>
      </c>
      <c r="AK233" s="43">
        <v>1540035726</v>
      </c>
      <c r="AL233" s="47">
        <v>1484823041</v>
      </c>
      <c r="AM233" s="43">
        <v>513344.72865475802</v>
      </c>
      <c r="AN233" s="46"/>
    </row>
    <row r="234" spans="1:40" s="35" customFormat="1" ht="16.5" x14ac:dyDescent="0.3">
      <c r="A234" s="35" t="s">
        <v>527</v>
      </c>
      <c r="B234" s="35" t="s">
        <v>528</v>
      </c>
      <c r="C234" s="35" t="s">
        <v>511</v>
      </c>
      <c r="D234" s="41">
        <v>1</v>
      </c>
      <c r="E234" s="41" t="s">
        <v>1233</v>
      </c>
      <c r="F234" s="42" t="s">
        <v>1193</v>
      </c>
      <c r="G234" s="43">
        <v>1347665987</v>
      </c>
      <c r="H234" s="44">
        <v>3.399</v>
      </c>
      <c r="I234" s="43">
        <v>1460301680</v>
      </c>
      <c r="J234" s="43">
        <v>9597145.7200000007</v>
      </c>
      <c r="K234" s="43">
        <v>9596935.9900000002</v>
      </c>
      <c r="L234" s="43">
        <v>0</v>
      </c>
      <c r="M234" s="43">
        <v>9596935.9900000002</v>
      </c>
      <c r="N234" s="43">
        <v>662235.31999999995</v>
      </c>
      <c r="O234" s="43">
        <v>0</v>
      </c>
      <c r="P234" s="43">
        <v>578484.6</v>
      </c>
      <c r="Q234" s="43">
        <v>14097633</v>
      </c>
      <c r="R234" s="43">
        <v>10951499</v>
      </c>
      <c r="S234" s="43">
        <v>0</v>
      </c>
      <c r="T234" s="43">
        <v>9642509.6099999994</v>
      </c>
      <c r="U234" s="43">
        <v>269533</v>
      </c>
      <c r="V234" s="43">
        <v>0</v>
      </c>
      <c r="W234" s="43">
        <v>45798830.519999996</v>
      </c>
      <c r="X234" s="45">
        <v>3.2190022960629033E-2</v>
      </c>
      <c r="Y234" s="43">
        <v>17224.599999999999</v>
      </c>
      <c r="Z234" s="43">
        <v>105000</v>
      </c>
      <c r="AA234" s="43">
        <v>2444.4920000000002</v>
      </c>
      <c r="AB234" s="43">
        <v>124669.092</v>
      </c>
      <c r="AC234" s="43">
        <v>0</v>
      </c>
      <c r="AD234" s="43">
        <v>124669.092</v>
      </c>
      <c r="AE234" s="43">
        <v>0</v>
      </c>
      <c r="AF234" s="45">
        <f t="shared" si="9"/>
        <v>10837655.91</v>
      </c>
      <c r="AG234" s="45">
        <f t="shared" si="10"/>
        <v>25049132</v>
      </c>
      <c r="AH234" s="45">
        <f t="shared" si="11"/>
        <v>9912042.6099999994</v>
      </c>
      <c r="AI234" s="43">
        <v>1426958213</v>
      </c>
      <c r="AJ234" s="43">
        <v>1444083635</v>
      </c>
      <c r="AK234" s="43">
        <v>1488640215</v>
      </c>
      <c r="AL234" s="47">
        <v>1453227354.3333333</v>
      </c>
      <c r="AM234" s="43">
        <v>496212.90878659498</v>
      </c>
      <c r="AN234" s="46"/>
    </row>
    <row r="235" spans="1:40" s="35" customFormat="1" ht="16.5" x14ac:dyDescent="0.3">
      <c r="A235" s="35" t="s">
        <v>529</v>
      </c>
      <c r="B235" s="35" t="s">
        <v>530</v>
      </c>
      <c r="C235" s="35" t="s">
        <v>511</v>
      </c>
      <c r="D235" s="41">
        <v>2</v>
      </c>
      <c r="E235" s="41" t="s">
        <v>1234</v>
      </c>
      <c r="F235" s="42" t="s">
        <v>1193</v>
      </c>
      <c r="G235" s="43">
        <v>2721975400</v>
      </c>
      <c r="H235" s="44">
        <v>3.637</v>
      </c>
      <c r="I235" s="43">
        <v>2721404679</v>
      </c>
      <c r="J235" s="43">
        <v>17885151.829999998</v>
      </c>
      <c r="K235" s="43">
        <v>17880013.509999998</v>
      </c>
      <c r="L235" s="43">
        <v>0</v>
      </c>
      <c r="M235" s="43">
        <v>17880013.509999998</v>
      </c>
      <c r="N235" s="43">
        <v>0</v>
      </c>
      <c r="O235" s="43">
        <v>0</v>
      </c>
      <c r="P235" s="43">
        <v>1077764.58</v>
      </c>
      <c r="Q235" s="43">
        <v>55528988</v>
      </c>
      <c r="R235" s="43">
        <v>0</v>
      </c>
      <c r="S235" s="43">
        <v>0</v>
      </c>
      <c r="T235" s="43">
        <v>23522099.379999999</v>
      </c>
      <c r="U235" s="43">
        <v>81762</v>
      </c>
      <c r="V235" s="43">
        <v>900046.76</v>
      </c>
      <c r="W235" s="43">
        <v>98990674.230000004</v>
      </c>
      <c r="X235" s="45">
        <v>3.4969198144160982E-2</v>
      </c>
      <c r="Y235" s="43">
        <v>60335.519999999997</v>
      </c>
      <c r="Z235" s="43">
        <v>249000</v>
      </c>
      <c r="AA235" s="43">
        <v>6186.7104000000008</v>
      </c>
      <c r="AB235" s="43">
        <v>315522.2304</v>
      </c>
      <c r="AC235" s="43">
        <v>0</v>
      </c>
      <c r="AD235" s="43">
        <v>315522.2304</v>
      </c>
      <c r="AE235" s="43">
        <v>0</v>
      </c>
      <c r="AF235" s="45">
        <f t="shared" si="9"/>
        <v>18957778.089999996</v>
      </c>
      <c r="AG235" s="45">
        <f t="shared" si="10"/>
        <v>55528988</v>
      </c>
      <c r="AH235" s="45">
        <f t="shared" si="11"/>
        <v>24503908.140000001</v>
      </c>
      <c r="AI235" s="43">
        <v>2716780713</v>
      </c>
      <c r="AJ235" s="43">
        <v>2700142986</v>
      </c>
      <c r="AK235" s="43">
        <v>2794349040</v>
      </c>
      <c r="AL235" s="47">
        <v>2737090913</v>
      </c>
      <c r="AM235" s="43">
        <v>931448.74855032004</v>
      </c>
      <c r="AN235" s="46"/>
    </row>
    <row r="236" spans="1:40" s="35" customFormat="1" ht="16.5" x14ac:dyDescent="0.3">
      <c r="A236" s="35" t="s">
        <v>531</v>
      </c>
      <c r="B236" s="35" t="s">
        <v>532</v>
      </c>
      <c r="C236" s="35" t="s">
        <v>511</v>
      </c>
      <c r="D236" s="41">
        <v>3</v>
      </c>
      <c r="E236" s="41" t="s">
        <v>1234</v>
      </c>
      <c r="F236" s="42" t="s">
        <v>1193</v>
      </c>
      <c r="G236" s="43">
        <v>159043974</v>
      </c>
      <c r="H236" s="44">
        <v>4.5</v>
      </c>
      <c r="I236" s="43">
        <v>165176398</v>
      </c>
      <c r="J236" s="43">
        <v>1085544.1599999999</v>
      </c>
      <c r="K236" s="43">
        <v>1085544.1599999999</v>
      </c>
      <c r="L236" s="43">
        <v>0</v>
      </c>
      <c r="M236" s="43">
        <v>1085544.1599999999</v>
      </c>
      <c r="N236" s="43">
        <v>74907.88</v>
      </c>
      <c r="O236" s="43">
        <v>0</v>
      </c>
      <c r="P236" s="43">
        <v>65434.53</v>
      </c>
      <c r="Q236" s="43">
        <v>2305685</v>
      </c>
      <c r="R236" s="43">
        <v>2141102</v>
      </c>
      <c r="S236" s="43">
        <v>0</v>
      </c>
      <c r="T236" s="43">
        <v>1483541.64</v>
      </c>
      <c r="U236" s="43">
        <v>0</v>
      </c>
      <c r="V236" s="43">
        <v>0</v>
      </c>
      <c r="W236" s="43">
        <v>7156215.21</v>
      </c>
      <c r="X236" s="45">
        <v>4.0637836108354003E-2</v>
      </c>
      <c r="Y236" s="43">
        <v>13665.07</v>
      </c>
      <c r="Z236" s="43">
        <v>21750</v>
      </c>
      <c r="AA236" s="43">
        <v>708.30140000000006</v>
      </c>
      <c r="AB236" s="43">
        <v>36123.371400000004</v>
      </c>
      <c r="AC236" s="43">
        <v>-1750</v>
      </c>
      <c r="AD236" s="43">
        <v>34373.371400000004</v>
      </c>
      <c r="AE236" s="43">
        <v>0</v>
      </c>
      <c r="AF236" s="45">
        <f t="shared" si="9"/>
        <v>1225886.57</v>
      </c>
      <c r="AG236" s="45">
        <f t="shared" si="10"/>
        <v>4446787</v>
      </c>
      <c r="AH236" s="45">
        <f t="shared" si="11"/>
        <v>1483541.64</v>
      </c>
      <c r="AI236" s="43">
        <v>158377069</v>
      </c>
      <c r="AJ236" s="43">
        <v>164083532</v>
      </c>
      <c r="AK236" s="43">
        <v>160628745</v>
      </c>
      <c r="AL236" s="47">
        <v>161029782</v>
      </c>
      <c r="AM236" s="43">
        <v>53657.119342826998</v>
      </c>
      <c r="AN236" s="46"/>
    </row>
    <row r="237" spans="1:40" s="35" customFormat="1" ht="16.5" x14ac:dyDescent="0.3">
      <c r="A237" s="35" t="s">
        <v>533</v>
      </c>
      <c r="B237" s="35" t="s">
        <v>534</v>
      </c>
      <c r="C237" s="35" t="s">
        <v>511</v>
      </c>
      <c r="D237" s="41">
        <v>1</v>
      </c>
      <c r="E237" s="41" t="s">
        <v>1233</v>
      </c>
      <c r="F237" s="42" t="s">
        <v>1193</v>
      </c>
      <c r="G237" s="43">
        <v>132956900</v>
      </c>
      <c r="H237" s="44">
        <v>3.722</v>
      </c>
      <c r="I237" s="43">
        <v>137121931</v>
      </c>
      <c r="J237" s="43">
        <v>901169.38</v>
      </c>
      <c r="K237" s="43">
        <v>901169.38</v>
      </c>
      <c r="L237" s="43">
        <v>0</v>
      </c>
      <c r="M237" s="43">
        <v>901169.38</v>
      </c>
      <c r="N237" s="43">
        <v>62185.11</v>
      </c>
      <c r="O237" s="43">
        <v>0</v>
      </c>
      <c r="P237" s="43">
        <v>54320.77</v>
      </c>
      <c r="Q237" s="43">
        <v>2845351</v>
      </c>
      <c r="R237" s="43">
        <v>0</v>
      </c>
      <c r="S237" s="43">
        <v>0</v>
      </c>
      <c r="T237" s="43">
        <v>1084842.1100000001</v>
      </c>
      <c r="U237" s="43">
        <v>0</v>
      </c>
      <c r="V237" s="43">
        <v>0</v>
      </c>
      <c r="W237" s="43">
        <v>4947868.37</v>
      </c>
      <c r="X237" s="45">
        <v>3.3567808918607479E-2</v>
      </c>
      <c r="Y237" s="43">
        <v>3250</v>
      </c>
      <c r="Z237" s="43">
        <v>10500</v>
      </c>
      <c r="AA237" s="43">
        <v>275</v>
      </c>
      <c r="AB237" s="43">
        <v>14025</v>
      </c>
      <c r="AC237" s="43">
        <v>0</v>
      </c>
      <c r="AD237" s="43">
        <v>14025</v>
      </c>
      <c r="AE237" s="43">
        <v>0</v>
      </c>
      <c r="AF237" s="45">
        <f t="shared" si="9"/>
        <v>1017675.26</v>
      </c>
      <c r="AG237" s="45">
        <f t="shared" si="10"/>
        <v>2845351</v>
      </c>
      <c r="AH237" s="45">
        <f t="shared" si="11"/>
        <v>1084842.1100000001</v>
      </c>
      <c r="AI237" s="43">
        <v>130319880</v>
      </c>
      <c r="AJ237" s="43">
        <v>133941466</v>
      </c>
      <c r="AK237" s="43">
        <v>136156580</v>
      </c>
      <c r="AL237" s="47">
        <v>133472642</v>
      </c>
      <c r="AM237" s="43">
        <v>45385.481281139997</v>
      </c>
      <c r="AN237" s="46"/>
    </row>
    <row r="238" spans="1:40" s="35" customFormat="1" ht="16.5" x14ac:dyDescent="0.3">
      <c r="A238" s="35" t="s">
        <v>535</v>
      </c>
      <c r="B238" s="35" t="s">
        <v>536</v>
      </c>
      <c r="C238" s="35" t="s">
        <v>511</v>
      </c>
      <c r="D238" s="41">
        <v>2</v>
      </c>
      <c r="E238" s="41" t="s">
        <v>1233</v>
      </c>
      <c r="F238" s="42" t="s">
        <v>1193</v>
      </c>
      <c r="G238" s="43">
        <v>339411300</v>
      </c>
      <c r="H238" s="44">
        <v>4.2060000000000004</v>
      </c>
      <c r="I238" s="43">
        <v>339111585</v>
      </c>
      <c r="J238" s="43">
        <v>2228651.34</v>
      </c>
      <c r="K238" s="43">
        <v>2228651.34</v>
      </c>
      <c r="L238" s="43">
        <v>0</v>
      </c>
      <c r="M238" s="43">
        <v>2228651.34</v>
      </c>
      <c r="N238" s="43">
        <v>0</v>
      </c>
      <c r="O238" s="43">
        <v>0</v>
      </c>
      <c r="P238" s="43">
        <v>134338.85</v>
      </c>
      <c r="Q238" s="43">
        <v>6621650</v>
      </c>
      <c r="R238" s="43">
        <v>0</v>
      </c>
      <c r="S238" s="43">
        <v>0</v>
      </c>
      <c r="T238" s="43">
        <v>5175830</v>
      </c>
      <c r="U238" s="43">
        <v>0</v>
      </c>
      <c r="V238" s="43">
        <v>112170</v>
      </c>
      <c r="W238" s="43">
        <v>14272640.189999999</v>
      </c>
      <c r="X238" s="45">
        <v>3.6435613444283685E-2</v>
      </c>
      <c r="Y238" s="43">
        <v>13500</v>
      </c>
      <c r="Z238" s="43">
        <v>27000</v>
      </c>
      <c r="AA238" s="43">
        <v>810</v>
      </c>
      <c r="AB238" s="43">
        <v>41310</v>
      </c>
      <c r="AC238" s="43">
        <v>-250</v>
      </c>
      <c r="AD238" s="43">
        <v>41060</v>
      </c>
      <c r="AE238" s="43">
        <v>0</v>
      </c>
      <c r="AF238" s="45">
        <f t="shared" si="9"/>
        <v>2362990.19</v>
      </c>
      <c r="AG238" s="45">
        <f t="shared" si="10"/>
        <v>6621650</v>
      </c>
      <c r="AH238" s="45">
        <f t="shared" si="11"/>
        <v>5288000</v>
      </c>
      <c r="AI238" s="43">
        <v>348971050</v>
      </c>
      <c r="AJ238" s="43">
        <v>336509806</v>
      </c>
      <c r="AK238" s="43">
        <v>322450409</v>
      </c>
      <c r="AL238" s="47">
        <v>335977088.33333331</v>
      </c>
      <c r="AM238" s="43">
        <v>107483.36218319699</v>
      </c>
      <c r="AN238" s="46"/>
    </row>
    <row r="239" spans="1:40" s="35" customFormat="1" ht="16.5" x14ac:dyDescent="0.3">
      <c r="A239" s="35" t="s">
        <v>537</v>
      </c>
      <c r="B239" s="35" t="s">
        <v>538</v>
      </c>
      <c r="C239" s="35" t="s">
        <v>511</v>
      </c>
      <c r="D239" s="41">
        <v>3</v>
      </c>
      <c r="E239" s="41" t="s">
        <v>1234</v>
      </c>
      <c r="F239" s="42" t="s">
        <v>1193</v>
      </c>
      <c r="G239" s="43">
        <v>568717700</v>
      </c>
      <c r="H239" s="44">
        <v>4.4300000000000006</v>
      </c>
      <c r="I239" s="43">
        <v>623419729</v>
      </c>
      <c r="J239" s="43">
        <v>4097132.85</v>
      </c>
      <c r="K239" s="43">
        <v>4094960.06</v>
      </c>
      <c r="L239" s="43">
        <v>0</v>
      </c>
      <c r="M239" s="43">
        <v>4094960.06</v>
      </c>
      <c r="N239" s="43">
        <v>0</v>
      </c>
      <c r="O239" s="43">
        <v>0</v>
      </c>
      <c r="P239" s="43">
        <v>246831.33</v>
      </c>
      <c r="Q239" s="43">
        <v>14882902</v>
      </c>
      <c r="R239" s="43">
        <v>0</v>
      </c>
      <c r="S239" s="43">
        <v>0</v>
      </c>
      <c r="T239" s="43">
        <v>5758432.2999999998</v>
      </c>
      <c r="U239" s="43">
        <v>0</v>
      </c>
      <c r="V239" s="43">
        <v>206972.7</v>
      </c>
      <c r="W239" s="43">
        <v>25190098.390000001</v>
      </c>
      <c r="X239" s="45">
        <v>4.1181343508193892E-2</v>
      </c>
      <c r="Y239" s="43">
        <v>7250</v>
      </c>
      <c r="Z239" s="43">
        <v>56250</v>
      </c>
      <c r="AA239" s="43">
        <v>1270</v>
      </c>
      <c r="AB239" s="43">
        <v>64770</v>
      </c>
      <c r="AC239" s="43">
        <v>-1500</v>
      </c>
      <c r="AD239" s="43">
        <v>63270</v>
      </c>
      <c r="AE239" s="43">
        <v>0</v>
      </c>
      <c r="AF239" s="45">
        <f t="shared" si="9"/>
        <v>4341791.3899999997</v>
      </c>
      <c r="AG239" s="45">
        <f t="shared" si="10"/>
        <v>14882902</v>
      </c>
      <c r="AH239" s="45">
        <f t="shared" si="11"/>
        <v>5965405</v>
      </c>
      <c r="AI239" s="43">
        <v>604393335</v>
      </c>
      <c r="AJ239" s="43">
        <v>620918721</v>
      </c>
      <c r="AK239" s="43">
        <v>635013064</v>
      </c>
      <c r="AL239" s="47">
        <v>620108373.33333337</v>
      </c>
      <c r="AM239" s="43">
        <v>211670.80966231201</v>
      </c>
      <c r="AN239" s="46"/>
    </row>
    <row r="240" spans="1:40" s="35" customFormat="1" ht="16.5" x14ac:dyDescent="0.3">
      <c r="A240" s="35" t="s">
        <v>539</v>
      </c>
      <c r="B240" s="35" t="s">
        <v>540</v>
      </c>
      <c r="C240" s="35" t="s">
        <v>511</v>
      </c>
      <c r="D240" s="41">
        <v>1</v>
      </c>
      <c r="E240" s="41" t="s">
        <v>1233</v>
      </c>
      <c r="F240" s="42" t="s">
        <v>1193</v>
      </c>
      <c r="G240" s="43">
        <v>385735700</v>
      </c>
      <c r="H240" s="44">
        <v>2.9129999999999998</v>
      </c>
      <c r="I240" s="43">
        <v>406617260</v>
      </c>
      <c r="J240" s="43">
        <v>2672300.63</v>
      </c>
      <c r="K240" s="43">
        <v>2671509.8199999998</v>
      </c>
      <c r="L240" s="43">
        <v>0</v>
      </c>
      <c r="M240" s="43">
        <v>2671509.8199999998</v>
      </c>
      <c r="N240" s="43">
        <v>184344.66</v>
      </c>
      <c r="O240" s="43">
        <v>0</v>
      </c>
      <c r="P240" s="43">
        <v>161031.84</v>
      </c>
      <c r="Q240" s="43">
        <v>4148121</v>
      </c>
      <c r="R240" s="43">
        <v>3083773</v>
      </c>
      <c r="S240" s="43">
        <v>0</v>
      </c>
      <c r="T240" s="43">
        <v>985858.54</v>
      </c>
      <c r="U240" s="43">
        <v>0</v>
      </c>
      <c r="V240" s="43">
        <v>0</v>
      </c>
      <c r="W240" s="43">
        <v>11234638.859999999</v>
      </c>
      <c r="X240" s="45">
        <v>2.8351691592932403E-2</v>
      </c>
      <c r="Y240" s="43">
        <v>1750</v>
      </c>
      <c r="Z240" s="43">
        <v>19250</v>
      </c>
      <c r="AA240" s="43">
        <v>420</v>
      </c>
      <c r="AB240" s="43">
        <v>21420</v>
      </c>
      <c r="AC240" s="43">
        <v>0</v>
      </c>
      <c r="AD240" s="43">
        <v>21420</v>
      </c>
      <c r="AE240" s="43">
        <v>0</v>
      </c>
      <c r="AF240" s="45">
        <f t="shared" si="9"/>
        <v>3016886.32</v>
      </c>
      <c r="AG240" s="45">
        <f t="shared" si="10"/>
        <v>7231894</v>
      </c>
      <c r="AH240" s="45">
        <f t="shared" si="11"/>
        <v>985858.54</v>
      </c>
      <c r="AI240" s="43">
        <v>409381420</v>
      </c>
      <c r="AJ240" s="43">
        <v>405485480</v>
      </c>
      <c r="AK240" s="43">
        <v>418141680</v>
      </c>
      <c r="AL240" s="47">
        <v>411002860</v>
      </c>
      <c r="AM240" s="43">
        <v>139380.42061944</v>
      </c>
      <c r="AN240" s="46"/>
    </row>
    <row r="241" spans="1:40" s="35" customFormat="1" ht="16.5" x14ac:dyDescent="0.3">
      <c r="A241" s="35" t="s">
        <v>541</v>
      </c>
      <c r="B241" s="35" t="s">
        <v>542</v>
      </c>
      <c r="C241" s="35" t="s">
        <v>511</v>
      </c>
      <c r="D241" s="41">
        <v>2</v>
      </c>
      <c r="E241" s="41" t="s">
        <v>1233</v>
      </c>
      <c r="F241" s="42" t="s">
        <v>1193</v>
      </c>
      <c r="G241" s="43">
        <v>172167600</v>
      </c>
      <c r="H241" s="44">
        <v>4.0600000000000005</v>
      </c>
      <c r="I241" s="43">
        <v>182316358</v>
      </c>
      <c r="J241" s="43">
        <v>1198188.48</v>
      </c>
      <c r="K241" s="43">
        <v>1196485.23</v>
      </c>
      <c r="L241" s="43">
        <v>0</v>
      </c>
      <c r="M241" s="43">
        <v>1196485.23</v>
      </c>
      <c r="N241" s="43">
        <v>82559.960000000006</v>
      </c>
      <c r="O241" s="43">
        <v>0</v>
      </c>
      <c r="P241" s="43">
        <v>72119.03</v>
      </c>
      <c r="Q241" s="43">
        <v>2268903</v>
      </c>
      <c r="R241" s="43">
        <v>1531732</v>
      </c>
      <c r="S241" s="43">
        <v>0</v>
      </c>
      <c r="T241" s="43">
        <v>1837865.79</v>
      </c>
      <c r="U241" s="43">
        <v>0</v>
      </c>
      <c r="V241" s="43">
        <v>0</v>
      </c>
      <c r="W241" s="43">
        <v>6989665.0099999998</v>
      </c>
      <c r="X241" s="45">
        <v>4.0000709057016207E-2</v>
      </c>
      <c r="Y241" s="43">
        <v>2250</v>
      </c>
      <c r="Z241" s="43">
        <v>10250</v>
      </c>
      <c r="AA241" s="43">
        <v>250</v>
      </c>
      <c r="AB241" s="43">
        <v>12750</v>
      </c>
      <c r="AC241" s="43">
        <v>-250</v>
      </c>
      <c r="AD241" s="43">
        <v>12500</v>
      </c>
      <c r="AE241" s="43">
        <v>0</v>
      </c>
      <c r="AF241" s="45">
        <f t="shared" si="9"/>
        <v>1351164.22</v>
      </c>
      <c r="AG241" s="45">
        <f t="shared" si="10"/>
        <v>3800635</v>
      </c>
      <c r="AH241" s="45">
        <f t="shared" si="11"/>
        <v>1837865.79</v>
      </c>
      <c r="AI241" s="43">
        <v>175222402</v>
      </c>
      <c r="AJ241" s="43">
        <v>181072706</v>
      </c>
      <c r="AK241" s="43">
        <v>188656147</v>
      </c>
      <c r="AL241" s="47">
        <v>181650418.33333334</v>
      </c>
      <c r="AM241" s="43">
        <v>62885.319447950998</v>
      </c>
      <c r="AN241" s="46"/>
    </row>
    <row r="242" spans="1:40" s="35" customFormat="1" ht="16.5" x14ac:dyDescent="0.3">
      <c r="A242" s="35" t="s">
        <v>543</v>
      </c>
      <c r="B242" s="35" t="s">
        <v>239</v>
      </c>
      <c r="C242" s="35" t="s">
        <v>511</v>
      </c>
      <c r="D242" s="41">
        <v>3</v>
      </c>
      <c r="E242" s="41" t="s">
        <v>1234</v>
      </c>
      <c r="F242" s="42" t="s">
        <v>1193</v>
      </c>
      <c r="G242" s="43">
        <v>4711518046</v>
      </c>
      <c r="H242" s="44">
        <v>3.242</v>
      </c>
      <c r="I242" s="43">
        <v>4862020002</v>
      </c>
      <c r="J242" s="43">
        <v>31953338.879999999</v>
      </c>
      <c r="K242" s="43">
        <v>31917613.809999999</v>
      </c>
      <c r="L242" s="43">
        <v>0</v>
      </c>
      <c r="M242" s="43">
        <v>31917613.809999999</v>
      </c>
      <c r="N242" s="43">
        <v>0</v>
      </c>
      <c r="O242" s="43">
        <v>0</v>
      </c>
      <c r="P242" s="43">
        <v>1923836.85</v>
      </c>
      <c r="Q242" s="43">
        <v>89056719</v>
      </c>
      <c r="R242" s="43">
        <v>0</v>
      </c>
      <c r="S242" s="43">
        <v>0</v>
      </c>
      <c r="T242" s="43">
        <v>27761092.719999999</v>
      </c>
      <c r="U242" s="43">
        <v>471786.7</v>
      </c>
      <c r="V242" s="43">
        <v>1614530.32</v>
      </c>
      <c r="W242" s="43">
        <v>152745579.39999998</v>
      </c>
      <c r="X242" s="45">
        <v>3.3977930330729843E-2</v>
      </c>
      <c r="Y242" s="43">
        <v>43150.69</v>
      </c>
      <c r="Z242" s="43">
        <v>318875</v>
      </c>
      <c r="AA242" s="43">
        <v>7240.5138000000006</v>
      </c>
      <c r="AB242" s="43">
        <v>369266.20380000002</v>
      </c>
      <c r="AC242" s="43">
        <v>0</v>
      </c>
      <c r="AD242" s="43">
        <v>369266.20380000002</v>
      </c>
      <c r="AE242" s="43">
        <v>0</v>
      </c>
      <c r="AF242" s="45">
        <f t="shared" si="9"/>
        <v>33841450.659999996</v>
      </c>
      <c r="AG242" s="45">
        <f t="shared" si="10"/>
        <v>89056719</v>
      </c>
      <c r="AH242" s="45">
        <f t="shared" si="11"/>
        <v>29847409.739999998</v>
      </c>
      <c r="AI242" s="43">
        <v>4645526459</v>
      </c>
      <c r="AJ242" s="43">
        <v>4839162879</v>
      </c>
      <c r="AK242" s="43">
        <v>4911447944</v>
      </c>
      <c r="AL242" s="47">
        <v>4798712427.333333</v>
      </c>
      <c r="AM242" s="43">
        <v>1638773.5028915249</v>
      </c>
      <c r="AN242" s="46"/>
    </row>
    <row r="243" spans="1:40" s="35" customFormat="1" ht="16.5" x14ac:dyDescent="0.3">
      <c r="A243" s="35" t="s">
        <v>544</v>
      </c>
      <c r="B243" s="35" t="s">
        <v>545</v>
      </c>
      <c r="C243" s="35" t="s">
        <v>511</v>
      </c>
      <c r="D243" s="41">
        <v>1</v>
      </c>
      <c r="E243" s="41" t="s">
        <v>1233</v>
      </c>
      <c r="F243" s="42" t="s">
        <v>1193</v>
      </c>
      <c r="G243" s="43">
        <v>218200300</v>
      </c>
      <c r="H243" s="44">
        <v>4.2130000000000001</v>
      </c>
      <c r="I243" s="43">
        <v>221036535</v>
      </c>
      <c r="J243" s="43">
        <v>1452658.63</v>
      </c>
      <c r="K243" s="43">
        <v>1452227.2599999998</v>
      </c>
      <c r="L243" s="43">
        <v>0</v>
      </c>
      <c r="M243" s="43">
        <v>1452227.2599999998</v>
      </c>
      <c r="N243" s="43">
        <v>0</v>
      </c>
      <c r="O243" s="43">
        <v>0</v>
      </c>
      <c r="P243" s="43">
        <v>87536.9</v>
      </c>
      <c r="Q243" s="43">
        <v>3002795</v>
      </c>
      <c r="R243" s="43">
        <v>3119294</v>
      </c>
      <c r="S243" s="43">
        <v>0</v>
      </c>
      <c r="T243" s="43">
        <v>1456029.65</v>
      </c>
      <c r="U243" s="43">
        <v>0</v>
      </c>
      <c r="V243" s="43">
        <v>74257.66</v>
      </c>
      <c r="W243" s="43">
        <v>9192140.4700000007</v>
      </c>
      <c r="X243" s="45">
        <v>3.9866930491986766E-2</v>
      </c>
      <c r="Y243" s="43">
        <v>1500</v>
      </c>
      <c r="Z243" s="43">
        <v>16750</v>
      </c>
      <c r="AA243" s="43">
        <v>365</v>
      </c>
      <c r="AB243" s="43">
        <v>18615</v>
      </c>
      <c r="AC243" s="43">
        <v>0</v>
      </c>
      <c r="AD243" s="43">
        <v>18615</v>
      </c>
      <c r="AE243" s="43">
        <v>0</v>
      </c>
      <c r="AF243" s="45">
        <f t="shared" si="9"/>
        <v>1539764.1599999997</v>
      </c>
      <c r="AG243" s="45">
        <f t="shared" si="10"/>
        <v>6122089</v>
      </c>
      <c r="AH243" s="45">
        <f t="shared" si="11"/>
        <v>1530287.3099999998</v>
      </c>
      <c r="AI243" s="43">
        <v>223117890</v>
      </c>
      <c r="AJ243" s="43">
        <v>222773188</v>
      </c>
      <c r="AK243" s="43">
        <v>223085881</v>
      </c>
      <c r="AL243" s="47">
        <v>222992319.66666666</v>
      </c>
      <c r="AM243" s="43">
        <v>74361.885971373005</v>
      </c>
      <c r="AN243" s="46"/>
    </row>
    <row r="244" spans="1:40" s="35" customFormat="1" ht="16.5" x14ac:dyDescent="0.3">
      <c r="A244" s="35" t="s">
        <v>546</v>
      </c>
      <c r="B244" s="35" t="s">
        <v>547</v>
      </c>
      <c r="C244" s="35" t="s">
        <v>511</v>
      </c>
      <c r="D244" s="41">
        <v>2</v>
      </c>
      <c r="E244" s="41" t="s">
        <v>1234</v>
      </c>
      <c r="F244" s="42" t="s">
        <v>1193</v>
      </c>
      <c r="G244" s="43">
        <v>2211842859</v>
      </c>
      <c r="H244" s="44">
        <v>3.411</v>
      </c>
      <c r="I244" s="43">
        <v>2417909033</v>
      </c>
      <c r="J244" s="43">
        <v>15890569.49</v>
      </c>
      <c r="K244" s="43">
        <v>15868961.5</v>
      </c>
      <c r="L244" s="43">
        <v>0</v>
      </c>
      <c r="M244" s="43">
        <v>15868961.5</v>
      </c>
      <c r="N244" s="43">
        <v>0</v>
      </c>
      <c r="O244" s="43">
        <v>0</v>
      </c>
      <c r="P244" s="43">
        <v>956480.4</v>
      </c>
      <c r="Q244" s="43">
        <v>35500265</v>
      </c>
      <c r="R244" s="43">
        <v>0</v>
      </c>
      <c r="S244" s="43">
        <v>0</v>
      </c>
      <c r="T244" s="43">
        <v>22193873.699999999</v>
      </c>
      <c r="U244" s="43">
        <v>110639.61</v>
      </c>
      <c r="V244" s="43">
        <v>799778.35</v>
      </c>
      <c r="W244" s="43">
        <v>75429998.559999987</v>
      </c>
      <c r="X244" s="45">
        <v>3.0625565061215065E-2</v>
      </c>
      <c r="Y244" s="43">
        <v>34750</v>
      </c>
      <c r="Z244" s="43">
        <v>154500</v>
      </c>
      <c r="AA244" s="43">
        <v>3785</v>
      </c>
      <c r="AB244" s="43">
        <v>193035</v>
      </c>
      <c r="AC244" s="43">
        <v>0</v>
      </c>
      <c r="AD244" s="43">
        <v>193035</v>
      </c>
      <c r="AE244" s="43">
        <v>0</v>
      </c>
      <c r="AF244" s="45">
        <f t="shared" si="9"/>
        <v>16825441.899999999</v>
      </c>
      <c r="AG244" s="45">
        <f t="shared" si="10"/>
        <v>35500265</v>
      </c>
      <c r="AH244" s="45">
        <f t="shared" si="11"/>
        <v>23104291.66</v>
      </c>
      <c r="AI244" s="43">
        <v>2297798301</v>
      </c>
      <c r="AJ244" s="43">
        <v>2394426256</v>
      </c>
      <c r="AK244" s="43">
        <v>2385012643</v>
      </c>
      <c r="AL244" s="47">
        <v>2359079066.6666665</v>
      </c>
      <c r="AM244" s="43">
        <v>796587.47074506595</v>
      </c>
      <c r="AN244" s="46"/>
    </row>
    <row r="245" spans="1:40" s="35" customFormat="1" ht="16.5" x14ac:dyDescent="0.3">
      <c r="A245" s="35" t="s">
        <v>548</v>
      </c>
      <c r="B245" s="35" t="s">
        <v>549</v>
      </c>
      <c r="C245" s="35" t="s">
        <v>511</v>
      </c>
      <c r="D245" s="41">
        <v>3</v>
      </c>
      <c r="E245" s="41" t="s">
        <v>1234</v>
      </c>
      <c r="F245" s="42" t="s">
        <v>1193</v>
      </c>
      <c r="G245" s="43">
        <v>232167133</v>
      </c>
      <c r="H245" s="44">
        <v>4.6619999999999999</v>
      </c>
      <c r="I245" s="43">
        <v>239197464</v>
      </c>
      <c r="J245" s="43">
        <v>1572012.79</v>
      </c>
      <c r="K245" s="43">
        <v>1569879.62</v>
      </c>
      <c r="L245" s="43">
        <v>0</v>
      </c>
      <c r="M245" s="43">
        <v>1569879.62</v>
      </c>
      <c r="N245" s="43">
        <v>0</v>
      </c>
      <c r="O245" s="43">
        <v>0</v>
      </c>
      <c r="P245" s="43">
        <v>94624.22</v>
      </c>
      <c r="Q245" s="43">
        <v>2829161</v>
      </c>
      <c r="R245" s="43">
        <v>3058210</v>
      </c>
      <c r="S245" s="43">
        <v>0</v>
      </c>
      <c r="T245" s="43">
        <v>3191817.37</v>
      </c>
      <c r="U245" s="43">
        <v>0</v>
      </c>
      <c r="V245" s="43">
        <v>79182.63</v>
      </c>
      <c r="W245" s="43">
        <v>10822874.840000002</v>
      </c>
      <c r="X245" s="45">
        <v>4.3263492322751299E-2</v>
      </c>
      <c r="Y245" s="43">
        <v>14593.41</v>
      </c>
      <c r="Z245" s="43">
        <v>25750</v>
      </c>
      <c r="AA245" s="43">
        <v>806.86820000000012</v>
      </c>
      <c r="AB245" s="43">
        <v>41150.278200000001</v>
      </c>
      <c r="AC245" s="43">
        <v>0</v>
      </c>
      <c r="AD245" s="43">
        <v>41150.278200000001</v>
      </c>
      <c r="AE245" s="43">
        <v>0</v>
      </c>
      <c r="AF245" s="45">
        <f t="shared" si="9"/>
        <v>1664503.84</v>
      </c>
      <c r="AG245" s="45">
        <f t="shared" si="10"/>
        <v>5887371</v>
      </c>
      <c r="AH245" s="45">
        <f t="shared" si="11"/>
        <v>3271000</v>
      </c>
      <c r="AI245" s="43">
        <v>247977570</v>
      </c>
      <c r="AJ245" s="43">
        <v>237333778</v>
      </c>
      <c r="AK245" s="43">
        <v>240150445</v>
      </c>
      <c r="AL245" s="47">
        <v>241820597.66666666</v>
      </c>
      <c r="AM245" s="43">
        <v>80126.679206574001</v>
      </c>
      <c r="AN245" s="46"/>
    </row>
    <row r="246" spans="1:40" s="35" customFormat="1" ht="16.5" x14ac:dyDescent="0.3">
      <c r="A246" s="35" t="s">
        <v>550</v>
      </c>
      <c r="B246" s="35" t="s">
        <v>551</v>
      </c>
      <c r="C246" s="35" t="s">
        <v>511</v>
      </c>
      <c r="D246" s="41">
        <v>1</v>
      </c>
      <c r="E246" s="41" t="s">
        <v>1234</v>
      </c>
      <c r="F246" s="42" t="s">
        <v>1193</v>
      </c>
      <c r="G246" s="43">
        <v>570769299</v>
      </c>
      <c r="H246" s="44">
        <v>4.9380000000000006</v>
      </c>
      <c r="I246" s="43">
        <v>632601195</v>
      </c>
      <c r="J246" s="43">
        <v>4157473.72</v>
      </c>
      <c r="K246" s="43">
        <v>4153915.43</v>
      </c>
      <c r="L246" s="43">
        <v>0</v>
      </c>
      <c r="M246" s="43">
        <v>4153915.43</v>
      </c>
      <c r="N246" s="43">
        <v>0</v>
      </c>
      <c r="O246" s="43">
        <v>0</v>
      </c>
      <c r="P246" s="43">
        <v>250379.2</v>
      </c>
      <c r="Q246" s="43">
        <v>14181870</v>
      </c>
      <c r="R246" s="43">
        <v>0</v>
      </c>
      <c r="S246" s="43">
        <v>0</v>
      </c>
      <c r="T246" s="43">
        <v>9384248.4100000001</v>
      </c>
      <c r="U246" s="43">
        <v>0</v>
      </c>
      <c r="V246" s="43">
        <v>210466.82</v>
      </c>
      <c r="W246" s="43">
        <v>28180879.859999999</v>
      </c>
      <c r="X246" s="45">
        <v>4.5225313039475391E-2</v>
      </c>
      <c r="Y246" s="43">
        <v>7000</v>
      </c>
      <c r="Z246" s="43">
        <v>43000</v>
      </c>
      <c r="AA246" s="43">
        <v>1000</v>
      </c>
      <c r="AB246" s="43">
        <v>51000</v>
      </c>
      <c r="AC246" s="43">
        <v>0</v>
      </c>
      <c r="AD246" s="43">
        <v>51000</v>
      </c>
      <c r="AE246" s="43">
        <v>0</v>
      </c>
      <c r="AF246" s="45">
        <f t="shared" si="9"/>
        <v>4404294.63</v>
      </c>
      <c r="AG246" s="45">
        <f t="shared" si="10"/>
        <v>14181870</v>
      </c>
      <c r="AH246" s="45">
        <f t="shared" si="11"/>
        <v>9594715.2300000004</v>
      </c>
      <c r="AI246" s="43">
        <v>578702730</v>
      </c>
      <c r="AJ246" s="43">
        <v>625850508</v>
      </c>
      <c r="AK246" s="43">
        <v>609982208</v>
      </c>
      <c r="AL246" s="47">
        <v>604845148.66666663</v>
      </c>
      <c r="AM246" s="43">
        <v>205017.797315331</v>
      </c>
      <c r="AN246" s="46"/>
    </row>
    <row r="247" spans="1:40" s="35" customFormat="1" ht="16.5" x14ac:dyDescent="0.3">
      <c r="A247" s="35" t="s">
        <v>552</v>
      </c>
      <c r="B247" s="35" t="s">
        <v>553</v>
      </c>
      <c r="C247" s="35" t="s">
        <v>511</v>
      </c>
      <c r="D247" s="41">
        <v>2</v>
      </c>
      <c r="E247" s="41" t="s">
        <v>1233</v>
      </c>
      <c r="F247" s="42" t="s">
        <v>1193</v>
      </c>
      <c r="G247" s="43">
        <v>250017821</v>
      </c>
      <c r="H247" s="44">
        <v>4.593</v>
      </c>
      <c r="I247" s="43">
        <v>269566870</v>
      </c>
      <c r="J247" s="43">
        <v>1771601.42</v>
      </c>
      <c r="K247" s="43">
        <v>1771601.42</v>
      </c>
      <c r="L247" s="43">
        <v>0</v>
      </c>
      <c r="M247" s="43">
        <v>1771601.42</v>
      </c>
      <c r="N247" s="43">
        <v>122249.2</v>
      </c>
      <c r="O247" s="43">
        <v>0</v>
      </c>
      <c r="P247" s="43">
        <v>106788.75</v>
      </c>
      <c r="Q247" s="43">
        <v>2843853</v>
      </c>
      <c r="R247" s="43">
        <v>3560681</v>
      </c>
      <c r="S247" s="43">
        <v>0</v>
      </c>
      <c r="T247" s="43">
        <v>3077265.35</v>
      </c>
      <c r="U247" s="43">
        <v>0</v>
      </c>
      <c r="V247" s="43">
        <v>0</v>
      </c>
      <c r="W247" s="43">
        <v>11482438.720000001</v>
      </c>
      <c r="X247" s="45">
        <v>4.1865991189433217E-2</v>
      </c>
      <c r="Y247" s="43">
        <v>6096.56</v>
      </c>
      <c r="Z247" s="43">
        <v>32000</v>
      </c>
      <c r="AA247" s="43">
        <v>761.93119999999999</v>
      </c>
      <c r="AB247" s="43">
        <v>38858.491199999997</v>
      </c>
      <c r="AC247" s="43">
        <v>0</v>
      </c>
      <c r="AD247" s="43">
        <v>38858.491199999997</v>
      </c>
      <c r="AE247" s="43">
        <v>0</v>
      </c>
      <c r="AF247" s="45">
        <f t="shared" si="9"/>
        <v>2000639.3699999999</v>
      </c>
      <c r="AG247" s="45">
        <f t="shared" si="10"/>
        <v>6404534</v>
      </c>
      <c r="AH247" s="45">
        <f t="shared" si="11"/>
        <v>3077265.35</v>
      </c>
      <c r="AI247" s="43">
        <v>264608590</v>
      </c>
      <c r="AJ247" s="43">
        <v>268092618</v>
      </c>
      <c r="AK247" s="43">
        <v>257859580</v>
      </c>
      <c r="AL247" s="47">
        <v>263520262.66666666</v>
      </c>
      <c r="AM247" s="43">
        <v>86167.047499533001</v>
      </c>
      <c r="AN247" s="46"/>
    </row>
    <row r="248" spans="1:40" s="35" customFormat="1" ht="16.5" x14ac:dyDescent="0.3">
      <c r="A248" s="35" t="s">
        <v>554</v>
      </c>
      <c r="B248" s="35" t="s">
        <v>555</v>
      </c>
      <c r="C248" s="35" t="s">
        <v>511</v>
      </c>
      <c r="D248" s="41">
        <v>3</v>
      </c>
      <c r="E248" s="41" t="s">
        <v>1234</v>
      </c>
      <c r="F248" s="42" t="s">
        <v>1193</v>
      </c>
      <c r="G248" s="43">
        <v>1347561510</v>
      </c>
      <c r="H248" s="44">
        <v>3.431</v>
      </c>
      <c r="I248" s="43">
        <v>1350178099</v>
      </c>
      <c r="J248" s="43">
        <v>8873410.3100000005</v>
      </c>
      <c r="K248" s="43">
        <v>8862797.1600000001</v>
      </c>
      <c r="L248" s="43">
        <v>0</v>
      </c>
      <c r="M248" s="43">
        <v>8862797.1600000001</v>
      </c>
      <c r="N248" s="43">
        <v>611545.17000000004</v>
      </c>
      <c r="O248" s="43">
        <v>0</v>
      </c>
      <c r="P248" s="43">
        <v>534211.07999999996</v>
      </c>
      <c r="Q248" s="43">
        <v>17120661</v>
      </c>
      <c r="R248" s="43">
        <v>11526098</v>
      </c>
      <c r="S248" s="43">
        <v>0</v>
      </c>
      <c r="T248" s="43">
        <v>6891197.1200000001</v>
      </c>
      <c r="U248" s="43">
        <v>675448</v>
      </c>
      <c r="V248" s="43">
        <v>0</v>
      </c>
      <c r="W248" s="43">
        <v>46221957.529999994</v>
      </c>
      <c r="X248" s="45">
        <v>3.631139968838628E-2</v>
      </c>
      <c r="Y248" s="43">
        <v>6125</v>
      </c>
      <c r="Z248" s="43">
        <v>43500</v>
      </c>
      <c r="AA248" s="43">
        <v>992.5</v>
      </c>
      <c r="AB248" s="43">
        <v>50617.5</v>
      </c>
      <c r="AC248" s="43">
        <v>0</v>
      </c>
      <c r="AD248" s="43">
        <v>50617.5</v>
      </c>
      <c r="AE248" s="43">
        <v>0</v>
      </c>
      <c r="AF248" s="45">
        <f t="shared" si="9"/>
        <v>10008553.41</v>
      </c>
      <c r="AG248" s="45">
        <f t="shared" si="10"/>
        <v>28646759</v>
      </c>
      <c r="AH248" s="45">
        <f t="shared" si="11"/>
        <v>7566645.1200000001</v>
      </c>
      <c r="AI248" s="43">
        <v>1311978114</v>
      </c>
      <c r="AJ248" s="43">
        <v>1331686017</v>
      </c>
      <c r="AK248" s="43">
        <v>1382965425</v>
      </c>
      <c r="AL248" s="47">
        <v>1342209852</v>
      </c>
      <c r="AM248" s="43">
        <v>460988.01401152503</v>
      </c>
      <c r="AN248" s="46"/>
    </row>
    <row r="249" spans="1:40" s="35" customFormat="1" ht="16.5" x14ac:dyDescent="0.3">
      <c r="A249" s="35" t="s">
        <v>556</v>
      </c>
      <c r="B249" s="35" t="s">
        <v>557</v>
      </c>
      <c r="C249" s="35" t="s">
        <v>558</v>
      </c>
      <c r="D249" s="41">
        <v>1</v>
      </c>
      <c r="E249" s="41" t="s">
        <v>1234</v>
      </c>
      <c r="F249" s="42" t="s">
        <v>1193</v>
      </c>
      <c r="G249" s="43">
        <v>7578100324</v>
      </c>
      <c r="H249" s="44">
        <v>2.5659999999999998</v>
      </c>
      <c r="I249" s="43">
        <v>7463961760</v>
      </c>
      <c r="J249" s="43">
        <v>29113341.079999998</v>
      </c>
      <c r="K249" s="43">
        <v>28990946.899999999</v>
      </c>
      <c r="L249" s="43">
        <v>0</v>
      </c>
      <c r="M249" s="43">
        <v>28990946.899999999</v>
      </c>
      <c r="N249" s="43">
        <v>0</v>
      </c>
      <c r="O249" s="43">
        <v>0</v>
      </c>
      <c r="P249" s="43">
        <v>31155.32</v>
      </c>
      <c r="Q249" s="43">
        <v>69409057</v>
      </c>
      <c r="R249" s="43">
        <v>0</v>
      </c>
      <c r="S249" s="43">
        <v>10560076</v>
      </c>
      <c r="T249" s="43">
        <v>83061958.430000007</v>
      </c>
      <c r="U249" s="43">
        <v>0</v>
      </c>
      <c r="V249" s="43">
        <v>2368506</v>
      </c>
      <c r="W249" s="43">
        <v>194421699.65000001</v>
      </c>
      <c r="X249" s="45">
        <v>7.9345065608081647E-2</v>
      </c>
      <c r="Y249" s="43">
        <v>36159.589999999997</v>
      </c>
      <c r="Z249" s="43">
        <v>189750</v>
      </c>
      <c r="AA249" s="43">
        <v>4518.1917999999996</v>
      </c>
      <c r="AB249" s="43">
        <v>230427.7818</v>
      </c>
      <c r="AC249" s="43">
        <v>0</v>
      </c>
      <c r="AD249" s="43">
        <v>230427.7818</v>
      </c>
      <c r="AE249" s="43">
        <v>0</v>
      </c>
      <c r="AF249" s="45">
        <f t="shared" si="9"/>
        <v>29022102.219999999</v>
      </c>
      <c r="AG249" s="45">
        <f t="shared" si="10"/>
        <v>79969133</v>
      </c>
      <c r="AH249" s="45">
        <f t="shared" si="11"/>
        <v>85430464.430000007</v>
      </c>
      <c r="AI249" s="43">
        <v>6347691954</v>
      </c>
      <c r="AJ249" s="43">
        <v>7102914187</v>
      </c>
      <c r="AK249" s="43">
        <v>7911272547</v>
      </c>
      <c r="AL249" s="47">
        <v>7120626229.333333</v>
      </c>
      <c r="AM249" s="43">
        <v>2639689.4173079431</v>
      </c>
      <c r="AN249" s="46"/>
    </row>
    <row r="250" spans="1:40" s="35" customFormat="1" ht="16.5" x14ac:dyDescent="0.3">
      <c r="A250" s="35" t="s">
        <v>559</v>
      </c>
      <c r="B250" s="35" t="s">
        <v>560</v>
      </c>
      <c r="C250" s="35" t="s">
        <v>558</v>
      </c>
      <c r="D250" s="41">
        <v>2</v>
      </c>
      <c r="E250" s="41" t="s">
        <v>1233</v>
      </c>
      <c r="F250" s="42" t="s">
        <v>1193</v>
      </c>
      <c r="G250" s="43">
        <v>159243816</v>
      </c>
      <c r="H250" s="44">
        <v>2.6069999999999998</v>
      </c>
      <c r="I250" s="43">
        <v>211653633</v>
      </c>
      <c r="J250" s="43">
        <v>825559.48</v>
      </c>
      <c r="K250" s="43">
        <v>805924.48</v>
      </c>
      <c r="L250" s="43">
        <v>0</v>
      </c>
      <c r="M250" s="43">
        <v>805924.48</v>
      </c>
      <c r="N250" s="43">
        <v>0</v>
      </c>
      <c r="O250" s="43">
        <v>0</v>
      </c>
      <c r="P250" s="43">
        <v>883.46</v>
      </c>
      <c r="Q250" s="43">
        <v>1462979</v>
      </c>
      <c r="R250" s="43">
        <v>0</v>
      </c>
      <c r="S250" s="43">
        <v>0</v>
      </c>
      <c r="T250" s="43">
        <v>1880264.15</v>
      </c>
      <c r="U250" s="43">
        <v>0</v>
      </c>
      <c r="V250" s="43">
        <v>0</v>
      </c>
      <c r="W250" s="43">
        <v>4150051.09</v>
      </c>
      <c r="X250" s="45">
        <v>9.2282668400778964E-2</v>
      </c>
      <c r="Y250" s="43">
        <v>1000</v>
      </c>
      <c r="Z250" s="43">
        <v>2000</v>
      </c>
      <c r="AA250" s="43">
        <v>60</v>
      </c>
      <c r="AB250" s="43">
        <v>3060</v>
      </c>
      <c r="AC250" s="43">
        <v>0</v>
      </c>
      <c r="AD250" s="43">
        <v>3060</v>
      </c>
      <c r="AE250" s="43">
        <v>0</v>
      </c>
      <c r="AF250" s="45">
        <f t="shared" si="9"/>
        <v>806807.94</v>
      </c>
      <c r="AG250" s="45">
        <f t="shared" si="10"/>
        <v>1462979</v>
      </c>
      <c r="AH250" s="45">
        <f t="shared" si="11"/>
        <v>1880264.15</v>
      </c>
      <c r="AI250" s="43">
        <v>196691495</v>
      </c>
      <c r="AJ250" s="43">
        <v>202922106</v>
      </c>
      <c r="AK250" s="43">
        <v>223161851</v>
      </c>
      <c r="AL250" s="47">
        <v>207591817.33333334</v>
      </c>
      <c r="AM250" s="43">
        <v>74430.347902911002</v>
      </c>
      <c r="AN250" s="46"/>
    </row>
    <row r="251" spans="1:40" s="35" customFormat="1" ht="16.5" x14ac:dyDescent="0.3">
      <c r="A251" s="35" t="s">
        <v>561</v>
      </c>
      <c r="B251" s="35" t="s">
        <v>562</v>
      </c>
      <c r="C251" s="35" t="s">
        <v>558</v>
      </c>
      <c r="D251" s="41">
        <v>3</v>
      </c>
      <c r="E251" s="41" t="s">
        <v>1234</v>
      </c>
      <c r="F251" s="42" t="s">
        <v>1193</v>
      </c>
      <c r="G251" s="43">
        <v>785107707</v>
      </c>
      <c r="H251" s="44">
        <v>3.8609999999999998</v>
      </c>
      <c r="I251" s="43">
        <v>1189147371</v>
      </c>
      <c r="J251" s="43">
        <v>4638294.53</v>
      </c>
      <c r="K251" s="43">
        <v>4576580.0100000007</v>
      </c>
      <c r="L251" s="43">
        <v>0</v>
      </c>
      <c r="M251" s="43">
        <v>4576580.0100000007</v>
      </c>
      <c r="N251" s="43">
        <v>0</v>
      </c>
      <c r="O251" s="43">
        <v>0</v>
      </c>
      <c r="P251" s="43">
        <v>4963.62</v>
      </c>
      <c r="Q251" s="43">
        <v>11321822</v>
      </c>
      <c r="R251" s="43">
        <v>0</v>
      </c>
      <c r="S251" s="43">
        <v>0</v>
      </c>
      <c r="T251" s="43">
        <v>14402443.880000001</v>
      </c>
      <c r="U251" s="43">
        <v>0</v>
      </c>
      <c r="V251" s="43">
        <v>0</v>
      </c>
      <c r="W251" s="43">
        <v>30305809.510000002</v>
      </c>
      <c r="X251" s="45">
        <v>3.64970379281601E-2</v>
      </c>
      <c r="Y251" s="43">
        <v>3000</v>
      </c>
      <c r="Z251" s="43">
        <v>10000</v>
      </c>
      <c r="AA251" s="43">
        <v>260</v>
      </c>
      <c r="AB251" s="43">
        <v>13260</v>
      </c>
      <c r="AC251" s="43">
        <v>0</v>
      </c>
      <c r="AD251" s="43">
        <v>13260</v>
      </c>
      <c r="AE251" s="43">
        <v>0</v>
      </c>
      <c r="AF251" s="45">
        <f t="shared" si="9"/>
        <v>4581543.6300000008</v>
      </c>
      <c r="AG251" s="45">
        <f t="shared" si="10"/>
        <v>11321822</v>
      </c>
      <c r="AH251" s="45">
        <f t="shared" si="11"/>
        <v>14402443.880000001</v>
      </c>
      <c r="AI251" s="43">
        <v>1094836656</v>
      </c>
      <c r="AJ251" s="43">
        <v>1192783413</v>
      </c>
      <c r="AK251" s="43">
        <v>1201533652</v>
      </c>
      <c r="AL251" s="47">
        <v>1163051240.3333333</v>
      </c>
      <c r="AM251" s="43">
        <v>400679.56065337203</v>
      </c>
      <c r="AN251" s="46"/>
    </row>
    <row r="252" spans="1:40" s="35" customFormat="1" ht="16.5" x14ac:dyDescent="0.3">
      <c r="A252" s="35" t="s">
        <v>563</v>
      </c>
      <c r="B252" s="35" t="s">
        <v>564</v>
      </c>
      <c r="C252" s="35" t="s">
        <v>558</v>
      </c>
      <c r="D252" s="41">
        <v>1</v>
      </c>
      <c r="E252" s="41" t="s">
        <v>1234</v>
      </c>
      <c r="F252" s="42" t="s">
        <v>1193</v>
      </c>
      <c r="G252" s="43">
        <v>1529305084</v>
      </c>
      <c r="H252" s="44">
        <v>2.2799999999999998</v>
      </c>
      <c r="I252" s="43">
        <v>1541918948</v>
      </c>
      <c r="J252" s="43">
        <v>6014287.5499999998</v>
      </c>
      <c r="K252" s="43">
        <v>6008581.4500000002</v>
      </c>
      <c r="L252" s="43">
        <v>0</v>
      </c>
      <c r="M252" s="43">
        <v>6008581.4500000002</v>
      </c>
      <c r="N252" s="43">
        <v>0</v>
      </c>
      <c r="O252" s="43">
        <v>0</v>
      </c>
      <c r="P252" s="43">
        <v>6436.12</v>
      </c>
      <c r="Q252" s="43">
        <v>9649261</v>
      </c>
      <c r="R252" s="43">
        <v>0</v>
      </c>
      <c r="S252" s="43">
        <v>1845427.5</v>
      </c>
      <c r="T252" s="43">
        <v>16866393.260000002</v>
      </c>
      <c r="U252" s="43">
        <v>0</v>
      </c>
      <c r="V252" s="43">
        <v>483341</v>
      </c>
      <c r="W252" s="43">
        <v>34859440.329999998</v>
      </c>
      <c r="X252" s="45">
        <v>7.2030117665753096E-2</v>
      </c>
      <c r="Y252" s="43">
        <v>7066.45</v>
      </c>
      <c r="Z252" s="43">
        <v>15000</v>
      </c>
      <c r="AA252" s="43">
        <v>441.32900000000001</v>
      </c>
      <c r="AB252" s="43">
        <v>22507.779000000002</v>
      </c>
      <c r="AC252" s="43">
        <v>0</v>
      </c>
      <c r="AD252" s="43">
        <v>22507.779000000002</v>
      </c>
      <c r="AE252" s="43">
        <v>0</v>
      </c>
      <c r="AF252" s="45">
        <f t="shared" si="9"/>
        <v>6015017.5700000003</v>
      </c>
      <c r="AG252" s="45">
        <f t="shared" si="10"/>
        <v>11494688.5</v>
      </c>
      <c r="AH252" s="45">
        <f t="shared" si="11"/>
        <v>17349734.260000002</v>
      </c>
      <c r="AI252" s="43">
        <v>1412104920</v>
      </c>
      <c r="AJ252" s="43">
        <v>1449424979</v>
      </c>
      <c r="AK252" s="43">
        <v>1440844118</v>
      </c>
      <c r="AL252" s="47">
        <v>1434124672.3333333</v>
      </c>
      <c r="AM252" s="43">
        <v>480902.96976321598</v>
      </c>
      <c r="AN252" s="46"/>
    </row>
    <row r="253" spans="1:40" s="35" customFormat="1" ht="16.5" x14ac:dyDescent="0.3">
      <c r="A253" s="35" t="s">
        <v>565</v>
      </c>
      <c r="B253" s="35" t="s">
        <v>566</v>
      </c>
      <c r="C253" s="35" t="s">
        <v>558</v>
      </c>
      <c r="D253" s="41">
        <v>2</v>
      </c>
      <c r="E253" s="41" t="s">
        <v>1234</v>
      </c>
      <c r="F253" s="42" t="s">
        <v>1193</v>
      </c>
      <c r="G253" s="43">
        <v>11799733917</v>
      </c>
      <c r="H253" s="44">
        <v>1.611</v>
      </c>
      <c r="I253" s="43">
        <v>17841759321</v>
      </c>
      <c r="J253" s="43">
        <v>69592160.480000004</v>
      </c>
      <c r="K253" s="43">
        <v>69117366.070000008</v>
      </c>
      <c r="L253" s="43">
        <v>0</v>
      </c>
      <c r="M253" s="43">
        <v>69117366.070000008</v>
      </c>
      <c r="N253" s="43">
        <v>0</v>
      </c>
      <c r="O253" s="43">
        <v>0</v>
      </c>
      <c r="P253" s="43">
        <v>74473.289999999994</v>
      </c>
      <c r="Q253" s="43">
        <v>50710431</v>
      </c>
      <c r="R253" s="43">
        <v>0</v>
      </c>
      <c r="S253" s="43">
        <v>0</v>
      </c>
      <c r="T253" s="43">
        <v>60701986.700000003</v>
      </c>
      <c r="U253" s="43">
        <v>3539920</v>
      </c>
      <c r="V253" s="43">
        <v>5846247</v>
      </c>
      <c r="W253" s="43">
        <v>189990424.06</v>
      </c>
      <c r="X253" s="45">
        <v>1.5504342057516713E-2</v>
      </c>
      <c r="Y253" s="43">
        <v>1000</v>
      </c>
      <c r="Z253" s="43">
        <v>19750</v>
      </c>
      <c r="AA253" s="43">
        <v>415</v>
      </c>
      <c r="AB253" s="43">
        <v>21165</v>
      </c>
      <c r="AC253" s="43">
        <v>0</v>
      </c>
      <c r="AD253" s="43">
        <v>21165</v>
      </c>
      <c r="AE253" s="43">
        <v>0</v>
      </c>
      <c r="AF253" s="45">
        <f t="shared" si="9"/>
        <v>69191839.360000014</v>
      </c>
      <c r="AG253" s="45">
        <f t="shared" si="10"/>
        <v>50710431</v>
      </c>
      <c r="AH253" s="45">
        <f t="shared" si="11"/>
        <v>70088153.700000003</v>
      </c>
      <c r="AI253" s="43">
        <v>17336598452</v>
      </c>
      <c r="AJ253" s="43">
        <v>17533605299</v>
      </c>
      <c r="AK253" s="43">
        <v>17439736877</v>
      </c>
      <c r="AL253" s="47">
        <v>17436646876</v>
      </c>
      <c r="AM253" s="43">
        <v>5814986.4330077516</v>
      </c>
      <c r="AN253" s="46"/>
    </row>
    <row r="254" spans="1:40" s="35" customFormat="1" ht="16.5" x14ac:dyDescent="0.3">
      <c r="A254" s="35" t="s">
        <v>567</v>
      </c>
      <c r="B254" s="35" t="s">
        <v>568</v>
      </c>
      <c r="C254" s="35" t="s">
        <v>558</v>
      </c>
      <c r="D254" s="41">
        <v>3</v>
      </c>
      <c r="E254" s="41" t="s">
        <v>1234</v>
      </c>
      <c r="F254" s="42" t="s">
        <v>1193</v>
      </c>
      <c r="G254" s="43">
        <v>37995411969</v>
      </c>
      <c r="H254" s="44">
        <v>1.6099999999999999</v>
      </c>
      <c r="I254" s="43">
        <v>43661131939</v>
      </c>
      <c r="J254" s="43">
        <v>170301170.74000001</v>
      </c>
      <c r="K254" s="43">
        <v>166970526.65000001</v>
      </c>
      <c r="L254" s="43">
        <v>0</v>
      </c>
      <c r="M254" s="43">
        <v>166970526.65000001</v>
      </c>
      <c r="N254" s="43">
        <v>0</v>
      </c>
      <c r="O254" s="43">
        <v>0</v>
      </c>
      <c r="P254" s="43">
        <v>182245.93</v>
      </c>
      <c r="Q254" s="43">
        <v>162869751</v>
      </c>
      <c r="R254" s="43">
        <v>0</v>
      </c>
      <c r="S254" s="43">
        <v>1580588</v>
      </c>
      <c r="T254" s="43">
        <v>266727890.06</v>
      </c>
      <c r="U254" s="43">
        <v>0</v>
      </c>
      <c r="V254" s="43">
        <v>13376906.939999999</v>
      </c>
      <c r="W254" s="43">
        <v>611707908.58000016</v>
      </c>
      <c r="X254" s="45">
        <v>7.7006860883463202E-2</v>
      </c>
      <c r="Y254" s="43">
        <v>46000</v>
      </c>
      <c r="Z254" s="43">
        <v>208750</v>
      </c>
      <c r="AA254" s="43">
        <v>5095</v>
      </c>
      <c r="AB254" s="43">
        <v>259845</v>
      </c>
      <c r="AC254" s="43">
        <v>0</v>
      </c>
      <c r="AD254" s="43">
        <v>259845</v>
      </c>
      <c r="AE254" s="43">
        <v>0</v>
      </c>
      <c r="AF254" s="45">
        <f t="shared" si="9"/>
        <v>167152772.58000001</v>
      </c>
      <c r="AG254" s="45">
        <f t="shared" si="10"/>
        <v>164450339</v>
      </c>
      <c r="AH254" s="45">
        <f t="shared" si="11"/>
        <v>280104797</v>
      </c>
      <c r="AI254" s="43">
        <v>33950177994</v>
      </c>
      <c r="AJ254" s="43">
        <v>40064411608</v>
      </c>
      <c r="AK254" s="43">
        <v>44172746827</v>
      </c>
      <c r="AL254" s="47">
        <v>39395778809.666664</v>
      </c>
      <c r="AM254" s="43">
        <v>14744186.529465392</v>
      </c>
      <c r="AN254" s="46"/>
    </row>
    <row r="255" spans="1:40" s="35" customFormat="1" ht="16.5" x14ac:dyDescent="0.3">
      <c r="A255" s="35" t="s">
        <v>569</v>
      </c>
      <c r="B255" s="35" t="s">
        <v>570</v>
      </c>
      <c r="C255" s="35" t="s">
        <v>558</v>
      </c>
      <c r="D255" s="41">
        <v>1</v>
      </c>
      <c r="E255" s="41" t="s">
        <v>1234</v>
      </c>
      <c r="F255" s="42" t="s">
        <v>1193</v>
      </c>
      <c r="G255" s="43">
        <v>1094696147</v>
      </c>
      <c r="H255" s="44">
        <v>10.49</v>
      </c>
      <c r="I255" s="43">
        <v>4378976602</v>
      </c>
      <c r="J255" s="43">
        <v>17080291.07</v>
      </c>
      <c r="K255" s="43">
        <v>17078222.789999999</v>
      </c>
      <c r="L255" s="43">
        <v>0</v>
      </c>
      <c r="M255" s="43">
        <v>17078222.789999999</v>
      </c>
      <c r="N255" s="43">
        <v>0</v>
      </c>
      <c r="O255" s="43">
        <v>0</v>
      </c>
      <c r="P255" s="43">
        <v>18278.29</v>
      </c>
      <c r="Q255" s="43">
        <v>55282270</v>
      </c>
      <c r="R255" s="43">
        <v>0</v>
      </c>
      <c r="S255" s="43">
        <v>0</v>
      </c>
      <c r="T255" s="43">
        <v>41024974</v>
      </c>
      <c r="U255" s="43">
        <v>0</v>
      </c>
      <c r="V255" s="43">
        <v>1425923</v>
      </c>
      <c r="W255" s="43">
        <v>114829668.08</v>
      </c>
      <c r="X255" s="45">
        <v>0.10668077425357902</v>
      </c>
      <c r="Y255" s="43">
        <v>18500</v>
      </c>
      <c r="Z255" s="43">
        <v>71500</v>
      </c>
      <c r="AA255" s="43">
        <v>1800</v>
      </c>
      <c r="AB255" s="43">
        <v>91800</v>
      </c>
      <c r="AC255" s="43">
        <v>0</v>
      </c>
      <c r="AD255" s="43">
        <v>91800</v>
      </c>
      <c r="AE255" s="43">
        <v>0</v>
      </c>
      <c r="AF255" s="45">
        <f t="shared" si="9"/>
        <v>17096501.079999998</v>
      </c>
      <c r="AG255" s="45">
        <f t="shared" si="10"/>
        <v>55282270</v>
      </c>
      <c r="AH255" s="45">
        <f t="shared" si="11"/>
        <v>42450897</v>
      </c>
      <c r="AI255" s="43">
        <v>3978413464</v>
      </c>
      <c r="AJ255" s="43">
        <v>4275340637</v>
      </c>
      <c r="AK255" s="43">
        <v>4486111253</v>
      </c>
      <c r="AL255" s="47">
        <v>4246621784.6666665</v>
      </c>
      <c r="AM255" s="43">
        <v>1496144.94052023</v>
      </c>
      <c r="AN255" s="46"/>
    </row>
    <row r="256" spans="1:40" s="35" customFormat="1" ht="16.5" x14ac:dyDescent="0.3">
      <c r="A256" s="35" t="s">
        <v>571</v>
      </c>
      <c r="B256" s="35" t="s">
        <v>572</v>
      </c>
      <c r="C256" s="35" t="s">
        <v>558</v>
      </c>
      <c r="D256" s="41">
        <v>2</v>
      </c>
      <c r="E256" s="41" t="s">
        <v>1234</v>
      </c>
      <c r="F256" s="42" t="s">
        <v>1193</v>
      </c>
      <c r="G256" s="43">
        <v>2563885003</v>
      </c>
      <c r="H256" s="44">
        <v>5.7320000000000002</v>
      </c>
      <c r="I256" s="43">
        <v>6651210259</v>
      </c>
      <c r="J256" s="43">
        <v>25943186.620000001</v>
      </c>
      <c r="K256" s="43">
        <v>25795437.170000002</v>
      </c>
      <c r="L256" s="43">
        <v>0</v>
      </c>
      <c r="M256" s="43">
        <v>25795437.170000002</v>
      </c>
      <c r="N256" s="43">
        <v>0</v>
      </c>
      <c r="O256" s="43">
        <v>0</v>
      </c>
      <c r="P256" s="43">
        <v>27762.82</v>
      </c>
      <c r="Q256" s="43">
        <v>52422151</v>
      </c>
      <c r="R256" s="43">
        <v>0</v>
      </c>
      <c r="S256" s="43">
        <v>0</v>
      </c>
      <c r="T256" s="43">
        <v>66500979.020000003</v>
      </c>
      <c r="U256" s="43">
        <v>0</v>
      </c>
      <c r="V256" s="43">
        <v>2212020.98</v>
      </c>
      <c r="W256" s="43">
        <v>146958350.99000001</v>
      </c>
      <c r="X256" s="45">
        <v>5.4682858617951025E-2</v>
      </c>
      <c r="Y256" s="43">
        <v>31915</v>
      </c>
      <c r="Z256" s="43">
        <v>51250</v>
      </c>
      <c r="AA256" s="43">
        <v>1663.3</v>
      </c>
      <c r="AB256" s="43">
        <v>84828.3</v>
      </c>
      <c r="AC256" s="43">
        <v>0</v>
      </c>
      <c r="AD256" s="43">
        <v>84828.3</v>
      </c>
      <c r="AE256" s="43">
        <v>0</v>
      </c>
      <c r="AF256" s="45">
        <f t="shared" si="9"/>
        <v>25823199.990000002</v>
      </c>
      <c r="AG256" s="45">
        <f t="shared" si="10"/>
        <v>52422151</v>
      </c>
      <c r="AH256" s="45">
        <f t="shared" si="11"/>
        <v>68713000</v>
      </c>
      <c r="AI256" s="43">
        <v>6533790803</v>
      </c>
      <c r="AJ256" s="43">
        <v>6632649323</v>
      </c>
      <c r="AK256" s="43">
        <v>6925858715</v>
      </c>
      <c r="AL256" s="47">
        <v>6697432947</v>
      </c>
      <c r="AM256" s="43">
        <v>2309748.9405820831</v>
      </c>
      <c r="AN256" s="46"/>
    </row>
    <row r="257" spans="1:40" s="35" customFormat="1" ht="16.5" x14ac:dyDescent="0.3">
      <c r="A257" s="35" t="s">
        <v>573</v>
      </c>
      <c r="B257" s="35" t="s">
        <v>574</v>
      </c>
      <c r="C257" s="35" t="s">
        <v>558</v>
      </c>
      <c r="D257" s="41">
        <v>3</v>
      </c>
      <c r="E257" s="41" t="s">
        <v>1234</v>
      </c>
      <c r="F257" s="42" t="s">
        <v>1193</v>
      </c>
      <c r="G257" s="43">
        <v>2820788234</v>
      </c>
      <c r="H257" s="44">
        <v>3.7359999999999998</v>
      </c>
      <c r="I257" s="43">
        <v>5550541721</v>
      </c>
      <c r="J257" s="43">
        <v>21650005.649999999</v>
      </c>
      <c r="K257" s="43">
        <v>21259581.379999999</v>
      </c>
      <c r="L257" s="43">
        <v>0</v>
      </c>
      <c r="M257" s="43">
        <v>21259581.379999999</v>
      </c>
      <c r="N257" s="43">
        <v>0</v>
      </c>
      <c r="O257" s="43">
        <v>0</v>
      </c>
      <c r="P257" s="43">
        <v>23168.52</v>
      </c>
      <c r="Q257" s="43">
        <v>37952013</v>
      </c>
      <c r="R257" s="43">
        <v>0</v>
      </c>
      <c r="S257" s="43">
        <v>0</v>
      </c>
      <c r="T257" s="43">
        <v>44000545.219999999</v>
      </c>
      <c r="U257" s="43">
        <v>282078.82</v>
      </c>
      <c r="V257" s="43">
        <v>1839210.56</v>
      </c>
      <c r="W257" s="43">
        <v>105356597.5</v>
      </c>
      <c r="X257" s="45">
        <v>3.7069645467911076E-2</v>
      </c>
      <c r="Y257" s="43">
        <v>11226.03</v>
      </c>
      <c r="Z257" s="43">
        <v>72500</v>
      </c>
      <c r="AA257" s="43">
        <v>1674.5206000000001</v>
      </c>
      <c r="AB257" s="43">
        <v>85400.550600000002</v>
      </c>
      <c r="AC257" s="43">
        <v>250</v>
      </c>
      <c r="AD257" s="43">
        <v>85650.550600000002</v>
      </c>
      <c r="AE257" s="43">
        <v>0</v>
      </c>
      <c r="AF257" s="45">
        <f t="shared" si="9"/>
        <v>21282749.899999999</v>
      </c>
      <c r="AG257" s="45">
        <f t="shared" si="10"/>
        <v>37952013</v>
      </c>
      <c r="AH257" s="45">
        <f t="shared" si="11"/>
        <v>46121834.600000001</v>
      </c>
      <c r="AI257" s="43">
        <v>5961049149</v>
      </c>
      <c r="AJ257" s="43">
        <v>5514301027</v>
      </c>
      <c r="AK257" s="43">
        <v>5633744201</v>
      </c>
      <c r="AL257" s="47">
        <v>5496737593</v>
      </c>
      <c r="AM257" s="43">
        <v>1879030.44096768</v>
      </c>
      <c r="AN257" s="46"/>
    </row>
    <row r="258" spans="1:40" s="35" customFormat="1" ht="16.5" x14ac:dyDescent="0.3">
      <c r="A258" s="35" t="s">
        <v>575</v>
      </c>
      <c r="B258" s="35" t="s">
        <v>576</v>
      </c>
      <c r="C258" s="35" t="s">
        <v>558</v>
      </c>
      <c r="D258" s="41">
        <v>1</v>
      </c>
      <c r="E258" s="41" t="s">
        <v>1234</v>
      </c>
      <c r="F258" s="42" t="s">
        <v>1194</v>
      </c>
      <c r="G258" s="43">
        <v>1524476205</v>
      </c>
      <c r="H258" s="44">
        <v>7.3010000000000002</v>
      </c>
      <c r="I258" s="43">
        <v>4452624972</v>
      </c>
      <c r="J258" s="43">
        <v>17367558.100000001</v>
      </c>
      <c r="K258" s="43">
        <v>17302549.510000002</v>
      </c>
      <c r="L258" s="43">
        <v>0</v>
      </c>
      <c r="M258" s="43">
        <v>17302549.510000002</v>
      </c>
      <c r="N258" s="43">
        <v>0</v>
      </c>
      <c r="O258" s="43">
        <v>0</v>
      </c>
      <c r="P258" s="43">
        <v>18585.7</v>
      </c>
      <c r="Q258" s="43">
        <v>15418637</v>
      </c>
      <c r="R258" s="43">
        <v>0</v>
      </c>
      <c r="S258" s="43">
        <v>0</v>
      </c>
      <c r="T258" s="43">
        <v>77093089.870000005</v>
      </c>
      <c r="U258" s="43">
        <v>0</v>
      </c>
      <c r="V258" s="43">
        <v>1457486.58</v>
      </c>
      <c r="W258" s="43">
        <v>111290348.66000001</v>
      </c>
      <c r="X258" s="45">
        <v>6.8898391458462438E-2</v>
      </c>
      <c r="Y258" s="43">
        <v>13395.83</v>
      </c>
      <c r="Z258" s="43">
        <v>23250</v>
      </c>
      <c r="AA258" s="43">
        <v>732.91660000000002</v>
      </c>
      <c r="AB258" s="43">
        <v>37378.746600000006</v>
      </c>
      <c r="AC258" s="43">
        <v>-2000</v>
      </c>
      <c r="AD258" s="43">
        <v>35378.746600000006</v>
      </c>
      <c r="AE258" s="43">
        <v>2000000</v>
      </c>
      <c r="AF258" s="45">
        <f t="shared" si="9"/>
        <v>17321135.210000001</v>
      </c>
      <c r="AG258" s="45">
        <f t="shared" si="10"/>
        <v>15418637</v>
      </c>
      <c r="AH258" s="45">
        <f t="shared" si="11"/>
        <v>78550576.450000003</v>
      </c>
      <c r="AI258" s="43">
        <v>4068207138</v>
      </c>
      <c r="AJ258" s="43">
        <v>4366591012</v>
      </c>
      <c r="AK258" s="43">
        <v>4655996199</v>
      </c>
      <c r="AL258" s="47">
        <v>4363598116.333333</v>
      </c>
      <c r="AM258" s="43">
        <v>1553893.9274378519</v>
      </c>
      <c r="AN258" s="46"/>
    </row>
    <row r="259" spans="1:40" s="35" customFormat="1" ht="16.5" x14ac:dyDescent="0.3">
      <c r="A259" s="35" t="s">
        <v>577</v>
      </c>
      <c r="B259" s="35" t="s">
        <v>578</v>
      </c>
      <c r="C259" s="35" t="s">
        <v>558</v>
      </c>
      <c r="D259" s="41">
        <v>2</v>
      </c>
      <c r="E259" s="41" t="s">
        <v>1234</v>
      </c>
      <c r="F259" s="42" t="s">
        <v>1194</v>
      </c>
      <c r="G259" s="43">
        <v>4108056338</v>
      </c>
      <c r="H259" s="44">
        <v>1.7369999999999999</v>
      </c>
      <c r="I259" s="43">
        <v>4091058813</v>
      </c>
      <c r="J259" s="43">
        <v>15957261.630000001</v>
      </c>
      <c r="K259" s="43">
        <v>15923923.290000001</v>
      </c>
      <c r="L259" s="43">
        <v>0</v>
      </c>
      <c r="M259" s="43">
        <v>15923923.290000001</v>
      </c>
      <c r="N259" s="43">
        <v>0</v>
      </c>
      <c r="O259" s="43">
        <v>0</v>
      </c>
      <c r="P259" s="43">
        <v>17076.490000000002</v>
      </c>
      <c r="Q259" s="43">
        <v>24046752</v>
      </c>
      <c r="R259" s="43">
        <v>0</v>
      </c>
      <c r="S259" s="43">
        <v>0</v>
      </c>
      <c r="T259" s="43">
        <v>30015256.34</v>
      </c>
      <c r="U259" s="43">
        <v>0</v>
      </c>
      <c r="V259" s="43">
        <v>1348736.67</v>
      </c>
      <c r="W259" s="43">
        <v>71351744.790000007</v>
      </c>
      <c r="X259" s="45">
        <v>5.0596337299192808E-2</v>
      </c>
      <c r="Y259" s="43">
        <v>4250</v>
      </c>
      <c r="Z259" s="43">
        <v>14250</v>
      </c>
      <c r="AA259" s="43">
        <v>370</v>
      </c>
      <c r="AB259" s="43">
        <v>18870</v>
      </c>
      <c r="AC259" s="43">
        <v>0</v>
      </c>
      <c r="AD259" s="43">
        <v>18870</v>
      </c>
      <c r="AE259" s="43">
        <v>936038.67</v>
      </c>
      <c r="AF259" s="45">
        <f t="shared" ref="AF259:AF322" si="12">SUM(M259:P259)</f>
        <v>15940999.780000001</v>
      </c>
      <c r="AG259" s="45">
        <f t="shared" ref="AG259:AG322" si="13">SUM(Q259:S259)</f>
        <v>24046752</v>
      </c>
      <c r="AH259" s="45">
        <f t="shared" ref="AH259:AH322" si="14">SUM(T259:V259)</f>
        <v>31363993.009999998</v>
      </c>
      <c r="AI259" s="43">
        <v>3700556794</v>
      </c>
      <c r="AJ259" s="43">
        <v>4043324698</v>
      </c>
      <c r="AK259" s="43">
        <v>4100569873</v>
      </c>
      <c r="AL259" s="47">
        <v>3948150455</v>
      </c>
      <c r="AM259" s="43">
        <v>1367847.202484763</v>
      </c>
      <c r="AN259" s="46"/>
    </row>
    <row r="260" spans="1:40" s="35" customFormat="1" ht="16.5" x14ac:dyDescent="0.3">
      <c r="A260" s="35" t="s">
        <v>579</v>
      </c>
      <c r="B260" s="35" t="s">
        <v>580</v>
      </c>
      <c r="C260" s="35" t="s">
        <v>558</v>
      </c>
      <c r="D260" s="41">
        <v>3</v>
      </c>
      <c r="E260" s="41" t="s">
        <v>1234</v>
      </c>
      <c r="F260" s="42" t="s">
        <v>1193</v>
      </c>
      <c r="G260" s="43">
        <v>923172481</v>
      </c>
      <c r="H260" s="44">
        <v>7.6350000000000007</v>
      </c>
      <c r="I260" s="43">
        <v>3391092430</v>
      </c>
      <c r="J260" s="43">
        <v>13227029.790000001</v>
      </c>
      <c r="K260" s="43">
        <v>12851236.41</v>
      </c>
      <c r="L260" s="43">
        <v>0</v>
      </c>
      <c r="M260" s="43">
        <v>12851236.41</v>
      </c>
      <c r="N260" s="43">
        <v>0</v>
      </c>
      <c r="O260" s="43">
        <v>0</v>
      </c>
      <c r="P260" s="43">
        <v>14154.2</v>
      </c>
      <c r="Q260" s="43">
        <v>18277722</v>
      </c>
      <c r="R260" s="43">
        <v>0</v>
      </c>
      <c r="S260" s="43">
        <v>273300</v>
      </c>
      <c r="T260" s="43">
        <v>37954925</v>
      </c>
      <c r="U260" s="43">
        <v>0</v>
      </c>
      <c r="V260" s="43">
        <v>1110192</v>
      </c>
      <c r="W260" s="43">
        <v>70481529.609999999</v>
      </c>
      <c r="X260" s="45">
        <v>7.2997753227976581E-2</v>
      </c>
      <c r="Y260" s="43">
        <v>10000</v>
      </c>
      <c r="Z260" s="43">
        <v>16000</v>
      </c>
      <c r="AA260" s="43">
        <v>520</v>
      </c>
      <c r="AB260" s="43">
        <v>26520</v>
      </c>
      <c r="AC260" s="43">
        <v>0</v>
      </c>
      <c r="AD260" s="43">
        <v>26520</v>
      </c>
      <c r="AE260" s="43">
        <v>0</v>
      </c>
      <c r="AF260" s="45">
        <f t="shared" si="12"/>
        <v>12865390.609999999</v>
      </c>
      <c r="AG260" s="45">
        <f t="shared" si="13"/>
        <v>18551022</v>
      </c>
      <c r="AH260" s="45">
        <f t="shared" si="14"/>
        <v>39065117</v>
      </c>
      <c r="AI260" s="43">
        <v>3105640929</v>
      </c>
      <c r="AJ260" s="43">
        <v>3329753919</v>
      </c>
      <c r="AK260" s="43">
        <v>3451996931</v>
      </c>
      <c r="AL260" s="47">
        <v>3295797259.6666665</v>
      </c>
      <c r="AM260" s="43">
        <v>1150930.793068056</v>
      </c>
      <c r="AN260" s="46"/>
    </row>
    <row r="261" spans="1:40" s="35" customFormat="1" ht="16.5" x14ac:dyDescent="0.3">
      <c r="A261" s="35" t="s">
        <v>581</v>
      </c>
      <c r="B261" s="35" t="s">
        <v>582</v>
      </c>
      <c r="C261" s="35" t="s">
        <v>583</v>
      </c>
      <c r="D261" s="41">
        <v>1</v>
      </c>
      <c r="E261" s="41" t="s">
        <v>1233</v>
      </c>
      <c r="F261" s="42" t="s">
        <v>1193</v>
      </c>
      <c r="G261" s="43">
        <v>719260528</v>
      </c>
      <c r="H261" s="44">
        <v>2.6669999999999998</v>
      </c>
      <c r="I261" s="43">
        <v>789850705</v>
      </c>
      <c r="J261" s="43">
        <v>2488184.61</v>
      </c>
      <c r="K261" s="43">
        <v>2486296.0499999998</v>
      </c>
      <c r="L261" s="43">
        <v>0</v>
      </c>
      <c r="M261" s="43">
        <v>2486296.0499999998</v>
      </c>
      <c r="N261" s="43">
        <v>244145.22</v>
      </c>
      <c r="O261" s="43">
        <v>0</v>
      </c>
      <c r="P261" s="43">
        <v>237451.68</v>
      </c>
      <c r="Q261" s="43">
        <v>8928701</v>
      </c>
      <c r="R261" s="43">
        <v>5074503</v>
      </c>
      <c r="S261" s="43">
        <v>0</v>
      </c>
      <c r="T261" s="43">
        <v>2067484.3</v>
      </c>
      <c r="U261" s="43">
        <v>143818.26</v>
      </c>
      <c r="V261" s="43">
        <v>0</v>
      </c>
      <c r="W261" s="43">
        <v>19182399.510000002</v>
      </c>
      <c r="X261" s="45">
        <v>2.557853060344702E-2</v>
      </c>
      <c r="Y261" s="43">
        <v>1500</v>
      </c>
      <c r="Z261" s="43">
        <v>25500</v>
      </c>
      <c r="AA261" s="43">
        <v>540</v>
      </c>
      <c r="AB261" s="43">
        <v>27540</v>
      </c>
      <c r="AC261" s="43">
        <v>0</v>
      </c>
      <c r="AD261" s="43">
        <v>27540</v>
      </c>
      <c r="AE261" s="43">
        <v>0</v>
      </c>
      <c r="AF261" s="45">
        <f t="shared" si="12"/>
        <v>2967892.95</v>
      </c>
      <c r="AG261" s="45">
        <f t="shared" si="13"/>
        <v>14003204</v>
      </c>
      <c r="AH261" s="45">
        <f t="shared" si="14"/>
        <v>2211302.56</v>
      </c>
      <c r="AI261" s="43">
        <v>779216808</v>
      </c>
      <c r="AJ261" s="43">
        <v>786560506</v>
      </c>
      <c r="AK261" s="43">
        <v>783836167</v>
      </c>
      <c r="AL261" s="47">
        <v>783204493.66666663</v>
      </c>
      <c r="AM261" s="43">
        <v>261334.870331535</v>
      </c>
      <c r="AN261" s="46"/>
    </row>
    <row r="262" spans="1:40" s="35" customFormat="1" ht="16.5" x14ac:dyDescent="0.3">
      <c r="A262" s="35" t="s">
        <v>584</v>
      </c>
      <c r="B262" s="35" t="s">
        <v>585</v>
      </c>
      <c r="C262" s="35" t="s">
        <v>583</v>
      </c>
      <c r="D262" s="41">
        <v>2</v>
      </c>
      <c r="E262" s="41" t="s">
        <v>1233</v>
      </c>
      <c r="F262" s="42" t="s">
        <v>1193</v>
      </c>
      <c r="G262" s="43">
        <v>527035293</v>
      </c>
      <c r="H262" s="44">
        <v>2.9950000000000001</v>
      </c>
      <c r="I262" s="43">
        <v>568377301</v>
      </c>
      <c r="J262" s="43">
        <v>1790499.96</v>
      </c>
      <c r="K262" s="43">
        <v>1788088.63</v>
      </c>
      <c r="L262" s="43">
        <v>0</v>
      </c>
      <c r="M262" s="43">
        <v>1788088.63</v>
      </c>
      <c r="N262" s="43">
        <v>175584.3</v>
      </c>
      <c r="O262" s="43">
        <v>0</v>
      </c>
      <c r="P262" s="43">
        <v>170770.86</v>
      </c>
      <c r="Q262" s="43">
        <v>7825819</v>
      </c>
      <c r="R262" s="43">
        <v>3687391</v>
      </c>
      <c r="S262" s="43">
        <v>0</v>
      </c>
      <c r="T262" s="43">
        <v>1978015.71</v>
      </c>
      <c r="U262" s="43">
        <v>158144.37</v>
      </c>
      <c r="V262" s="43">
        <v>0</v>
      </c>
      <c r="W262" s="43">
        <v>15783813.869999999</v>
      </c>
      <c r="X262" s="45">
        <v>2.8976512693987395E-2</v>
      </c>
      <c r="Y262" s="43">
        <v>2000</v>
      </c>
      <c r="Z262" s="43">
        <v>27500</v>
      </c>
      <c r="AA262" s="43">
        <v>590</v>
      </c>
      <c r="AB262" s="43">
        <v>30090</v>
      </c>
      <c r="AC262" s="43">
        <v>0</v>
      </c>
      <c r="AD262" s="43">
        <v>30090</v>
      </c>
      <c r="AE262" s="43">
        <v>0</v>
      </c>
      <c r="AF262" s="45">
        <f t="shared" si="12"/>
        <v>2134443.79</v>
      </c>
      <c r="AG262" s="45">
        <f t="shared" si="13"/>
        <v>11513210</v>
      </c>
      <c r="AH262" s="45">
        <f t="shared" si="14"/>
        <v>2136160.08</v>
      </c>
      <c r="AI262" s="43">
        <v>562483767</v>
      </c>
      <c r="AJ262" s="43">
        <v>568744943</v>
      </c>
      <c r="AK262" s="43">
        <v>589854727</v>
      </c>
      <c r="AL262" s="47">
        <v>573694479</v>
      </c>
      <c r="AM262" s="43">
        <v>196618.077048393</v>
      </c>
      <c r="AN262" s="46"/>
    </row>
    <row r="263" spans="1:40" s="35" customFormat="1" ht="16.5" x14ac:dyDescent="0.3">
      <c r="A263" s="35" t="s">
        <v>586</v>
      </c>
      <c r="B263" s="35" t="s">
        <v>587</v>
      </c>
      <c r="C263" s="35" t="s">
        <v>583</v>
      </c>
      <c r="D263" s="41">
        <v>3</v>
      </c>
      <c r="E263" s="41" t="s">
        <v>1234</v>
      </c>
      <c r="F263" s="42" t="s">
        <v>1193</v>
      </c>
      <c r="G263" s="43">
        <v>89714695</v>
      </c>
      <c r="H263" s="44">
        <v>3.1339999999999999</v>
      </c>
      <c r="I263" s="43">
        <v>96975873</v>
      </c>
      <c r="J263" s="43">
        <v>305493.02</v>
      </c>
      <c r="K263" s="43">
        <v>305493.02</v>
      </c>
      <c r="L263" s="43">
        <v>0</v>
      </c>
      <c r="M263" s="43">
        <v>305493.02</v>
      </c>
      <c r="N263" s="43">
        <v>29998.52</v>
      </c>
      <c r="O263" s="43">
        <v>0</v>
      </c>
      <c r="P263" s="43">
        <v>29176.03</v>
      </c>
      <c r="Q263" s="43">
        <v>1860984</v>
      </c>
      <c r="R263" s="43">
        <v>0</v>
      </c>
      <c r="S263" s="43">
        <v>0</v>
      </c>
      <c r="T263" s="43">
        <v>585706.81999999995</v>
      </c>
      <c r="U263" s="43">
        <v>0</v>
      </c>
      <c r="V263" s="43">
        <v>0</v>
      </c>
      <c r="W263" s="43">
        <v>2811358.39</v>
      </c>
      <c r="X263" s="45">
        <v>2.8588289744519432E-2</v>
      </c>
      <c r="Y263" s="43">
        <v>250</v>
      </c>
      <c r="Z263" s="43">
        <v>5500</v>
      </c>
      <c r="AA263" s="43">
        <v>115</v>
      </c>
      <c r="AB263" s="43">
        <v>5865</v>
      </c>
      <c r="AC263" s="43">
        <v>0</v>
      </c>
      <c r="AD263" s="43">
        <v>5865</v>
      </c>
      <c r="AE263" s="43">
        <v>0</v>
      </c>
      <c r="AF263" s="45">
        <f t="shared" si="12"/>
        <v>364667.57000000007</v>
      </c>
      <c r="AG263" s="45">
        <f t="shared" si="13"/>
        <v>1860984</v>
      </c>
      <c r="AH263" s="45">
        <f t="shared" si="14"/>
        <v>585706.81999999995</v>
      </c>
      <c r="AI263" s="43">
        <v>98648318</v>
      </c>
      <c r="AJ263" s="43">
        <v>97265111</v>
      </c>
      <c r="AK263" s="43">
        <v>100083222</v>
      </c>
      <c r="AL263" s="47">
        <v>98665550.333333328</v>
      </c>
      <c r="AM263" s="43">
        <v>33361.072305561</v>
      </c>
      <c r="AN263" s="46"/>
    </row>
    <row r="264" spans="1:40" s="35" customFormat="1" ht="16.5" x14ac:dyDescent="0.3">
      <c r="A264" s="35" t="s">
        <v>588</v>
      </c>
      <c r="B264" s="35" t="s">
        <v>589</v>
      </c>
      <c r="C264" s="35" t="s">
        <v>583</v>
      </c>
      <c r="D264" s="41">
        <v>1</v>
      </c>
      <c r="E264" s="41" t="s">
        <v>1233</v>
      </c>
      <c r="F264" s="42" t="s">
        <v>1193</v>
      </c>
      <c r="G264" s="43">
        <v>146585108</v>
      </c>
      <c r="H264" s="44">
        <v>3.5049999999999999</v>
      </c>
      <c r="I264" s="43">
        <v>151625182</v>
      </c>
      <c r="J264" s="43">
        <v>477649.06</v>
      </c>
      <c r="K264" s="43">
        <v>476518.2</v>
      </c>
      <c r="L264" s="43">
        <v>0</v>
      </c>
      <c r="M264" s="43">
        <v>476518.2</v>
      </c>
      <c r="N264" s="43">
        <v>46791.35</v>
      </c>
      <c r="O264" s="43">
        <v>0</v>
      </c>
      <c r="P264" s="43">
        <v>45508.87</v>
      </c>
      <c r="Q264" s="43">
        <v>2434520</v>
      </c>
      <c r="R264" s="43">
        <v>1177608</v>
      </c>
      <c r="S264" s="43">
        <v>0</v>
      </c>
      <c r="T264" s="43">
        <v>927405.55</v>
      </c>
      <c r="U264" s="43">
        <v>29317</v>
      </c>
      <c r="V264" s="43">
        <v>0</v>
      </c>
      <c r="W264" s="43">
        <v>5137668.97</v>
      </c>
      <c r="X264" s="45">
        <v>3.0693249995393336E-2</v>
      </c>
      <c r="Y264" s="43">
        <v>750</v>
      </c>
      <c r="Z264" s="43">
        <v>4250</v>
      </c>
      <c r="AA264" s="43">
        <v>100</v>
      </c>
      <c r="AB264" s="43">
        <v>5100</v>
      </c>
      <c r="AC264" s="43">
        <v>0</v>
      </c>
      <c r="AD264" s="43">
        <v>5100</v>
      </c>
      <c r="AE264" s="43">
        <v>0</v>
      </c>
      <c r="AF264" s="45">
        <f t="shared" si="12"/>
        <v>568818.42000000004</v>
      </c>
      <c r="AG264" s="45">
        <f t="shared" si="13"/>
        <v>3612128</v>
      </c>
      <c r="AH264" s="45">
        <f t="shared" si="14"/>
        <v>956722.55</v>
      </c>
      <c r="AI264" s="43">
        <v>148105397</v>
      </c>
      <c r="AJ264" s="43">
        <v>150333094</v>
      </c>
      <c r="AK264" s="43">
        <v>151618751</v>
      </c>
      <c r="AL264" s="47">
        <v>150019080.66666666</v>
      </c>
      <c r="AM264" s="43">
        <v>50539.566460383001</v>
      </c>
      <c r="AN264" s="46"/>
    </row>
    <row r="265" spans="1:40" s="35" customFormat="1" ht="16.5" x14ac:dyDescent="0.3">
      <c r="A265" s="35" t="s">
        <v>590</v>
      </c>
      <c r="B265" s="35" t="s">
        <v>591</v>
      </c>
      <c r="C265" s="35" t="s">
        <v>583</v>
      </c>
      <c r="D265" s="41">
        <v>2</v>
      </c>
      <c r="E265" s="41" t="s">
        <v>1233</v>
      </c>
      <c r="F265" s="42" t="s">
        <v>1193</v>
      </c>
      <c r="G265" s="43">
        <v>392357050</v>
      </c>
      <c r="H265" s="44">
        <v>3.2330000000000001</v>
      </c>
      <c r="I265" s="43">
        <v>414736498</v>
      </c>
      <c r="J265" s="43">
        <v>1306501.3</v>
      </c>
      <c r="K265" s="43">
        <v>1305261.1300000001</v>
      </c>
      <c r="L265" s="43">
        <v>0</v>
      </c>
      <c r="M265" s="43">
        <v>1305261.1300000001</v>
      </c>
      <c r="N265" s="43">
        <v>128169.82</v>
      </c>
      <c r="O265" s="43">
        <v>0</v>
      </c>
      <c r="P265" s="43">
        <v>124656.05</v>
      </c>
      <c r="Q265" s="43">
        <v>5390089</v>
      </c>
      <c r="R265" s="43">
        <v>2392166</v>
      </c>
      <c r="S265" s="43">
        <v>0</v>
      </c>
      <c r="T265" s="43">
        <v>3342852</v>
      </c>
      <c r="U265" s="43">
        <v>0</v>
      </c>
      <c r="V265" s="43">
        <v>0</v>
      </c>
      <c r="W265" s="43">
        <v>12683194</v>
      </c>
      <c r="X265" s="45">
        <v>3.1548014520190099E-2</v>
      </c>
      <c r="Y265" s="43">
        <v>750</v>
      </c>
      <c r="Z265" s="43">
        <v>11000</v>
      </c>
      <c r="AA265" s="43">
        <v>235</v>
      </c>
      <c r="AB265" s="43">
        <v>11985</v>
      </c>
      <c r="AC265" s="43">
        <v>0</v>
      </c>
      <c r="AD265" s="43">
        <v>11985</v>
      </c>
      <c r="AE265" s="43">
        <v>0</v>
      </c>
      <c r="AF265" s="45">
        <f t="shared" si="12"/>
        <v>1558087.0000000002</v>
      </c>
      <c r="AG265" s="45">
        <f t="shared" si="13"/>
        <v>7782255</v>
      </c>
      <c r="AH265" s="45">
        <f t="shared" si="14"/>
        <v>3342852</v>
      </c>
      <c r="AI265" s="43">
        <v>392503894</v>
      </c>
      <c r="AJ265" s="43">
        <v>411548365</v>
      </c>
      <c r="AK265" s="43">
        <v>419678094</v>
      </c>
      <c r="AL265" s="47">
        <v>407910117.66666669</v>
      </c>
      <c r="AM265" s="43">
        <v>139892.558107302</v>
      </c>
      <c r="AN265" s="46"/>
    </row>
    <row r="266" spans="1:40" s="35" customFormat="1" ht="16.5" x14ac:dyDescent="0.3">
      <c r="A266" s="35" t="s">
        <v>592</v>
      </c>
      <c r="B266" s="35" t="s">
        <v>593</v>
      </c>
      <c r="C266" s="35" t="s">
        <v>583</v>
      </c>
      <c r="D266" s="41">
        <v>3</v>
      </c>
      <c r="E266" s="41" t="s">
        <v>1234</v>
      </c>
      <c r="F266" s="42" t="s">
        <v>1193</v>
      </c>
      <c r="G266" s="43">
        <v>2149909400</v>
      </c>
      <c r="H266" s="44">
        <v>2.6949999999999998</v>
      </c>
      <c r="I266" s="43">
        <v>2301380924</v>
      </c>
      <c r="J266" s="43">
        <v>7249801.21</v>
      </c>
      <c r="K266" s="43">
        <v>7228357.0899999999</v>
      </c>
      <c r="L266" s="43">
        <v>0</v>
      </c>
      <c r="M266" s="43">
        <v>7228357.0899999999</v>
      </c>
      <c r="N266" s="43">
        <v>709737.45</v>
      </c>
      <c r="O266" s="43">
        <v>0</v>
      </c>
      <c r="P266" s="43">
        <v>690284.32</v>
      </c>
      <c r="Q266" s="43">
        <v>26346984</v>
      </c>
      <c r="R266" s="43">
        <v>13608833</v>
      </c>
      <c r="S266" s="43">
        <v>0</v>
      </c>
      <c r="T266" s="43">
        <v>8911542.6699999999</v>
      </c>
      <c r="U266" s="43">
        <v>429981.82</v>
      </c>
      <c r="V266" s="43">
        <v>0</v>
      </c>
      <c r="W266" s="43">
        <v>57925720.350000001</v>
      </c>
      <c r="X266" s="45">
        <v>2.5335513830304246E-2</v>
      </c>
      <c r="Y266" s="43">
        <v>2000</v>
      </c>
      <c r="Z266" s="43">
        <v>63000</v>
      </c>
      <c r="AA266" s="43">
        <v>1300</v>
      </c>
      <c r="AB266" s="43">
        <v>66300</v>
      </c>
      <c r="AC266" s="43">
        <v>0</v>
      </c>
      <c r="AD266" s="43">
        <v>66300</v>
      </c>
      <c r="AE266" s="43">
        <v>0</v>
      </c>
      <c r="AF266" s="45">
        <f t="shared" si="12"/>
        <v>8628378.8599999994</v>
      </c>
      <c r="AG266" s="45">
        <f t="shared" si="13"/>
        <v>39955817</v>
      </c>
      <c r="AH266" s="45">
        <f t="shared" si="14"/>
        <v>9341524.4900000002</v>
      </c>
      <c r="AI266" s="43">
        <v>2263310606</v>
      </c>
      <c r="AJ266" s="43">
        <v>2295299316</v>
      </c>
      <c r="AK266" s="43">
        <v>2302816410</v>
      </c>
      <c r="AL266" s="47">
        <v>2287142110.6666665</v>
      </c>
      <c r="AM266" s="43">
        <v>767604.70239453006</v>
      </c>
      <c r="AN266" s="46"/>
    </row>
    <row r="267" spans="1:40" s="35" customFormat="1" ht="16.5" x14ac:dyDescent="0.3">
      <c r="A267" s="35" t="s">
        <v>594</v>
      </c>
      <c r="B267" s="35" t="s">
        <v>595</v>
      </c>
      <c r="C267" s="35" t="s">
        <v>583</v>
      </c>
      <c r="D267" s="41">
        <v>1</v>
      </c>
      <c r="E267" s="41" t="s">
        <v>1233</v>
      </c>
      <c r="F267" s="42" t="s">
        <v>1193</v>
      </c>
      <c r="G267" s="43">
        <v>803676430</v>
      </c>
      <c r="H267" s="44">
        <v>2.5829999999999997</v>
      </c>
      <c r="I267" s="43">
        <v>879869249</v>
      </c>
      <c r="J267" s="43">
        <v>2771760.68</v>
      </c>
      <c r="K267" s="43">
        <v>2770629.8400000003</v>
      </c>
      <c r="L267" s="43">
        <v>0</v>
      </c>
      <c r="M267" s="43">
        <v>2770629.8400000003</v>
      </c>
      <c r="N267" s="43">
        <v>272068.99</v>
      </c>
      <c r="O267" s="43">
        <v>0</v>
      </c>
      <c r="P267" s="43">
        <v>264606.46999999997</v>
      </c>
      <c r="Q267" s="43">
        <v>8749918</v>
      </c>
      <c r="R267" s="43">
        <v>4798151</v>
      </c>
      <c r="S267" s="43">
        <v>0</v>
      </c>
      <c r="T267" s="43">
        <v>3417415</v>
      </c>
      <c r="U267" s="43">
        <v>482450</v>
      </c>
      <c r="V267" s="43">
        <v>0</v>
      </c>
      <c r="W267" s="43">
        <v>20755239.300000001</v>
      </c>
      <c r="X267" s="45">
        <v>2.4877284628000401E-2</v>
      </c>
      <c r="Y267" s="43">
        <v>2405.48</v>
      </c>
      <c r="Z267" s="43">
        <v>32750</v>
      </c>
      <c r="AA267" s="43">
        <v>703.10960000000011</v>
      </c>
      <c r="AB267" s="43">
        <v>35858.589600000007</v>
      </c>
      <c r="AC267" s="43">
        <v>0</v>
      </c>
      <c r="AD267" s="43">
        <v>35858.589600000007</v>
      </c>
      <c r="AE267" s="43">
        <v>0</v>
      </c>
      <c r="AF267" s="45">
        <f t="shared" si="12"/>
        <v>3307305.3</v>
      </c>
      <c r="AG267" s="45">
        <f t="shared" si="13"/>
        <v>13548069</v>
      </c>
      <c r="AH267" s="45">
        <f t="shared" si="14"/>
        <v>3899865</v>
      </c>
      <c r="AI267" s="43">
        <v>858419255</v>
      </c>
      <c r="AJ267" s="43">
        <v>873056655</v>
      </c>
      <c r="AK267" s="43">
        <v>871760961</v>
      </c>
      <c r="AL267" s="47">
        <v>867745623.66666663</v>
      </c>
      <c r="AM267" s="43">
        <v>290586.69641301298</v>
      </c>
      <c r="AN267" s="46"/>
    </row>
    <row r="268" spans="1:40" s="35" customFormat="1" ht="16.5" x14ac:dyDescent="0.3">
      <c r="A268" s="35" t="s">
        <v>596</v>
      </c>
      <c r="B268" s="35" t="s">
        <v>597</v>
      </c>
      <c r="C268" s="35" t="s">
        <v>583</v>
      </c>
      <c r="D268" s="41">
        <v>2</v>
      </c>
      <c r="E268" s="41" t="s">
        <v>1233</v>
      </c>
      <c r="F268" s="42" t="s">
        <v>1193</v>
      </c>
      <c r="G268" s="43">
        <v>671780893</v>
      </c>
      <c r="H268" s="44">
        <v>2.4990000000000001</v>
      </c>
      <c r="I268" s="43">
        <v>766523462</v>
      </c>
      <c r="J268" s="43">
        <v>2414699.2200000002</v>
      </c>
      <c r="K268" s="43">
        <v>2413452.29</v>
      </c>
      <c r="L268" s="43">
        <v>0</v>
      </c>
      <c r="M268" s="43">
        <v>2413452.29</v>
      </c>
      <c r="N268" s="43">
        <v>236993.09</v>
      </c>
      <c r="O268" s="43">
        <v>0</v>
      </c>
      <c r="P268" s="43">
        <v>230495.43</v>
      </c>
      <c r="Q268" s="43">
        <v>7546079</v>
      </c>
      <c r="R268" s="43">
        <v>4723053</v>
      </c>
      <c r="S268" s="43">
        <v>0</v>
      </c>
      <c r="T268" s="43">
        <v>1363155</v>
      </c>
      <c r="U268" s="43">
        <v>268000</v>
      </c>
      <c r="V268" s="43">
        <v>0</v>
      </c>
      <c r="W268" s="43">
        <v>16781227.810000002</v>
      </c>
      <c r="X268" s="45">
        <v>2.3242066467618675E-2</v>
      </c>
      <c r="Y268" s="43">
        <v>2500</v>
      </c>
      <c r="Z268" s="43">
        <v>30000</v>
      </c>
      <c r="AA268" s="43">
        <v>650</v>
      </c>
      <c r="AB268" s="43">
        <v>33150</v>
      </c>
      <c r="AC268" s="43">
        <v>0</v>
      </c>
      <c r="AD268" s="43">
        <v>33150</v>
      </c>
      <c r="AE268" s="43">
        <v>0</v>
      </c>
      <c r="AF268" s="45">
        <f t="shared" si="12"/>
        <v>2880940.81</v>
      </c>
      <c r="AG268" s="45">
        <f t="shared" si="13"/>
        <v>12269132</v>
      </c>
      <c r="AH268" s="45">
        <f t="shared" si="14"/>
        <v>1631155</v>
      </c>
      <c r="AI268" s="43">
        <v>756686698</v>
      </c>
      <c r="AJ268" s="43">
        <v>761584586</v>
      </c>
      <c r="AK268" s="43">
        <v>750292871</v>
      </c>
      <c r="AL268" s="47">
        <v>756188051.66666663</v>
      </c>
      <c r="AM268" s="43">
        <v>250387.04261270701</v>
      </c>
      <c r="AN268" s="46"/>
    </row>
    <row r="269" spans="1:40" s="35" customFormat="1" ht="16.5" x14ac:dyDescent="0.3">
      <c r="A269" s="35" t="s">
        <v>598</v>
      </c>
      <c r="B269" s="35" t="s">
        <v>599</v>
      </c>
      <c r="C269" s="35" t="s">
        <v>583</v>
      </c>
      <c r="D269" s="41">
        <v>3</v>
      </c>
      <c r="E269" s="41" t="s">
        <v>1234</v>
      </c>
      <c r="F269" s="42" t="s">
        <v>1193</v>
      </c>
      <c r="G269" s="43">
        <v>461954800</v>
      </c>
      <c r="H269" s="44">
        <v>3.1779999999999999</v>
      </c>
      <c r="I269" s="43">
        <v>468512889</v>
      </c>
      <c r="J269" s="43">
        <v>1475907.48</v>
      </c>
      <c r="K269" s="43">
        <v>1461623.57</v>
      </c>
      <c r="L269" s="43">
        <v>0</v>
      </c>
      <c r="M269" s="43">
        <v>1461623.57</v>
      </c>
      <c r="N269" s="43">
        <v>0</v>
      </c>
      <c r="O269" s="43">
        <v>0</v>
      </c>
      <c r="P269" s="43">
        <v>139555.93</v>
      </c>
      <c r="Q269" s="43">
        <v>6024563</v>
      </c>
      <c r="R269" s="43">
        <v>2368247</v>
      </c>
      <c r="S269" s="43">
        <v>0</v>
      </c>
      <c r="T269" s="43">
        <v>4529929</v>
      </c>
      <c r="U269" s="43">
        <v>0</v>
      </c>
      <c r="V269" s="43">
        <v>154416</v>
      </c>
      <c r="W269" s="43">
        <v>14678334.5</v>
      </c>
      <c r="X269" s="45">
        <v>3.1396390386806132E-2</v>
      </c>
      <c r="Y269" s="43">
        <v>2250</v>
      </c>
      <c r="Z269" s="43">
        <v>8250</v>
      </c>
      <c r="AA269" s="43">
        <v>210</v>
      </c>
      <c r="AB269" s="43">
        <v>10710</v>
      </c>
      <c r="AC269" s="43">
        <v>0</v>
      </c>
      <c r="AD269" s="43">
        <v>10710</v>
      </c>
      <c r="AE269" s="43">
        <v>0</v>
      </c>
      <c r="AF269" s="45">
        <f t="shared" si="12"/>
        <v>1601179.5</v>
      </c>
      <c r="AG269" s="45">
        <f t="shared" si="13"/>
        <v>8392810</v>
      </c>
      <c r="AH269" s="45">
        <f t="shared" si="14"/>
        <v>4684345</v>
      </c>
      <c r="AI269" s="43">
        <v>451971124</v>
      </c>
      <c r="AJ269" s="43">
        <v>463248456</v>
      </c>
      <c r="AK269" s="43">
        <v>436176754</v>
      </c>
      <c r="AL269" s="47">
        <v>450465444.66666669</v>
      </c>
      <c r="AM269" s="43">
        <v>145392.105941082</v>
      </c>
      <c r="AN269" s="46"/>
    </row>
    <row r="270" spans="1:40" s="35" customFormat="1" ht="16.5" x14ac:dyDescent="0.3">
      <c r="A270" s="35" t="s">
        <v>600</v>
      </c>
      <c r="B270" s="35" t="s">
        <v>519</v>
      </c>
      <c r="C270" s="35" t="s">
        <v>583</v>
      </c>
      <c r="D270" s="41">
        <v>1</v>
      </c>
      <c r="E270" s="41" t="s">
        <v>1233</v>
      </c>
      <c r="F270" s="42" t="s">
        <v>1193</v>
      </c>
      <c r="G270" s="43">
        <v>545519400</v>
      </c>
      <c r="H270" s="44">
        <v>2.6659999999999999</v>
      </c>
      <c r="I270" s="43">
        <v>567050605</v>
      </c>
      <c r="J270" s="43">
        <v>1786320.6</v>
      </c>
      <c r="K270" s="43">
        <v>1786320.6</v>
      </c>
      <c r="L270" s="43">
        <v>0</v>
      </c>
      <c r="M270" s="43">
        <v>1786320.6</v>
      </c>
      <c r="N270" s="43">
        <v>175411.43</v>
      </c>
      <c r="O270" s="43">
        <v>0</v>
      </c>
      <c r="P270" s="43">
        <v>170602.05</v>
      </c>
      <c r="Q270" s="43">
        <v>6563529</v>
      </c>
      <c r="R270" s="43">
        <v>3643189</v>
      </c>
      <c r="S270" s="43">
        <v>0</v>
      </c>
      <c r="T270" s="43">
        <v>2177105</v>
      </c>
      <c r="U270" s="43">
        <v>27275.97</v>
      </c>
      <c r="V270" s="43">
        <v>0</v>
      </c>
      <c r="W270" s="43">
        <v>14543433.050000001</v>
      </c>
      <c r="X270" s="45">
        <v>2.4235251252369649E-2</v>
      </c>
      <c r="Y270" s="43">
        <v>1250</v>
      </c>
      <c r="Z270" s="43">
        <v>16000</v>
      </c>
      <c r="AA270" s="43">
        <v>345</v>
      </c>
      <c r="AB270" s="43">
        <v>17595</v>
      </c>
      <c r="AC270" s="43">
        <v>0</v>
      </c>
      <c r="AD270" s="43">
        <v>17595</v>
      </c>
      <c r="AE270" s="43">
        <v>0</v>
      </c>
      <c r="AF270" s="45">
        <f t="shared" si="12"/>
        <v>2132334.08</v>
      </c>
      <c r="AG270" s="45">
        <f t="shared" si="13"/>
        <v>10206718</v>
      </c>
      <c r="AH270" s="45">
        <f t="shared" si="14"/>
        <v>2204380.9700000002</v>
      </c>
      <c r="AI270" s="43">
        <v>565664273</v>
      </c>
      <c r="AJ270" s="43">
        <v>562856152</v>
      </c>
      <c r="AK270" s="43">
        <v>542975551</v>
      </c>
      <c r="AL270" s="47">
        <v>557165325.33333337</v>
      </c>
      <c r="AM270" s="43">
        <v>181459.53554028299</v>
      </c>
      <c r="AN270" s="46"/>
    </row>
    <row r="271" spans="1:40" s="35" customFormat="1" ht="16.5" x14ac:dyDescent="0.3">
      <c r="A271" s="35" t="s">
        <v>601</v>
      </c>
      <c r="B271" s="35" t="s">
        <v>602</v>
      </c>
      <c r="C271" s="35" t="s">
        <v>583</v>
      </c>
      <c r="D271" s="41">
        <v>2</v>
      </c>
      <c r="E271" s="41" t="s">
        <v>1233</v>
      </c>
      <c r="F271" s="42" t="s">
        <v>1193</v>
      </c>
      <c r="G271" s="43">
        <v>147310050</v>
      </c>
      <c r="H271" s="44">
        <v>3.5789999999999997</v>
      </c>
      <c r="I271" s="43">
        <v>169614698</v>
      </c>
      <c r="J271" s="43">
        <v>534319.56000000006</v>
      </c>
      <c r="K271" s="43">
        <v>532916.92000000004</v>
      </c>
      <c r="L271" s="43">
        <v>0</v>
      </c>
      <c r="M271" s="43">
        <v>532916.92000000004</v>
      </c>
      <c r="N271" s="43">
        <v>52330.71</v>
      </c>
      <c r="O271" s="43">
        <v>0</v>
      </c>
      <c r="P271" s="43">
        <v>50892.14</v>
      </c>
      <c r="Q271" s="43">
        <v>2240413</v>
      </c>
      <c r="R271" s="43">
        <v>1003960</v>
      </c>
      <c r="S271" s="43">
        <v>0</v>
      </c>
      <c r="T271" s="43">
        <v>1361793</v>
      </c>
      <c r="U271" s="43">
        <v>29462</v>
      </c>
      <c r="V271" s="43">
        <v>0</v>
      </c>
      <c r="W271" s="43">
        <v>5271767.7699999996</v>
      </c>
      <c r="X271" s="45">
        <v>3.3017061725333467E-2</v>
      </c>
      <c r="Y271" s="43">
        <v>250</v>
      </c>
      <c r="Z271" s="43">
        <v>6000</v>
      </c>
      <c r="AA271" s="43">
        <v>125</v>
      </c>
      <c r="AB271" s="43">
        <v>6375</v>
      </c>
      <c r="AC271" s="43">
        <v>0</v>
      </c>
      <c r="AD271" s="43">
        <v>6375</v>
      </c>
      <c r="AE271" s="43">
        <v>0</v>
      </c>
      <c r="AF271" s="45">
        <f t="shared" si="12"/>
        <v>636139.77</v>
      </c>
      <c r="AG271" s="45">
        <f t="shared" si="13"/>
        <v>3244373</v>
      </c>
      <c r="AH271" s="45">
        <f t="shared" si="14"/>
        <v>1391255</v>
      </c>
      <c r="AI271" s="43">
        <v>171345902</v>
      </c>
      <c r="AJ271" s="43">
        <v>169116012</v>
      </c>
      <c r="AK271" s="43">
        <v>170497743</v>
      </c>
      <c r="AL271" s="47">
        <v>170319885.66666666</v>
      </c>
      <c r="AM271" s="43">
        <v>56832.524167419004</v>
      </c>
      <c r="AN271" s="46"/>
    </row>
    <row r="272" spans="1:40" s="35" customFormat="1" ht="16.5" x14ac:dyDescent="0.3">
      <c r="A272" s="35" t="s">
        <v>603</v>
      </c>
      <c r="B272" s="35" t="s">
        <v>604</v>
      </c>
      <c r="C272" s="35" t="s">
        <v>583</v>
      </c>
      <c r="D272" s="41">
        <v>3</v>
      </c>
      <c r="E272" s="41" t="s">
        <v>1234</v>
      </c>
      <c r="F272" s="42" t="s">
        <v>1193</v>
      </c>
      <c r="G272" s="43">
        <v>140002363</v>
      </c>
      <c r="H272" s="44">
        <v>3.4339999999999997</v>
      </c>
      <c r="I272" s="43">
        <v>170187195</v>
      </c>
      <c r="J272" s="43">
        <v>536123.04</v>
      </c>
      <c r="K272" s="43">
        <v>536123.04</v>
      </c>
      <c r="L272" s="43">
        <v>0</v>
      </c>
      <c r="M272" s="43">
        <v>536123.04</v>
      </c>
      <c r="N272" s="43">
        <v>52645.71</v>
      </c>
      <c r="O272" s="43">
        <v>0</v>
      </c>
      <c r="P272" s="43">
        <v>51202.28</v>
      </c>
      <c r="Q272" s="43">
        <v>2226287</v>
      </c>
      <c r="R272" s="43">
        <v>1010921</v>
      </c>
      <c r="S272" s="43">
        <v>0</v>
      </c>
      <c r="T272" s="43">
        <v>930450</v>
      </c>
      <c r="U272" s="43">
        <v>0</v>
      </c>
      <c r="V272" s="43">
        <v>0</v>
      </c>
      <c r="W272" s="43">
        <v>4807629.03</v>
      </c>
      <c r="X272" s="45">
        <v>3.0428909520913504E-2</v>
      </c>
      <c r="Y272" s="43">
        <v>500</v>
      </c>
      <c r="Z272" s="43">
        <v>5250</v>
      </c>
      <c r="AA272" s="43">
        <v>115</v>
      </c>
      <c r="AB272" s="43">
        <v>5865</v>
      </c>
      <c r="AC272" s="43">
        <v>0</v>
      </c>
      <c r="AD272" s="43">
        <v>5865</v>
      </c>
      <c r="AE272" s="43">
        <v>0</v>
      </c>
      <c r="AF272" s="45">
        <f t="shared" si="12"/>
        <v>639971.03</v>
      </c>
      <c r="AG272" s="45">
        <f t="shared" si="13"/>
        <v>3237208</v>
      </c>
      <c r="AH272" s="45">
        <f t="shared" si="14"/>
        <v>930450</v>
      </c>
      <c r="AI272" s="43">
        <v>162890123</v>
      </c>
      <c r="AJ272" s="43">
        <v>170119902</v>
      </c>
      <c r="AK272" s="43">
        <v>170859608</v>
      </c>
      <c r="AL272" s="47">
        <v>167956544.33333334</v>
      </c>
      <c r="AM272" s="43">
        <v>56953.145713464</v>
      </c>
      <c r="AN272" s="46"/>
    </row>
    <row r="273" spans="1:40" s="35" customFormat="1" ht="16.5" x14ac:dyDescent="0.3">
      <c r="A273" s="35" t="s">
        <v>605</v>
      </c>
      <c r="B273" s="35" t="s">
        <v>606</v>
      </c>
      <c r="C273" s="35" t="s">
        <v>583</v>
      </c>
      <c r="D273" s="41">
        <v>1</v>
      </c>
      <c r="E273" s="41" t="s">
        <v>1233</v>
      </c>
      <c r="F273" s="42" t="s">
        <v>1193</v>
      </c>
      <c r="G273" s="43">
        <v>120780417</v>
      </c>
      <c r="H273" s="44">
        <v>3.84</v>
      </c>
      <c r="I273" s="43">
        <v>126226835</v>
      </c>
      <c r="J273" s="43">
        <v>397639.28</v>
      </c>
      <c r="K273" s="43">
        <v>397639.28</v>
      </c>
      <c r="L273" s="43">
        <v>0</v>
      </c>
      <c r="M273" s="43">
        <v>397639.28</v>
      </c>
      <c r="N273" s="43">
        <v>39047.01</v>
      </c>
      <c r="O273" s="43">
        <v>0</v>
      </c>
      <c r="P273" s="43">
        <v>37976.43</v>
      </c>
      <c r="Q273" s="43">
        <v>2561195</v>
      </c>
      <c r="R273" s="43">
        <v>711951</v>
      </c>
      <c r="S273" s="43">
        <v>0</v>
      </c>
      <c r="T273" s="43">
        <v>889541</v>
      </c>
      <c r="U273" s="43">
        <v>0</v>
      </c>
      <c r="V273" s="43">
        <v>0</v>
      </c>
      <c r="W273" s="43">
        <v>4637349.7200000007</v>
      </c>
      <c r="X273" s="45">
        <v>3.0333683413691963E-2</v>
      </c>
      <c r="Y273" s="43">
        <v>500</v>
      </c>
      <c r="Z273" s="43">
        <v>6500</v>
      </c>
      <c r="AA273" s="43">
        <v>140</v>
      </c>
      <c r="AB273" s="43">
        <v>7140</v>
      </c>
      <c r="AC273" s="43">
        <v>0</v>
      </c>
      <c r="AD273" s="43">
        <v>7140</v>
      </c>
      <c r="AE273" s="43">
        <v>0</v>
      </c>
      <c r="AF273" s="45">
        <f t="shared" si="12"/>
        <v>474662.72000000003</v>
      </c>
      <c r="AG273" s="45">
        <f t="shared" si="13"/>
        <v>3273146</v>
      </c>
      <c r="AH273" s="45">
        <f t="shared" si="14"/>
        <v>889541</v>
      </c>
      <c r="AI273" s="43">
        <v>124458939</v>
      </c>
      <c r="AJ273" s="43">
        <v>125134276</v>
      </c>
      <c r="AK273" s="43">
        <v>125865378</v>
      </c>
      <c r="AL273" s="47">
        <v>125152864.33333333</v>
      </c>
      <c r="AM273" s="43">
        <v>41955.084044873998</v>
      </c>
      <c r="AN273" s="46"/>
    </row>
    <row r="274" spans="1:40" s="35" customFormat="1" ht="16.5" x14ac:dyDescent="0.3">
      <c r="A274" s="35" t="s">
        <v>607</v>
      </c>
      <c r="B274" s="35" t="s">
        <v>608</v>
      </c>
      <c r="C274" s="35" t="s">
        <v>583</v>
      </c>
      <c r="D274" s="41">
        <v>2</v>
      </c>
      <c r="E274" s="41" t="s">
        <v>1233</v>
      </c>
      <c r="F274" s="42" t="s">
        <v>1193</v>
      </c>
      <c r="G274" s="43">
        <v>333297500</v>
      </c>
      <c r="H274" s="44">
        <v>4.1000000000000005</v>
      </c>
      <c r="I274" s="43">
        <v>356609251</v>
      </c>
      <c r="J274" s="43">
        <v>1123389.07</v>
      </c>
      <c r="K274" s="43">
        <v>1122840.1700000002</v>
      </c>
      <c r="L274" s="43">
        <v>0</v>
      </c>
      <c r="M274" s="43">
        <v>1122840.1700000002</v>
      </c>
      <c r="N274" s="43">
        <v>110258.77</v>
      </c>
      <c r="O274" s="43">
        <v>0</v>
      </c>
      <c r="P274" s="43">
        <v>107235.74</v>
      </c>
      <c r="Q274" s="43">
        <v>7020901</v>
      </c>
      <c r="R274" s="43">
        <v>1817301</v>
      </c>
      <c r="S274" s="43">
        <v>0</v>
      </c>
      <c r="T274" s="43">
        <v>3484068.46</v>
      </c>
      <c r="U274" s="43">
        <v>0</v>
      </c>
      <c r="V274" s="43">
        <v>0</v>
      </c>
      <c r="W274" s="43">
        <v>13662605.140000001</v>
      </c>
      <c r="X274" s="45">
        <v>3.8089024931240646E-2</v>
      </c>
      <c r="Y274" s="43">
        <v>3500</v>
      </c>
      <c r="Z274" s="43">
        <v>16250</v>
      </c>
      <c r="AA274" s="43">
        <v>395</v>
      </c>
      <c r="AB274" s="43">
        <v>20145</v>
      </c>
      <c r="AC274" s="43">
        <v>0</v>
      </c>
      <c r="AD274" s="43">
        <v>20145</v>
      </c>
      <c r="AE274" s="43">
        <v>0</v>
      </c>
      <c r="AF274" s="45">
        <f t="shared" si="12"/>
        <v>1340334.6800000002</v>
      </c>
      <c r="AG274" s="45">
        <f t="shared" si="13"/>
        <v>8838202</v>
      </c>
      <c r="AH274" s="45">
        <f t="shared" si="14"/>
        <v>3484068.46</v>
      </c>
      <c r="AI274" s="43">
        <v>373800658</v>
      </c>
      <c r="AJ274" s="43">
        <v>350467418</v>
      </c>
      <c r="AK274" s="43">
        <v>349771749</v>
      </c>
      <c r="AL274" s="47">
        <v>358013275</v>
      </c>
      <c r="AM274" s="43">
        <v>116590.466409417</v>
      </c>
      <c r="AN274" s="46"/>
    </row>
    <row r="275" spans="1:40" s="35" customFormat="1" ht="16.5" x14ac:dyDescent="0.3">
      <c r="A275" s="35" t="s">
        <v>609</v>
      </c>
      <c r="B275" s="35" t="s">
        <v>610</v>
      </c>
      <c r="C275" s="35" t="s">
        <v>583</v>
      </c>
      <c r="D275" s="41">
        <v>3</v>
      </c>
      <c r="E275" s="41" t="s">
        <v>1234</v>
      </c>
      <c r="F275" s="42" t="s">
        <v>1193</v>
      </c>
      <c r="G275" s="43">
        <v>629102042</v>
      </c>
      <c r="H275" s="44">
        <v>2.8649999999999998</v>
      </c>
      <c r="I275" s="43">
        <v>694839438</v>
      </c>
      <c r="J275" s="43">
        <v>2188880.4900000002</v>
      </c>
      <c r="K275" s="43">
        <v>2188336.7100000004</v>
      </c>
      <c r="L275" s="43">
        <v>0</v>
      </c>
      <c r="M275" s="43">
        <v>2188336.7100000004</v>
      </c>
      <c r="N275" s="43">
        <v>214887.57</v>
      </c>
      <c r="O275" s="43">
        <v>0</v>
      </c>
      <c r="P275" s="43">
        <v>208995.95</v>
      </c>
      <c r="Q275" s="43">
        <v>9669135</v>
      </c>
      <c r="R275" s="43">
        <v>4547435</v>
      </c>
      <c r="S275" s="43">
        <v>0</v>
      </c>
      <c r="T275" s="43">
        <v>1193600</v>
      </c>
      <c r="U275" s="43">
        <v>0</v>
      </c>
      <c r="V275" s="43">
        <v>0</v>
      </c>
      <c r="W275" s="43">
        <v>18022390.23</v>
      </c>
      <c r="X275" s="45">
        <v>2.5875858497061165E-2</v>
      </c>
      <c r="Y275" s="43">
        <v>7874.66</v>
      </c>
      <c r="Z275" s="43">
        <v>46750</v>
      </c>
      <c r="AA275" s="43">
        <v>1092.4932000000001</v>
      </c>
      <c r="AB275" s="43">
        <v>55717.153200000008</v>
      </c>
      <c r="AC275" s="43">
        <v>-250</v>
      </c>
      <c r="AD275" s="43">
        <v>55467.153200000008</v>
      </c>
      <c r="AE275" s="43">
        <v>0</v>
      </c>
      <c r="AF275" s="45">
        <f t="shared" si="12"/>
        <v>2612220.2300000004</v>
      </c>
      <c r="AG275" s="45">
        <f t="shared" si="13"/>
        <v>14216570</v>
      </c>
      <c r="AH275" s="45">
        <f t="shared" si="14"/>
        <v>1193600</v>
      </c>
      <c r="AI275" s="43">
        <v>677537140</v>
      </c>
      <c r="AJ275" s="43">
        <v>688150282</v>
      </c>
      <c r="AK275" s="43">
        <v>691678093</v>
      </c>
      <c r="AL275" s="47">
        <v>685788505</v>
      </c>
      <c r="AM275" s="43">
        <v>230934.96706480201</v>
      </c>
      <c r="AN275" s="46"/>
    </row>
    <row r="276" spans="1:40" s="35" customFormat="1" ht="16.5" x14ac:dyDescent="0.3">
      <c r="A276" s="35" t="s">
        <v>611</v>
      </c>
      <c r="B276" s="35" t="s">
        <v>612</v>
      </c>
      <c r="C276" s="35" t="s">
        <v>583</v>
      </c>
      <c r="D276" s="41">
        <v>1</v>
      </c>
      <c r="E276" s="41" t="s">
        <v>1233</v>
      </c>
      <c r="F276" s="42" t="s">
        <v>1193</v>
      </c>
      <c r="G276" s="43">
        <v>618675995</v>
      </c>
      <c r="H276" s="44">
        <v>2.355</v>
      </c>
      <c r="I276" s="43">
        <v>628572541</v>
      </c>
      <c r="J276" s="43">
        <v>1980126.77</v>
      </c>
      <c r="K276" s="43">
        <v>1975818.51</v>
      </c>
      <c r="L276" s="43">
        <v>0</v>
      </c>
      <c r="M276" s="43">
        <v>1975818.51</v>
      </c>
      <c r="N276" s="43">
        <v>194018.64</v>
      </c>
      <c r="O276" s="43">
        <v>0</v>
      </c>
      <c r="P276" s="43">
        <v>188701.14</v>
      </c>
      <c r="Q276" s="43">
        <v>6170474</v>
      </c>
      <c r="R276" s="43">
        <v>3929075</v>
      </c>
      <c r="S276" s="43">
        <v>0</v>
      </c>
      <c r="T276" s="43">
        <v>1919900</v>
      </c>
      <c r="U276" s="43">
        <v>185800</v>
      </c>
      <c r="V276" s="43">
        <v>0</v>
      </c>
      <c r="W276" s="43">
        <v>14563787.289999999</v>
      </c>
      <c r="X276" s="45">
        <v>2.1803362400600698E-2</v>
      </c>
      <c r="Y276" s="43">
        <v>2500</v>
      </c>
      <c r="Z276" s="43">
        <v>20500</v>
      </c>
      <c r="AA276" s="43">
        <v>460</v>
      </c>
      <c r="AB276" s="43">
        <v>23460</v>
      </c>
      <c r="AC276" s="43">
        <v>0</v>
      </c>
      <c r="AD276" s="43">
        <v>23460</v>
      </c>
      <c r="AE276" s="43">
        <v>0</v>
      </c>
      <c r="AF276" s="45">
        <f t="shared" si="12"/>
        <v>2358538.29</v>
      </c>
      <c r="AG276" s="45">
        <f t="shared" si="13"/>
        <v>10099549</v>
      </c>
      <c r="AH276" s="45">
        <f t="shared" si="14"/>
        <v>2105700</v>
      </c>
      <c r="AI276" s="43">
        <v>611586598</v>
      </c>
      <c r="AJ276" s="43">
        <v>623182913</v>
      </c>
      <c r="AK276" s="43">
        <v>635713106</v>
      </c>
      <c r="AL276" s="47">
        <v>623494205.66666663</v>
      </c>
      <c r="AM276" s="43">
        <v>211904.15676229799</v>
      </c>
      <c r="AN276" s="46"/>
    </row>
    <row r="277" spans="1:40" s="35" customFormat="1" ht="16.5" x14ac:dyDescent="0.3">
      <c r="A277" s="35" t="s">
        <v>613</v>
      </c>
      <c r="B277" s="35" t="s">
        <v>614</v>
      </c>
      <c r="C277" s="35" t="s">
        <v>583</v>
      </c>
      <c r="D277" s="41">
        <v>2</v>
      </c>
      <c r="E277" s="41" t="s">
        <v>1234</v>
      </c>
      <c r="F277" s="42" t="s">
        <v>1193</v>
      </c>
      <c r="G277" s="43">
        <v>795337992</v>
      </c>
      <c r="H277" s="44">
        <v>2.0720000000000001</v>
      </c>
      <c r="I277" s="43">
        <v>813685992</v>
      </c>
      <c r="J277" s="43">
        <v>2563270.44</v>
      </c>
      <c r="K277" s="43">
        <v>2563093.48</v>
      </c>
      <c r="L277" s="43">
        <v>0</v>
      </c>
      <c r="M277" s="43">
        <v>2563093.48</v>
      </c>
      <c r="N277" s="43">
        <v>0</v>
      </c>
      <c r="O277" s="43">
        <v>0</v>
      </c>
      <c r="P277" s="43">
        <v>244787.07</v>
      </c>
      <c r="Q277" s="43">
        <v>0</v>
      </c>
      <c r="R277" s="43">
        <v>10453049</v>
      </c>
      <c r="S277" s="43">
        <v>0</v>
      </c>
      <c r="T277" s="43">
        <v>2863982</v>
      </c>
      <c r="U277" s="43">
        <v>79533.8</v>
      </c>
      <c r="V277" s="43">
        <v>269248.03000000003</v>
      </c>
      <c r="W277" s="43">
        <v>16473693.380000001</v>
      </c>
      <c r="X277" s="45">
        <v>1.9274847984929056E-2</v>
      </c>
      <c r="Y277" s="43">
        <v>2750</v>
      </c>
      <c r="Z277" s="43">
        <v>19750</v>
      </c>
      <c r="AA277" s="43">
        <v>450</v>
      </c>
      <c r="AB277" s="43">
        <v>22950</v>
      </c>
      <c r="AC277" s="43">
        <v>0</v>
      </c>
      <c r="AD277" s="43">
        <v>22950</v>
      </c>
      <c r="AE277" s="43">
        <v>0</v>
      </c>
      <c r="AF277" s="45">
        <f t="shared" si="12"/>
        <v>2807880.55</v>
      </c>
      <c r="AG277" s="45">
        <f t="shared" si="13"/>
        <v>10453049</v>
      </c>
      <c r="AH277" s="45">
        <f t="shared" si="14"/>
        <v>3212763.83</v>
      </c>
      <c r="AI277" s="43">
        <v>777032029</v>
      </c>
      <c r="AJ277" s="43">
        <v>807744909</v>
      </c>
      <c r="AK277" s="43">
        <v>818922974</v>
      </c>
      <c r="AL277" s="47">
        <v>801233304</v>
      </c>
      <c r="AM277" s="43">
        <v>272974.05169234198</v>
      </c>
      <c r="AN277" s="46"/>
    </row>
    <row r="278" spans="1:40" s="35" customFormat="1" ht="16.5" x14ac:dyDescent="0.3">
      <c r="A278" s="35" t="s">
        <v>615</v>
      </c>
      <c r="B278" s="35" t="s">
        <v>616</v>
      </c>
      <c r="C278" s="35" t="s">
        <v>583</v>
      </c>
      <c r="D278" s="41">
        <v>3</v>
      </c>
      <c r="E278" s="41" t="s">
        <v>1234</v>
      </c>
      <c r="F278" s="42" t="s">
        <v>1193</v>
      </c>
      <c r="G278" s="43">
        <v>278839303</v>
      </c>
      <c r="H278" s="44">
        <v>2.5</v>
      </c>
      <c r="I278" s="43">
        <v>283322477</v>
      </c>
      <c r="J278" s="43">
        <v>892521.36</v>
      </c>
      <c r="K278" s="43">
        <v>893626.02</v>
      </c>
      <c r="L278" s="43">
        <v>0</v>
      </c>
      <c r="M278" s="43">
        <v>893626.02</v>
      </c>
      <c r="N278" s="43">
        <v>87749.57</v>
      </c>
      <c r="O278" s="43">
        <v>0</v>
      </c>
      <c r="P278" s="43">
        <v>85346.59</v>
      </c>
      <c r="Q278" s="43">
        <v>2885521</v>
      </c>
      <c r="R278" s="43">
        <v>1704654</v>
      </c>
      <c r="S278" s="43">
        <v>0</v>
      </c>
      <c r="T278" s="43">
        <v>1313000</v>
      </c>
      <c r="U278" s="43">
        <v>0</v>
      </c>
      <c r="V278" s="43">
        <v>0</v>
      </c>
      <c r="W278" s="43">
        <v>6969897.1799999997</v>
      </c>
      <c r="X278" s="45">
        <v>2.2830103968354932E-2</v>
      </c>
      <c r="Y278" s="43">
        <v>2000</v>
      </c>
      <c r="Z278" s="43">
        <v>8000</v>
      </c>
      <c r="AA278" s="43">
        <v>200</v>
      </c>
      <c r="AB278" s="43">
        <v>10200</v>
      </c>
      <c r="AC278" s="43">
        <v>0</v>
      </c>
      <c r="AD278" s="43">
        <v>10200</v>
      </c>
      <c r="AE278" s="43">
        <v>0</v>
      </c>
      <c r="AF278" s="45">
        <f t="shared" si="12"/>
        <v>1066722.1800000002</v>
      </c>
      <c r="AG278" s="45">
        <f t="shared" si="13"/>
        <v>4590175</v>
      </c>
      <c r="AH278" s="45">
        <f t="shared" si="14"/>
        <v>1313000</v>
      </c>
      <c r="AI278" s="43">
        <v>290507847</v>
      </c>
      <c r="AJ278" s="43">
        <v>284127095</v>
      </c>
      <c r="AK278" s="43">
        <v>285053469</v>
      </c>
      <c r="AL278" s="47">
        <v>286562803.66666669</v>
      </c>
      <c r="AM278" s="43">
        <v>95017.727982177006</v>
      </c>
      <c r="AN278" s="46"/>
    </row>
    <row r="279" spans="1:40" s="35" customFormat="1" ht="16.5" x14ac:dyDescent="0.3">
      <c r="A279" s="35" t="s">
        <v>617</v>
      </c>
      <c r="B279" s="35" t="s">
        <v>618</v>
      </c>
      <c r="C279" s="35" t="s">
        <v>583</v>
      </c>
      <c r="D279" s="41">
        <v>1</v>
      </c>
      <c r="E279" s="41" t="s">
        <v>1233</v>
      </c>
      <c r="F279" s="42" t="s">
        <v>1193</v>
      </c>
      <c r="G279" s="43">
        <v>934544282</v>
      </c>
      <c r="H279" s="44">
        <v>2.3809999999999998</v>
      </c>
      <c r="I279" s="43">
        <v>930515715</v>
      </c>
      <c r="J279" s="43">
        <v>2931306.98</v>
      </c>
      <c r="K279" s="43">
        <v>2930489.5</v>
      </c>
      <c r="L279" s="43">
        <v>0</v>
      </c>
      <c r="M279" s="43">
        <v>2930489.5</v>
      </c>
      <c r="N279" s="43">
        <v>287765.25</v>
      </c>
      <c r="O279" s="43">
        <v>0</v>
      </c>
      <c r="P279" s="43">
        <v>279875.3</v>
      </c>
      <c r="Q279" s="43">
        <v>10533540</v>
      </c>
      <c r="R279" s="43">
        <v>5426794</v>
      </c>
      <c r="S279" s="43">
        <v>0</v>
      </c>
      <c r="T279" s="43">
        <v>2696362.14</v>
      </c>
      <c r="U279" s="43">
        <v>93445</v>
      </c>
      <c r="V279" s="43">
        <v>0</v>
      </c>
      <c r="W279" s="43">
        <v>22248271.190000001</v>
      </c>
      <c r="X279" s="45">
        <v>2.7676924290778379E-2</v>
      </c>
      <c r="Y279" s="43">
        <v>3750</v>
      </c>
      <c r="Z279" s="43">
        <v>33500</v>
      </c>
      <c r="AA279" s="43">
        <v>745</v>
      </c>
      <c r="AB279" s="43">
        <v>37995</v>
      </c>
      <c r="AC279" s="43">
        <v>0</v>
      </c>
      <c r="AD279" s="43">
        <v>37995</v>
      </c>
      <c r="AE279" s="43">
        <v>0</v>
      </c>
      <c r="AF279" s="45">
        <f t="shared" si="12"/>
        <v>3498130.05</v>
      </c>
      <c r="AG279" s="45">
        <f t="shared" si="13"/>
        <v>15960334</v>
      </c>
      <c r="AH279" s="45">
        <f t="shared" si="14"/>
        <v>2789807.14</v>
      </c>
      <c r="AI279" s="43">
        <v>914896078</v>
      </c>
      <c r="AJ279" s="43">
        <v>925955630</v>
      </c>
      <c r="AK279" s="43">
        <v>941321044</v>
      </c>
      <c r="AL279" s="47">
        <v>927390917.33333337</v>
      </c>
      <c r="AM279" s="43">
        <v>313804.99486135802</v>
      </c>
      <c r="AN279" s="46"/>
    </row>
    <row r="280" spans="1:40" s="35" customFormat="1" ht="16.5" x14ac:dyDescent="0.3">
      <c r="A280" s="35" t="s">
        <v>619</v>
      </c>
      <c r="B280" s="35" t="s">
        <v>620</v>
      </c>
      <c r="C280" s="35" t="s">
        <v>583</v>
      </c>
      <c r="D280" s="41">
        <v>2</v>
      </c>
      <c r="E280" s="41" t="s">
        <v>1233</v>
      </c>
      <c r="F280" s="42" t="s">
        <v>1193</v>
      </c>
      <c r="G280" s="43">
        <v>116571515</v>
      </c>
      <c r="H280" s="44">
        <v>3.524</v>
      </c>
      <c r="I280" s="43">
        <v>128401876</v>
      </c>
      <c r="J280" s="43">
        <v>404491.09</v>
      </c>
      <c r="K280" s="43">
        <v>404068.27</v>
      </c>
      <c r="L280" s="43">
        <v>0</v>
      </c>
      <c r="M280" s="43">
        <v>404068.27</v>
      </c>
      <c r="N280" s="43">
        <v>0</v>
      </c>
      <c r="O280" s="43">
        <v>0</v>
      </c>
      <c r="P280" s="43">
        <v>38590.71</v>
      </c>
      <c r="Q280" s="43">
        <v>1988421</v>
      </c>
      <c r="R280" s="43">
        <v>789454</v>
      </c>
      <c r="S280" s="43">
        <v>0</v>
      </c>
      <c r="T280" s="43">
        <v>845932.35</v>
      </c>
      <c r="U280" s="43">
        <v>0</v>
      </c>
      <c r="V280" s="43">
        <v>40736.65</v>
      </c>
      <c r="W280" s="43">
        <v>4107202.98</v>
      </c>
      <c r="X280" s="45">
        <v>3.3895470287717902E-2</v>
      </c>
      <c r="Y280" s="43">
        <v>2000</v>
      </c>
      <c r="Z280" s="43">
        <v>7000</v>
      </c>
      <c r="AA280" s="43">
        <v>180</v>
      </c>
      <c r="AB280" s="43">
        <v>9180</v>
      </c>
      <c r="AC280" s="43">
        <v>0</v>
      </c>
      <c r="AD280" s="43">
        <v>9180</v>
      </c>
      <c r="AE280" s="43">
        <v>0</v>
      </c>
      <c r="AF280" s="45">
        <f t="shared" si="12"/>
        <v>442658.98000000004</v>
      </c>
      <c r="AG280" s="45">
        <f t="shared" si="13"/>
        <v>2777875</v>
      </c>
      <c r="AH280" s="45">
        <f t="shared" si="14"/>
        <v>886669</v>
      </c>
      <c r="AI280" s="43">
        <v>122893710</v>
      </c>
      <c r="AJ280" s="43">
        <v>122030292</v>
      </c>
      <c r="AK280" s="43">
        <v>121605309</v>
      </c>
      <c r="AL280" s="47">
        <v>122176437</v>
      </c>
      <c r="AM280" s="43">
        <v>40596.087070538997</v>
      </c>
      <c r="AN280" s="46"/>
    </row>
    <row r="281" spans="1:40" s="35" customFormat="1" ht="16.5" x14ac:dyDescent="0.3">
      <c r="A281" s="35" t="s">
        <v>621</v>
      </c>
      <c r="B281" s="35" t="s">
        <v>622</v>
      </c>
      <c r="C281" s="35" t="s">
        <v>583</v>
      </c>
      <c r="D281" s="41">
        <v>3</v>
      </c>
      <c r="E281" s="41" t="s">
        <v>1234</v>
      </c>
      <c r="F281" s="42" t="s">
        <v>1193</v>
      </c>
      <c r="G281" s="43">
        <v>4139786500</v>
      </c>
      <c r="H281" s="44">
        <v>2.5709999999999997</v>
      </c>
      <c r="I281" s="43">
        <v>4318482959</v>
      </c>
      <c r="J281" s="43">
        <v>13604068.18</v>
      </c>
      <c r="K281" s="43">
        <v>13616560.529999999</v>
      </c>
      <c r="L281" s="43">
        <v>0</v>
      </c>
      <c r="M281" s="43">
        <v>13616560.529999999</v>
      </c>
      <c r="N281" s="43">
        <v>1337133.8700000001</v>
      </c>
      <c r="O281" s="43">
        <v>0</v>
      </c>
      <c r="P281" s="43">
        <v>1300467.8500000001</v>
      </c>
      <c r="Q281" s="43">
        <v>51124471</v>
      </c>
      <c r="R281" s="43">
        <v>26026680</v>
      </c>
      <c r="S281" s="43">
        <v>0</v>
      </c>
      <c r="T281" s="43">
        <v>12683529.41</v>
      </c>
      <c r="U281" s="43">
        <v>331239.82</v>
      </c>
      <c r="V281" s="43">
        <v>0</v>
      </c>
      <c r="W281" s="43">
        <v>106420082.47999999</v>
      </c>
      <c r="X281" s="45">
        <v>2.4055402781883166E-2</v>
      </c>
      <c r="Y281" s="43">
        <v>12475.34</v>
      </c>
      <c r="Z281" s="43">
        <v>104000</v>
      </c>
      <c r="AA281" s="43">
        <v>2329.5068000000001</v>
      </c>
      <c r="AB281" s="43">
        <v>118804.8468</v>
      </c>
      <c r="AC281" s="43">
        <v>0</v>
      </c>
      <c r="AD281" s="43">
        <v>118804.8468</v>
      </c>
      <c r="AE281" s="43">
        <v>0</v>
      </c>
      <c r="AF281" s="45">
        <f t="shared" si="12"/>
        <v>16254162.249999998</v>
      </c>
      <c r="AG281" s="45">
        <f t="shared" si="13"/>
        <v>77151151</v>
      </c>
      <c r="AH281" s="45">
        <f t="shared" si="14"/>
        <v>13014769.23</v>
      </c>
      <c r="AI281" s="43">
        <v>4199059121</v>
      </c>
      <c r="AJ281" s="43">
        <v>4252970881</v>
      </c>
      <c r="AK281" s="43">
        <v>4340763867</v>
      </c>
      <c r="AL281" s="47">
        <v>4264264623</v>
      </c>
      <c r="AM281" s="43">
        <v>1446919.8420787109</v>
      </c>
      <c r="AN281" s="46"/>
    </row>
    <row r="282" spans="1:40" s="35" customFormat="1" ht="16.5" x14ac:dyDescent="0.3">
      <c r="A282" s="35" t="s">
        <v>623</v>
      </c>
      <c r="B282" s="35" t="s">
        <v>624</v>
      </c>
      <c r="C282" s="35" t="s">
        <v>583</v>
      </c>
      <c r="D282" s="41">
        <v>1</v>
      </c>
      <c r="E282" s="41" t="s">
        <v>1233</v>
      </c>
      <c r="F282" s="42" t="s">
        <v>1193</v>
      </c>
      <c r="G282" s="43">
        <v>2629270338</v>
      </c>
      <c r="H282" s="44">
        <v>3.0409999999999999</v>
      </c>
      <c r="I282" s="43">
        <v>3263265473</v>
      </c>
      <c r="J282" s="43">
        <v>10279926.17</v>
      </c>
      <c r="K282" s="43">
        <v>10278240.189999999</v>
      </c>
      <c r="L282" s="43">
        <v>0</v>
      </c>
      <c r="M282" s="43">
        <v>10278240.189999999</v>
      </c>
      <c r="N282" s="43">
        <v>1009296.93</v>
      </c>
      <c r="O282" s="43">
        <v>0</v>
      </c>
      <c r="P282" s="43">
        <v>981619.87</v>
      </c>
      <c r="Q282" s="43">
        <v>31947239</v>
      </c>
      <c r="R282" s="43">
        <v>19419844</v>
      </c>
      <c r="S282" s="43">
        <v>0</v>
      </c>
      <c r="T282" s="43">
        <v>15772780</v>
      </c>
      <c r="U282" s="43">
        <v>525759</v>
      </c>
      <c r="V282" s="43">
        <v>0</v>
      </c>
      <c r="W282" s="43">
        <v>79934778.989999995</v>
      </c>
      <c r="X282" s="45">
        <v>2.7990640527291163E-2</v>
      </c>
      <c r="Y282" s="43">
        <v>7250</v>
      </c>
      <c r="Z282" s="43">
        <v>100750</v>
      </c>
      <c r="AA282" s="43">
        <v>2160</v>
      </c>
      <c r="AB282" s="43">
        <v>110160</v>
      </c>
      <c r="AC282" s="43">
        <v>0</v>
      </c>
      <c r="AD282" s="43">
        <v>110160</v>
      </c>
      <c r="AE282" s="43">
        <v>0</v>
      </c>
      <c r="AF282" s="45">
        <f t="shared" si="12"/>
        <v>12269156.989999998</v>
      </c>
      <c r="AG282" s="45">
        <f t="shared" si="13"/>
        <v>51367083</v>
      </c>
      <c r="AH282" s="45">
        <f t="shared" si="14"/>
        <v>16298539</v>
      </c>
      <c r="AI282" s="43">
        <v>3189138074</v>
      </c>
      <c r="AJ282" s="43">
        <v>3239931404</v>
      </c>
      <c r="AK282" s="43">
        <v>3164551463</v>
      </c>
      <c r="AL282" s="47">
        <v>3197873647</v>
      </c>
      <c r="AM282" s="43">
        <v>1055008.5786570329</v>
      </c>
      <c r="AN282" s="46"/>
    </row>
    <row r="283" spans="1:40" s="35" customFormat="1" ht="16.5" x14ac:dyDescent="0.3">
      <c r="A283" s="35" t="s">
        <v>625</v>
      </c>
      <c r="B283" s="35" t="s">
        <v>626</v>
      </c>
      <c r="C283" s="35" t="s">
        <v>583</v>
      </c>
      <c r="D283" s="41">
        <v>2</v>
      </c>
      <c r="E283" s="41" t="s">
        <v>1233</v>
      </c>
      <c r="F283" s="42" t="s">
        <v>1193</v>
      </c>
      <c r="G283" s="43">
        <v>91487500</v>
      </c>
      <c r="H283" s="44">
        <v>2.0760000000000001</v>
      </c>
      <c r="I283" s="43">
        <v>91501407</v>
      </c>
      <c r="J283" s="43">
        <v>288247.38</v>
      </c>
      <c r="K283" s="43">
        <v>288123.78000000003</v>
      </c>
      <c r="L283" s="43">
        <v>0</v>
      </c>
      <c r="M283" s="43">
        <v>288123.78000000003</v>
      </c>
      <c r="N283" s="43">
        <v>28292.65</v>
      </c>
      <c r="O283" s="43">
        <v>0</v>
      </c>
      <c r="P283" s="43">
        <v>27516.99</v>
      </c>
      <c r="Q283" s="43">
        <v>0</v>
      </c>
      <c r="R283" s="43">
        <v>1129373</v>
      </c>
      <c r="S283" s="43">
        <v>0</v>
      </c>
      <c r="T283" s="43">
        <v>416268.12</v>
      </c>
      <c r="U283" s="43">
        <v>9150</v>
      </c>
      <c r="V283" s="43">
        <v>0</v>
      </c>
      <c r="W283" s="43">
        <v>1898724.54</v>
      </c>
      <c r="X283" s="45">
        <v>2.0809814371330615E-2</v>
      </c>
      <c r="Y283" s="43">
        <v>0</v>
      </c>
      <c r="Z283" s="43">
        <v>4500</v>
      </c>
      <c r="AA283" s="43">
        <v>90</v>
      </c>
      <c r="AB283" s="43">
        <v>4590</v>
      </c>
      <c r="AC283" s="43">
        <v>0</v>
      </c>
      <c r="AD283" s="43">
        <v>4590</v>
      </c>
      <c r="AE283" s="43">
        <v>0</v>
      </c>
      <c r="AF283" s="45">
        <f t="shared" si="12"/>
        <v>343933.42000000004</v>
      </c>
      <c r="AG283" s="45">
        <f t="shared" si="13"/>
        <v>1129373</v>
      </c>
      <c r="AH283" s="45">
        <f t="shared" si="14"/>
        <v>425418.12</v>
      </c>
      <c r="AI283" s="43">
        <v>90276531</v>
      </c>
      <c r="AJ283" s="43">
        <v>91726067</v>
      </c>
      <c r="AK283" s="43">
        <v>88359571</v>
      </c>
      <c r="AL283" s="47">
        <v>90120723</v>
      </c>
      <c r="AM283" s="43">
        <v>29453.160880143001</v>
      </c>
      <c r="AN283" s="46"/>
    </row>
    <row r="284" spans="1:40" s="35" customFormat="1" ht="16.5" x14ac:dyDescent="0.3">
      <c r="A284" s="35" t="s">
        <v>627</v>
      </c>
      <c r="B284" s="35" t="s">
        <v>628</v>
      </c>
      <c r="C284" s="35" t="s">
        <v>583</v>
      </c>
      <c r="D284" s="41">
        <v>3</v>
      </c>
      <c r="E284" s="41" t="s">
        <v>1234</v>
      </c>
      <c r="F284" s="42" t="s">
        <v>1193</v>
      </c>
      <c r="G284" s="43">
        <v>1577942900</v>
      </c>
      <c r="H284" s="44">
        <v>2.218</v>
      </c>
      <c r="I284" s="43">
        <v>1629607336</v>
      </c>
      <c r="J284" s="43">
        <v>5133582.67</v>
      </c>
      <c r="K284" s="43">
        <v>5122935.03</v>
      </c>
      <c r="L284" s="43">
        <v>0</v>
      </c>
      <c r="M284" s="43">
        <v>5122935.03</v>
      </c>
      <c r="N284" s="43">
        <v>503052.87</v>
      </c>
      <c r="O284" s="43">
        <v>0</v>
      </c>
      <c r="P284" s="43">
        <v>489259.14</v>
      </c>
      <c r="Q284" s="43">
        <v>13278127</v>
      </c>
      <c r="R284" s="43">
        <v>8851210</v>
      </c>
      <c r="S284" s="43">
        <v>0</v>
      </c>
      <c r="T284" s="43">
        <v>5957738.3600000003</v>
      </c>
      <c r="U284" s="43">
        <v>788971</v>
      </c>
      <c r="V284" s="43">
        <v>0</v>
      </c>
      <c r="W284" s="43">
        <v>34991293.399999999</v>
      </c>
      <c r="X284" s="45">
        <v>2.4343255590616668E-2</v>
      </c>
      <c r="Y284" s="43">
        <v>1750</v>
      </c>
      <c r="Z284" s="43">
        <v>26750</v>
      </c>
      <c r="AA284" s="43">
        <v>570</v>
      </c>
      <c r="AB284" s="43">
        <v>29070</v>
      </c>
      <c r="AC284" s="43">
        <v>0</v>
      </c>
      <c r="AD284" s="43">
        <v>29070</v>
      </c>
      <c r="AE284" s="43">
        <v>0</v>
      </c>
      <c r="AF284" s="45">
        <f t="shared" si="12"/>
        <v>6115247.04</v>
      </c>
      <c r="AG284" s="45">
        <f t="shared" si="13"/>
        <v>22129337</v>
      </c>
      <c r="AH284" s="45">
        <f t="shared" si="14"/>
        <v>6746709.3600000003</v>
      </c>
      <c r="AI284" s="43">
        <v>1666657212</v>
      </c>
      <c r="AJ284" s="43">
        <v>1625576522</v>
      </c>
      <c r="AK284" s="43">
        <v>1595170744</v>
      </c>
      <c r="AL284" s="47">
        <v>1629134826</v>
      </c>
      <c r="AM284" s="43">
        <v>531723.04960975202</v>
      </c>
      <c r="AN284" s="46"/>
    </row>
    <row r="285" spans="1:40" s="35" customFormat="1" ht="16.5" x14ac:dyDescent="0.3">
      <c r="A285" s="35" t="s">
        <v>629</v>
      </c>
      <c r="B285" s="35" t="s">
        <v>630</v>
      </c>
      <c r="C285" s="35" t="s">
        <v>583</v>
      </c>
      <c r="D285" s="41">
        <v>1</v>
      </c>
      <c r="E285" s="41" t="s">
        <v>1233</v>
      </c>
      <c r="F285" s="42" t="s">
        <v>1193</v>
      </c>
      <c r="G285" s="43">
        <v>697505632</v>
      </c>
      <c r="H285" s="44">
        <v>2.9319999999999999</v>
      </c>
      <c r="I285" s="43">
        <v>856286152</v>
      </c>
      <c r="J285" s="43">
        <v>2697469.3</v>
      </c>
      <c r="K285" s="43">
        <v>2686128.88</v>
      </c>
      <c r="L285" s="43">
        <v>0</v>
      </c>
      <c r="M285" s="43">
        <v>2686128.88</v>
      </c>
      <c r="N285" s="43">
        <v>263754.46000000002</v>
      </c>
      <c r="O285" s="43">
        <v>0</v>
      </c>
      <c r="P285" s="43">
        <v>256522.35</v>
      </c>
      <c r="Q285" s="43">
        <v>9493910</v>
      </c>
      <c r="R285" s="43">
        <v>5448453</v>
      </c>
      <c r="S285" s="43">
        <v>0</v>
      </c>
      <c r="T285" s="43">
        <v>2160954.85</v>
      </c>
      <c r="U285" s="43">
        <v>139500.04999999999</v>
      </c>
      <c r="V285" s="43">
        <v>0</v>
      </c>
      <c r="W285" s="43">
        <v>20449223.59</v>
      </c>
      <c r="X285" s="45">
        <v>2.600426585740321E-2</v>
      </c>
      <c r="Y285" s="43">
        <v>2750</v>
      </c>
      <c r="Z285" s="43">
        <v>20500</v>
      </c>
      <c r="AA285" s="43">
        <v>465</v>
      </c>
      <c r="AB285" s="43">
        <v>23715</v>
      </c>
      <c r="AC285" s="43">
        <v>0</v>
      </c>
      <c r="AD285" s="43">
        <v>23715</v>
      </c>
      <c r="AE285" s="43">
        <v>0</v>
      </c>
      <c r="AF285" s="45">
        <f t="shared" si="12"/>
        <v>3206405.69</v>
      </c>
      <c r="AG285" s="45">
        <f t="shared" si="13"/>
        <v>14942363</v>
      </c>
      <c r="AH285" s="45">
        <f t="shared" si="14"/>
        <v>2300454.9</v>
      </c>
      <c r="AI285" s="43">
        <v>857386591</v>
      </c>
      <c r="AJ285" s="43">
        <v>855623692</v>
      </c>
      <c r="AK285" s="43">
        <v>846282009</v>
      </c>
      <c r="AL285" s="47">
        <v>853097430.66666663</v>
      </c>
      <c r="AM285" s="43">
        <v>282093.72090599698</v>
      </c>
      <c r="AN285" s="46"/>
    </row>
    <row r="286" spans="1:40" s="35" customFormat="1" ht="16.5" x14ac:dyDescent="0.3">
      <c r="A286" s="35" t="s">
        <v>631</v>
      </c>
      <c r="B286" s="35" t="s">
        <v>632</v>
      </c>
      <c r="C286" s="35" t="s">
        <v>583</v>
      </c>
      <c r="D286" s="41">
        <v>2</v>
      </c>
      <c r="E286" s="41" t="s">
        <v>1233</v>
      </c>
      <c r="F286" s="42" t="s">
        <v>1193</v>
      </c>
      <c r="G286" s="43">
        <v>545474464</v>
      </c>
      <c r="H286" s="44">
        <v>2.27</v>
      </c>
      <c r="I286" s="43">
        <v>516780151</v>
      </c>
      <c r="J286" s="43">
        <v>1627958.79</v>
      </c>
      <c r="K286" s="43">
        <v>1626572.62</v>
      </c>
      <c r="L286" s="43">
        <v>0</v>
      </c>
      <c r="M286" s="43">
        <v>1626572.62</v>
      </c>
      <c r="N286" s="43">
        <v>159726.60999999999</v>
      </c>
      <c r="O286" s="43">
        <v>0</v>
      </c>
      <c r="P286" s="43">
        <v>155343.6</v>
      </c>
      <c r="Q286" s="43">
        <v>0</v>
      </c>
      <c r="R286" s="43">
        <v>8385000</v>
      </c>
      <c r="S286" s="43">
        <v>0</v>
      </c>
      <c r="T286" s="43">
        <v>1724827</v>
      </c>
      <c r="U286" s="43">
        <v>326218</v>
      </c>
      <c r="V286" s="43">
        <v>0</v>
      </c>
      <c r="W286" s="43">
        <v>12377687.83</v>
      </c>
      <c r="X286" s="45">
        <v>2.2570640358348368E-2</v>
      </c>
      <c r="Y286" s="43">
        <v>1750</v>
      </c>
      <c r="Z286" s="43">
        <v>22583</v>
      </c>
      <c r="AA286" s="43">
        <v>486.66</v>
      </c>
      <c r="AB286" s="43">
        <v>24819.66</v>
      </c>
      <c r="AC286" s="43">
        <v>0</v>
      </c>
      <c r="AD286" s="43">
        <v>24819.66</v>
      </c>
      <c r="AE286" s="43">
        <v>0</v>
      </c>
      <c r="AF286" s="45">
        <f t="shared" si="12"/>
        <v>1941642.83</v>
      </c>
      <c r="AG286" s="45">
        <f t="shared" si="13"/>
        <v>8385000</v>
      </c>
      <c r="AH286" s="45">
        <f t="shared" si="14"/>
        <v>2051045</v>
      </c>
      <c r="AI286" s="43">
        <v>521628099</v>
      </c>
      <c r="AJ286" s="43">
        <v>513437898</v>
      </c>
      <c r="AK286" s="43">
        <v>540587666</v>
      </c>
      <c r="AL286" s="47">
        <v>525217887.66666669</v>
      </c>
      <c r="AM286" s="43">
        <v>180401.09326539299</v>
      </c>
      <c r="AN286" s="46"/>
    </row>
    <row r="287" spans="1:40" s="35" customFormat="1" ht="16.5" x14ac:dyDescent="0.3">
      <c r="A287" s="35" t="s">
        <v>633</v>
      </c>
      <c r="B287" s="35" t="s">
        <v>634</v>
      </c>
      <c r="C287" s="35" t="s">
        <v>635</v>
      </c>
      <c r="D287" s="41">
        <v>3</v>
      </c>
      <c r="E287" s="41" t="s">
        <v>1234</v>
      </c>
      <c r="F287" s="42" t="s">
        <v>1193</v>
      </c>
      <c r="G287" s="43">
        <v>2821108003</v>
      </c>
      <c r="H287" s="44">
        <v>3.286</v>
      </c>
      <c r="I287" s="43">
        <v>3047818651</v>
      </c>
      <c r="J287" s="43">
        <v>17603493.43</v>
      </c>
      <c r="K287" s="43">
        <v>17599072.210000001</v>
      </c>
      <c r="L287" s="43">
        <v>0</v>
      </c>
      <c r="M287" s="43">
        <v>17599072.210000001</v>
      </c>
      <c r="N287" s="43">
        <v>1783186.77</v>
      </c>
      <c r="O287" s="43">
        <v>0</v>
      </c>
      <c r="P287" s="43">
        <v>761769.25</v>
      </c>
      <c r="Q287" s="43">
        <v>0</v>
      </c>
      <c r="R287" s="43">
        <v>60335362</v>
      </c>
      <c r="S287" s="43">
        <v>0</v>
      </c>
      <c r="T287" s="43">
        <v>12213631.869999999</v>
      </c>
      <c r="U287" s="43">
        <v>0</v>
      </c>
      <c r="V287" s="43">
        <v>0</v>
      </c>
      <c r="W287" s="43">
        <v>92693022.100000009</v>
      </c>
      <c r="X287" s="45">
        <v>3.1600732004127843E-2</v>
      </c>
      <c r="Y287" s="43">
        <v>12208.23</v>
      </c>
      <c r="Z287" s="43">
        <v>76000</v>
      </c>
      <c r="AA287" s="43">
        <v>1764.1646000000001</v>
      </c>
      <c r="AB287" s="43">
        <v>89972.3946</v>
      </c>
      <c r="AC287" s="43">
        <v>0</v>
      </c>
      <c r="AD287" s="43">
        <v>89972.3946</v>
      </c>
      <c r="AE287" s="43">
        <v>0</v>
      </c>
      <c r="AF287" s="45">
        <f t="shared" si="12"/>
        <v>20144028.23</v>
      </c>
      <c r="AG287" s="45">
        <f t="shared" si="13"/>
        <v>60335362</v>
      </c>
      <c r="AH287" s="45">
        <f t="shared" si="14"/>
        <v>12213631.869999999</v>
      </c>
      <c r="AI287" s="43">
        <v>2946113111</v>
      </c>
      <c r="AJ287" s="43">
        <v>3028653830</v>
      </c>
      <c r="AK287" s="43">
        <v>2961792166</v>
      </c>
      <c r="AL287" s="47">
        <v>2978853035.6666665</v>
      </c>
      <c r="AM287" s="43">
        <v>988744.28425472695</v>
      </c>
      <c r="AN287" s="46"/>
    </row>
    <row r="288" spans="1:40" s="35" customFormat="1" ht="16.5" x14ac:dyDescent="0.3">
      <c r="A288" s="35" t="s">
        <v>636</v>
      </c>
      <c r="B288" s="35" t="s">
        <v>637</v>
      </c>
      <c r="C288" s="35" t="s">
        <v>635</v>
      </c>
      <c r="D288" s="41">
        <v>1</v>
      </c>
      <c r="E288" s="41" t="s">
        <v>1233</v>
      </c>
      <c r="F288" s="42" t="s">
        <v>1193</v>
      </c>
      <c r="G288" s="43">
        <v>3282199337</v>
      </c>
      <c r="H288" s="44">
        <v>3.4590000000000001</v>
      </c>
      <c r="I288" s="43">
        <v>3260294095</v>
      </c>
      <c r="J288" s="43">
        <v>18830702.300000001</v>
      </c>
      <c r="K288" s="43">
        <v>18788967.580000002</v>
      </c>
      <c r="L288" s="43">
        <v>0</v>
      </c>
      <c r="M288" s="43">
        <v>18788967.580000002</v>
      </c>
      <c r="N288" s="43">
        <v>1903762.27</v>
      </c>
      <c r="O288" s="43">
        <v>0</v>
      </c>
      <c r="P288" s="43">
        <v>813300.72</v>
      </c>
      <c r="Q288" s="43">
        <v>61138304</v>
      </c>
      <c r="R288" s="43">
        <v>0</v>
      </c>
      <c r="S288" s="43">
        <v>0</v>
      </c>
      <c r="T288" s="43">
        <v>30872419.66</v>
      </c>
      <c r="U288" s="43">
        <v>0</v>
      </c>
      <c r="V288" s="43">
        <v>0</v>
      </c>
      <c r="W288" s="43">
        <v>113516754.22999999</v>
      </c>
      <c r="X288" s="45">
        <v>5.3318850752944964E-2</v>
      </c>
      <c r="Y288" s="43">
        <v>28832.27</v>
      </c>
      <c r="Z288" s="43">
        <v>203000</v>
      </c>
      <c r="AA288" s="43">
        <v>4636.6454000000003</v>
      </c>
      <c r="AB288" s="43">
        <v>236468.9154</v>
      </c>
      <c r="AC288" s="43">
        <v>0</v>
      </c>
      <c r="AD288" s="43">
        <v>236468.9154</v>
      </c>
      <c r="AE288" s="43">
        <v>0</v>
      </c>
      <c r="AF288" s="45">
        <f t="shared" si="12"/>
        <v>21506030.57</v>
      </c>
      <c r="AG288" s="45">
        <f t="shared" si="13"/>
        <v>61138304</v>
      </c>
      <c r="AH288" s="45">
        <f t="shared" si="14"/>
        <v>30872419.66</v>
      </c>
      <c r="AI288" s="43">
        <v>2908685136</v>
      </c>
      <c r="AJ288" s="43">
        <v>3208552544</v>
      </c>
      <c r="AK288" s="43">
        <v>3243884045</v>
      </c>
      <c r="AL288" s="47">
        <v>3120373908.3333335</v>
      </c>
      <c r="AM288" s="43">
        <v>1085955.6497099311</v>
      </c>
      <c r="AN288" s="46"/>
    </row>
    <row r="289" spans="1:40" s="35" customFormat="1" ht="16.5" x14ac:dyDescent="0.3">
      <c r="A289" s="35" t="s">
        <v>638</v>
      </c>
      <c r="B289" s="35" t="s">
        <v>84</v>
      </c>
      <c r="C289" s="35" t="s">
        <v>635</v>
      </c>
      <c r="D289" s="41">
        <v>2</v>
      </c>
      <c r="E289" s="41" t="s">
        <v>1233</v>
      </c>
      <c r="F289" s="42" t="s">
        <v>1193</v>
      </c>
      <c r="G289" s="43">
        <v>8685431945</v>
      </c>
      <c r="H289" s="44">
        <v>2.903</v>
      </c>
      <c r="I289" s="43">
        <v>9215832854</v>
      </c>
      <c r="J289" s="43">
        <v>53228512.490000002</v>
      </c>
      <c r="K289" s="43">
        <v>53180246.370000005</v>
      </c>
      <c r="L289" s="43">
        <v>0</v>
      </c>
      <c r="M289" s="43">
        <v>53180246.370000005</v>
      </c>
      <c r="N289" s="43">
        <v>0</v>
      </c>
      <c r="O289" s="43">
        <v>0</v>
      </c>
      <c r="P289" s="43">
        <v>2301927.1</v>
      </c>
      <c r="Q289" s="43">
        <v>122188660</v>
      </c>
      <c r="R289" s="43">
        <v>0</v>
      </c>
      <c r="S289" s="43">
        <v>0</v>
      </c>
      <c r="T289" s="43">
        <v>71408677.790000007</v>
      </c>
      <c r="U289" s="43">
        <v>0</v>
      </c>
      <c r="V289" s="43">
        <v>3039997</v>
      </c>
      <c r="W289" s="43">
        <v>252119508.25999999</v>
      </c>
      <c r="X289" s="45">
        <v>2.7032526615282066E-2</v>
      </c>
      <c r="Y289" s="43">
        <v>116123.3</v>
      </c>
      <c r="Z289" s="43">
        <v>701250</v>
      </c>
      <c r="AA289" s="43">
        <v>16347.466000000002</v>
      </c>
      <c r="AB289" s="43">
        <v>833720.76600000006</v>
      </c>
      <c r="AC289" s="43">
        <v>0</v>
      </c>
      <c r="AD289" s="43">
        <v>833720.76600000006</v>
      </c>
      <c r="AE289" s="43">
        <v>0</v>
      </c>
      <c r="AF289" s="45">
        <f t="shared" si="12"/>
        <v>55482173.470000006</v>
      </c>
      <c r="AG289" s="45">
        <f t="shared" si="13"/>
        <v>122188660</v>
      </c>
      <c r="AH289" s="45">
        <f t="shared" si="14"/>
        <v>74448674.790000007</v>
      </c>
      <c r="AI289" s="43">
        <v>8901118956</v>
      </c>
      <c r="AJ289" s="43">
        <v>9092964387</v>
      </c>
      <c r="AK289" s="43">
        <v>9235625909</v>
      </c>
      <c r="AL289" s="47">
        <v>9076569750.666666</v>
      </c>
      <c r="AM289" s="43">
        <v>3087549.7671138118</v>
      </c>
      <c r="AN289" s="46"/>
    </row>
    <row r="290" spans="1:40" s="35" customFormat="1" ht="16.5" x14ac:dyDescent="0.3">
      <c r="A290" s="35" t="s">
        <v>639</v>
      </c>
      <c r="B290" s="35" t="s">
        <v>640</v>
      </c>
      <c r="C290" s="35" t="s">
        <v>635</v>
      </c>
      <c r="D290" s="41">
        <v>3</v>
      </c>
      <c r="E290" s="41" t="s">
        <v>1234</v>
      </c>
      <c r="F290" s="42" t="s">
        <v>1193</v>
      </c>
      <c r="G290" s="43">
        <v>394686499</v>
      </c>
      <c r="H290" s="44">
        <v>4.4130000000000003</v>
      </c>
      <c r="I290" s="43">
        <v>463643730</v>
      </c>
      <c r="J290" s="43">
        <v>2677898.62</v>
      </c>
      <c r="K290" s="43">
        <v>2676879.15</v>
      </c>
      <c r="L290" s="43">
        <v>0</v>
      </c>
      <c r="M290" s="43">
        <v>2676879.15</v>
      </c>
      <c r="N290" s="43">
        <v>271229.12</v>
      </c>
      <c r="O290" s="43">
        <v>0</v>
      </c>
      <c r="P290" s="43">
        <v>115867.61</v>
      </c>
      <c r="Q290" s="43">
        <v>0</v>
      </c>
      <c r="R290" s="43">
        <v>9015839</v>
      </c>
      <c r="S290" s="43">
        <v>0</v>
      </c>
      <c r="T290" s="43">
        <v>5336095.8</v>
      </c>
      <c r="U290" s="43">
        <v>0</v>
      </c>
      <c r="V290" s="43">
        <v>0</v>
      </c>
      <c r="W290" s="43">
        <v>17415910.68</v>
      </c>
      <c r="X290" s="45">
        <v>4.0857362214061499E-2</v>
      </c>
      <c r="Y290" s="43">
        <v>2750</v>
      </c>
      <c r="Z290" s="43">
        <v>16750</v>
      </c>
      <c r="AA290" s="43">
        <v>390</v>
      </c>
      <c r="AB290" s="43">
        <v>19890</v>
      </c>
      <c r="AC290" s="43">
        <v>0</v>
      </c>
      <c r="AD290" s="43">
        <v>19890</v>
      </c>
      <c r="AE290" s="43">
        <v>0</v>
      </c>
      <c r="AF290" s="45">
        <f t="shared" si="12"/>
        <v>3063975.88</v>
      </c>
      <c r="AG290" s="45">
        <f t="shared" si="13"/>
        <v>9015839</v>
      </c>
      <c r="AH290" s="45">
        <f t="shared" si="14"/>
        <v>5336095.8</v>
      </c>
      <c r="AI290" s="43">
        <v>434578489</v>
      </c>
      <c r="AJ290" s="43">
        <v>456819288</v>
      </c>
      <c r="AK290" s="43">
        <v>452802406</v>
      </c>
      <c r="AL290" s="47">
        <v>448066727.66666669</v>
      </c>
      <c r="AM290" s="43">
        <v>152028.68297116499</v>
      </c>
      <c r="AN290" s="46"/>
    </row>
    <row r="291" spans="1:40" s="35" customFormat="1" ht="16.5" x14ac:dyDescent="0.3">
      <c r="A291" s="35" t="s">
        <v>641</v>
      </c>
      <c r="B291" s="35" t="s">
        <v>642</v>
      </c>
      <c r="C291" s="35" t="s">
        <v>635</v>
      </c>
      <c r="D291" s="41">
        <v>1</v>
      </c>
      <c r="E291" s="41" t="s">
        <v>1233</v>
      </c>
      <c r="F291" s="42" t="s">
        <v>1193</v>
      </c>
      <c r="G291" s="43">
        <v>317263500</v>
      </c>
      <c r="H291" s="44">
        <v>3.0269999999999997</v>
      </c>
      <c r="I291" s="43">
        <v>336227707</v>
      </c>
      <c r="J291" s="43">
        <v>1941973.23</v>
      </c>
      <c r="K291" s="43">
        <v>1940916.54</v>
      </c>
      <c r="L291" s="43">
        <v>0</v>
      </c>
      <c r="M291" s="43">
        <v>1940916.54</v>
      </c>
      <c r="N291" s="43">
        <v>0</v>
      </c>
      <c r="O291" s="43">
        <v>0</v>
      </c>
      <c r="P291" s="43">
        <v>84011.35</v>
      </c>
      <c r="Q291" s="43">
        <v>0</v>
      </c>
      <c r="R291" s="43">
        <v>5439627</v>
      </c>
      <c r="S291" s="43">
        <v>0</v>
      </c>
      <c r="T291" s="43">
        <v>1995593.31</v>
      </c>
      <c r="U291" s="43">
        <v>31726</v>
      </c>
      <c r="V291" s="43">
        <v>111557</v>
      </c>
      <c r="W291" s="43">
        <v>9603431.2000000011</v>
      </c>
      <c r="X291" s="45">
        <v>2.7366426334252333E-2</v>
      </c>
      <c r="Y291" s="43">
        <v>1689.73</v>
      </c>
      <c r="Z291" s="43">
        <v>8250</v>
      </c>
      <c r="AA291" s="43">
        <v>198.7946</v>
      </c>
      <c r="AB291" s="43">
        <v>10138.524599999999</v>
      </c>
      <c r="AC291" s="43">
        <v>0</v>
      </c>
      <c r="AD291" s="43">
        <v>10138.524599999999</v>
      </c>
      <c r="AE291" s="43">
        <v>0</v>
      </c>
      <c r="AF291" s="45">
        <f t="shared" si="12"/>
        <v>2024927.8900000001</v>
      </c>
      <c r="AG291" s="45">
        <f t="shared" si="13"/>
        <v>5439627</v>
      </c>
      <c r="AH291" s="45">
        <f t="shared" si="14"/>
        <v>2138876.31</v>
      </c>
      <c r="AI291" s="43">
        <v>335568136</v>
      </c>
      <c r="AJ291" s="43">
        <v>334673461</v>
      </c>
      <c r="AK291" s="43">
        <v>343470283</v>
      </c>
      <c r="AL291" s="47">
        <v>337903960</v>
      </c>
      <c r="AM291" s="43">
        <v>114489.97984323899</v>
      </c>
      <c r="AN291" s="46"/>
    </row>
    <row r="292" spans="1:40" s="35" customFormat="1" ht="16.5" x14ac:dyDescent="0.3">
      <c r="A292" s="35" t="s">
        <v>643</v>
      </c>
      <c r="B292" s="35" t="s">
        <v>450</v>
      </c>
      <c r="C292" s="35" t="s">
        <v>635</v>
      </c>
      <c r="D292" s="41">
        <v>2</v>
      </c>
      <c r="E292" s="41" t="s">
        <v>1233</v>
      </c>
      <c r="F292" s="42" t="s">
        <v>1193</v>
      </c>
      <c r="G292" s="43">
        <v>3924848132</v>
      </c>
      <c r="H292" s="44">
        <v>2.883</v>
      </c>
      <c r="I292" s="43">
        <v>4182000782</v>
      </c>
      <c r="J292" s="43">
        <v>24154266.289999999</v>
      </c>
      <c r="K292" s="43">
        <v>24113785.969999999</v>
      </c>
      <c r="L292" s="43">
        <v>0</v>
      </c>
      <c r="M292" s="43">
        <v>24113785.969999999</v>
      </c>
      <c r="N292" s="43">
        <v>2443301.77</v>
      </c>
      <c r="O292" s="43">
        <v>0</v>
      </c>
      <c r="P292" s="43">
        <v>1043757.03</v>
      </c>
      <c r="Q292" s="43">
        <v>0</v>
      </c>
      <c r="R292" s="43">
        <v>68288753</v>
      </c>
      <c r="S292" s="43">
        <v>0</v>
      </c>
      <c r="T292" s="43">
        <v>16070001.57</v>
      </c>
      <c r="U292" s="43">
        <v>1190724</v>
      </c>
      <c r="V292" s="43">
        <v>0</v>
      </c>
      <c r="W292" s="43">
        <v>113150323.34</v>
      </c>
      <c r="X292" s="45">
        <v>2.6273906049276433E-2</v>
      </c>
      <c r="Y292" s="43">
        <v>6065.07</v>
      </c>
      <c r="Z292" s="43">
        <v>81750</v>
      </c>
      <c r="AA292" s="43">
        <v>1756.3014000000003</v>
      </c>
      <c r="AB292" s="43">
        <v>89571.371400000004</v>
      </c>
      <c r="AC292" s="43">
        <v>-250</v>
      </c>
      <c r="AD292" s="43">
        <v>89321.371400000004</v>
      </c>
      <c r="AE292" s="43">
        <v>0</v>
      </c>
      <c r="AF292" s="45">
        <f t="shared" si="12"/>
        <v>27600844.77</v>
      </c>
      <c r="AG292" s="45">
        <f t="shared" si="13"/>
        <v>68288753</v>
      </c>
      <c r="AH292" s="45">
        <f t="shared" si="14"/>
        <v>17260725.57</v>
      </c>
      <c r="AI292" s="43">
        <v>4218178469</v>
      </c>
      <c r="AJ292" s="43">
        <v>4208701180</v>
      </c>
      <c r="AK292" s="43">
        <v>4161397144</v>
      </c>
      <c r="AL292" s="47">
        <v>4196092264.3333335</v>
      </c>
      <c r="AM292" s="43">
        <v>1388873.713124898</v>
      </c>
      <c r="AN292" s="46"/>
    </row>
    <row r="293" spans="1:40" s="35" customFormat="1" ht="16.5" x14ac:dyDescent="0.3">
      <c r="A293" s="35" t="s">
        <v>644</v>
      </c>
      <c r="B293" s="35" t="s">
        <v>452</v>
      </c>
      <c r="C293" s="35" t="s">
        <v>635</v>
      </c>
      <c r="D293" s="41">
        <v>3</v>
      </c>
      <c r="E293" s="41" t="s">
        <v>1234</v>
      </c>
      <c r="F293" s="42" t="s">
        <v>1193</v>
      </c>
      <c r="G293" s="43">
        <v>4630523247</v>
      </c>
      <c r="H293" s="44">
        <v>2.9019999999999997</v>
      </c>
      <c r="I293" s="43">
        <v>4929959519</v>
      </c>
      <c r="J293" s="43">
        <v>28474302.43</v>
      </c>
      <c r="K293" s="43">
        <v>28472824.669999998</v>
      </c>
      <c r="L293" s="43">
        <v>0</v>
      </c>
      <c r="M293" s="43">
        <v>28472824.669999998</v>
      </c>
      <c r="N293" s="43">
        <v>2884935.6800000002</v>
      </c>
      <c r="O293" s="43">
        <v>0</v>
      </c>
      <c r="P293" s="43">
        <v>1232427.54</v>
      </c>
      <c r="Q293" s="43">
        <v>72737886</v>
      </c>
      <c r="R293" s="43">
        <v>0</v>
      </c>
      <c r="S293" s="43">
        <v>0</v>
      </c>
      <c r="T293" s="43">
        <v>27644378.43</v>
      </c>
      <c r="U293" s="43">
        <v>1389156.97</v>
      </c>
      <c r="V293" s="43">
        <v>0</v>
      </c>
      <c r="W293" s="43">
        <v>134361609.28999999</v>
      </c>
      <c r="X293" s="45">
        <v>2.7452013824883759E-2</v>
      </c>
      <c r="Y293" s="43">
        <v>25554.11</v>
      </c>
      <c r="Z293" s="43">
        <v>109500</v>
      </c>
      <c r="AA293" s="43">
        <v>2701.0821999999998</v>
      </c>
      <c r="AB293" s="43">
        <v>137755.19219999999</v>
      </c>
      <c r="AC293" s="43">
        <v>0</v>
      </c>
      <c r="AD293" s="43">
        <v>137755.19219999999</v>
      </c>
      <c r="AE293" s="43">
        <v>0</v>
      </c>
      <c r="AF293" s="45">
        <f t="shared" si="12"/>
        <v>32590187.889999997</v>
      </c>
      <c r="AG293" s="45">
        <f t="shared" si="13"/>
        <v>72737886</v>
      </c>
      <c r="AH293" s="45">
        <f t="shared" si="14"/>
        <v>29033535.399999999</v>
      </c>
      <c r="AI293" s="43">
        <v>5005748104</v>
      </c>
      <c r="AJ293" s="43">
        <v>4896267886</v>
      </c>
      <c r="AK293" s="43">
        <v>5048855318</v>
      </c>
      <c r="AL293" s="47">
        <v>4983623769.333333</v>
      </c>
      <c r="AM293" s="43">
        <v>1685210.603121045</v>
      </c>
      <c r="AN293" s="46"/>
    </row>
    <row r="294" spans="1:40" s="35" customFormat="1" ht="16.5" x14ac:dyDescent="0.3">
      <c r="A294" s="35" t="s">
        <v>645</v>
      </c>
      <c r="B294" s="35" t="s">
        <v>646</v>
      </c>
      <c r="C294" s="35" t="s">
        <v>635</v>
      </c>
      <c r="D294" s="41">
        <v>1</v>
      </c>
      <c r="E294" s="41" t="s">
        <v>1233</v>
      </c>
      <c r="F294" s="42" t="s">
        <v>1193</v>
      </c>
      <c r="G294" s="43">
        <v>510984696</v>
      </c>
      <c r="H294" s="44">
        <v>2.7490000000000001</v>
      </c>
      <c r="I294" s="43">
        <v>520493227</v>
      </c>
      <c r="J294" s="43">
        <v>3006248.12</v>
      </c>
      <c r="K294" s="43">
        <v>3001661.91</v>
      </c>
      <c r="L294" s="43">
        <v>0</v>
      </c>
      <c r="M294" s="43">
        <v>3001661.91</v>
      </c>
      <c r="N294" s="43">
        <v>0</v>
      </c>
      <c r="O294" s="43">
        <v>0</v>
      </c>
      <c r="P294" s="43">
        <v>129926.54</v>
      </c>
      <c r="Q294" s="43">
        <v>0</v>
      </c>
      <c r="R294" s="43">
        <v>8289804</v>
      </c>
      <c r="S294" s="43">
        <v>0</v>
      </c>
      <c r="T294" s="43">
        <v>2401628.0699999998</v>
      </c>
      <c r="U294" s="43">
        <v>51098.47</v>
      </c>
      <c r="V294" s="43">
        <v>170799.54</v>
      </c>
      <c r="W294" s="43">
        <v>14044918.529999999</v>
      </c>
      <c r="X294" s="45">
        <v>2.6542541081221858E-2</v>
      </c>
      <c r="Y294" s="43">
        <v>250</v>
      </c>
      <c r="Z294" s="43">
        <v>8750</v>
      </c>
      <c r="AA294" s="43">
        <v>180</v>
      </c>
      <c r="AB294" s="43">
        <v>9180</v>
      </c>
      <c r="AC294" s="43">
        <v>0</v>
      </c>
      <c r="AD294" s="43">
        <v>9180</v>
      </c>
      <c r="AE294" s="43">
        <v>0</v>
      </c>
      <c r="AF294" s="45">
        <f t="shared" si="12"/>
        <v>3131588.45</v>
      </c>
      <c r="AG294" s="45">
        <f t="shared" si="13"/>
        <v>8289804</v>
      </c>
      <c r="AH294" s="45">
        <f t="shared" si="14"/>
        <v>2623526.08</v>
      </c>
      <c r="AI294" s="43">
        <v>509949222</v>
      </c>
      <c r="AJ294" s="43">
        <v>510560663</v>
      </c>
      <c r="AK294" s="43">
        <v>516289410</v>
      </c>
      <c r="AL294" s="47">
        <v>512266431.66666669</v>
      </c>
      <c r="AM294" s="43">
        <v>172771.82922799801</v>
      </c>
      <c r="AN294" s="46"/>
    </row>
    <row r="295" spans="1:40" s="35" customFormat="1" ht="16.5" x14ac:dyDescent="0.3">
      <c r="A295" s="35" t="s">
        <v>647</v>
      </c>
      <c r="B295" s="35" t="s">
        <v>648</v>
      </c>
      <c r="C295" s="35" t="s">
        <v>635</v>
      </c>
      <c r="D295" s="41">
        <v>1</v>
      </c>
      <c r="E295" s="41" t="s">
        <v>1234</v>
      </c>
      <c r="F295" s="42" t="s">
        <v>1194</v>
      </c>
      <c r="G295" s="43">
        <v>2237582191</v>
      </c>
      <c r="H295" s="44">
        <v>5.5350000000000001</v>
      </c>
      <c r="I295" s="43">
        <v>2417569647</v>
      </c>
      <c r="J295" s="43">
        <v>13963321.4</v>
      </c>
      <c r="K295" s="43">
        <v>13773384.960000001</v>
      </c>
      <c r="L295" s="43">
        <v>0</v>
      </c>
      <c r="M295" s="43">
        <v>13773384.960000001</v>
      </c>
      <c r="N295" s="43">
        <v>0</v>
      </c>
      <c r="O295" s="43">
        <v>0</v>
      </c>
      <c r="P295" s="43">
        <v>596218.31000000006</v>
      </c>
      <c r="Q295" s="43">
        <v>23313397</v>
      </c>
      <c r="R295" s="43">
        <v>0</v>
      </c>
      <c r="S295" s="43">
        <v>939183.76</v>
      </c>
      <c r="T295" s="43">
        <v>84436044</v>
      </c>
      <c r="U295" s="43">
        <v>0</v>
      </c>
      <c r="V295" s="43">
        <v>790556.84</v>
      </c>
      <c r="W295" s="43">
        <v>123848784.87</v>
      </c>
      <c r="X295" s="45">
        <v>5.752357958708957E-2</v>
      </c>
      <c r="Y295" s="43">
        <v>69120.289999999994</v>
      </c>
      <c r="Z295" s="43">
        <v>91000</v>
      </c>
      <c r="AA295" s="43">
        <v>3202.4057999999995</v>
      </c>
      <c r="AB295" s="43">
        <v>163322.69579999999</v>
      </c>
      <c r="AC295" s="43">
        <v>0</v>
      </c>
      <c r="AD295" s="43">
        <v>163322.69579999999</v>
      </c>
      <c r="AE295" s="43">
        <v>0</v>
      </c>
      <c r="AF295" s="45">
        <f t="shared" si="12"/>
        <v>14369603.270000001</v>
      </c>
      <c r="AG295" s="45">
        <f t="shared" si="13"/>
        <v>24252580.760000002</v>
      </c>
      <c r="AH295" s="45">
        <f t="shared" si="14"/>
        <v>85226600.840000004</v>
      </c>
      <c r="AI295" s="43">
        <v>2424896270</v>
      </c>
      <c r="AJ295" s="43">
        <v>2355226948</v>
      </c>
      <c r="AK295" s="43">
        <v>2336784545</v>
      </c>
      <c r="AL295" s="47">
        <v>2372302587.6666665</v>
      </c>
      <c r="AM295" s="43">
        <v>784416.89091565798</v>
      </c>
      <c r="AN295" s="46"/>
    </row>
    <row r="296" spans="1:40" s="35" customFormat="1" ht="16.5" x14ac:dyDescent="0.3">
      <c r="A296" s="35" t="s">
        <v>649</v>
      </c>
      <c r="B296" s="35" t="s">
        <v>650</v>
      </c>
      <c r="C296" s="35" t="s">
        <v>635</v>
      </c>
      <c r="D296" s="41">
        <v>2</v>
      </c>
      <c r="E296" s="41" t="s">
        <v>1233</v>
      </c>
      <c r="F296" s="42" t="s">
        <v>1193</v>
      </c>
      <c r="G296" s="43">
        <v>2628180805</v>
      </c>
      <c r="H296" s="44">
        <v>2.956</v>
      </c>
      <c r="I296" s="43">
        <v>2829896321</v>
      </c>
      <c r="J296" s="43">
        <v>16344824.609999999</v>
      </c>
      <c r="K296" s="43">
        <v>16379156.34</v>
      </c>
      <c r="L296" s="43">
        <v>0</v>
      </c>
      <c r="M296" s="43">
        <v>16379156.34</v>
      </c>
      <c r="N296" s="43">
        <v>1659535.99</v>
      </c>
      <c r="O296" s="43">
        <v>0</v>
      </c>
      <c r="P296" s="43">
        <v>708947.86</v>
      </c>
      <c r="Q296" s="43">
        <v>43593179</v>
      </c>
      <c r="R296" s="43">
        <v>0</v>
      </c>
      <c r="S296" s="43">
        <v>0</v>
      </c>
      <c r="T296" s="43">
        <v>13624020.109999999</v>
      </c>
      <c r="U296" s="43">
        <v>1708317.52</v>
      </c>
      <c r="V296" s="43">
        <v>0</v>
      </c>
      <c r="W296" s="43">
        <v>77673156.819999993</v>
      </c>
      <c r="X296" s="45">
        <v>2.9046501369999943E-2</v>
      </c>
      <c r="Y296" s="43">
        <v>8173.29</v>
      </c>
      <c r="Z296" s="43">
        <v>40500</v>
      </c>
      <c r="AA296" s="43">
        <v>973.46580000000006</v>
      </c>
      <c r="AB296" s="43">
        <v>49646.755799999999</v>
      </c>
      <c r="AC296" s="43">
        <v>0</v>
      </c>
      <c r="AD296" s="43">
        <v>49646.755799999999</v>
      </c>
      <c r="AE296" s="43">
        <v>0</v>
      </c>
      <c r="AF296" s="45">
        <f t="shared" si="12"/>
        <v>18747640.189999998</v>
      </c>
      <c r="AG296" s="45">
        <f t="shared" si="13"/>
        <v>43593179</v>
      </c>
      <c r="AH296" s="45">
        <f t="shared" si="14"/>
        <v>15332337.629999999</v>
      </c>
      <c r="AI296" s="43">
        <v>2730136775</v>
      </c>
      <c r="AJ296" s="43">
        <v>2794897586</v>
      </c>
      <c r="AK296" s="43">
        <v>2812441333</v>
      </c>
      <c r="AL296" s="47">
        <v>2779158564.6666665</v>
      </c>
      <c r="AM296" s="43">
        <v>938495.52750353399</v>
      </c>
      <c r="AN296" s="46"/>
    </row>
    <row r="297" spans="1:40" s="35" customFormat="1" ht="16.5" x14ac:dyDescent="0.3">
      <c r="A297" s="35" t="s">
        <v>651</v>
      </c>
      <c r="B297" s="35" t="s">
        <v>652</v>
      </c>
      <c r="C297" s="35" t="s">
        <v>635</v>
      </c>
      <c r="D297" s="41">
        <v>3</v>
      </c>
      <c r="E297" s="41" t="s">
        <v>1234</v>
      </c>
      <c r="F297" s="42" t="s">
        <v>1193</v>
      </c>
      <c r="G297" s="43">
        <v>6033548537</v>
      </c>
      <c r="H297" s="44">
        <v>2.8039999999999998</v>
      </c>
      <c r="I297" s="43">
        <v>6793345684</v>
      </c>
      <c r="J297" s="43">
        <v>39236788.609999999</v>
      </c>
      <c r="K297" s="43">
        <v>39187167.979999997</v>
      </c>
      <c r="L297" s="43">
        <v>0</v>
      </c>
      <c r="M297" s="43">
        <v>39187167.979999997</v>
      </c>
      <c r="N297" s="43">
        <v>3970551.04</v>
      </c>
      <c r="O297" s="43">
        <v>0</v>
      </c>
      <c r="P297" s="43">
        <v>1696252.82</v>
      </c>
      <c r="Q297" s="43">
        <v>0</v>
      </c>
      <c r="R297" s="43">
        <v>97782958</v>
      </c>
      <c r="S297" s="43">
        <v>0</v>
      </c>
      <c r="T297" s="43">
        <v>25341524.420000002</v>
      </c>
      <c r="U297" s="43">
        <v>1198435.44</v>
      </c>
      <c r="V297" s="43">
        <v>0</v>
      </c>
      <c r="W297" s="43">
        <v>169176889.69999999</v>
      </c>
      <c r="X297" s="45">
        <v>2.6303041407653875E-2</v>
      </c>
      <c r="Y297" s="43">
        <v>2421.922</v>
      </c>
      <c r="Z297" s="43">
        <v>54000</v>
      </c>
      <c r="AA297" s="43">
        <v>1128.4384399999999</v>
      </c>
      <c r="AB297" s="43">
        <v>57550.360439999997</v>
      </c>
      <c r="AC297" s="43">
        <v>0</v>
      </c>
      <c r="AD297" s="43">
        <v>57550.360439999997</v>
      </c>
      <c r="AE297" s="43">
        <v>0</v>
      </c>
      <c r="AF297" s="45">
        <f t="shared" si="12"/>
        <v>44853971.839999996</v>
      </c>
      <c r="AG297" s="45">
        <f t="shared" si="13"/>
        <v>97782958</v>
      </c>
      <c r="AH297" s="45">
        <f t="shared" si="14"/>
        <v>26539959.860000003</v>
      </c>
      <c r="AI297" s="43">
        <v>6538195200</v>
      </c>
      <c r="AJ297" s="43">
        <v>6724994873</v>
      </c>
      <c r="AK297" s="43">
        <v>6851856075</v>
      </c>
      <c r="AL297" s="47">
        <v>6705015382.666667</v>
      </c>
      <c r="AM297" s="43">
        <v>2287767.1482305638</v>
      </c>
      <c r="AN297" s="46"/>
    </row>
    <row r="298" spans="1:40" s="35" customFormat="1" ht="16.5" x14ac:dyDescent="0.3">
      <c r="A298" s="35" t="s">
        <v>653</v>
      </c>
      <c r="B298" s="35" t="s">
        <v>654</v>
      </c>
      <c r="C298" s="35" t="s">
        <v>635</v>
      </c>
      <c r="D298" s="41">
        <v>1</v>
      </c>
      <c r="E298" s="41" t="s">
        <v>1233</v>
      </c>
      <c r="F298" s="42" t="s">
        <v>1193</v>
      </c>
      <c r="G298" s="43">
        <v>7199509597</v>
      </c>
      <c r="H298" s="44">
        <v>2.42</v>
      </c>
      <c r="I298" s="43">
        <v>8692861637</v>
      </c>
      <c r="J298" s="43">
        <v>50207953.740000002</v>
      </c>
      <c r="K298" s="43">
        <v>50199889.32</v>
      </c>
      <c r="L298" s="43">
        <v>0</v>
      </c>
      <c r="M298" s="43">
        <v>50199889.32</v>
      </c>
      <c r="N298" s="43">
        <v>0</v>
      </c>
      <c r="O298" s="43">
        <v>0</v>
      </c>
      <c r="P298" s="43">
        <v>2172872.4900000002</v>
      </c>
      <c r="Q298" s="43">
        <v>85123968</v>
      </c>
      <c r="R298" s="43">
        <v>0</v>
      </c>
      <c r="S298" s="43">
        <v>0</v>
      </c>
      <c r="T298" s="43">
        <v>32605857.530000001</v>
      </c>
      <c r="U298" s="43">
        <v>1224292</v>
      </c>
      <c r="V298" s="43">
        <v>2885660.05</v>
      </c>
      <c r="W298" s="43">
        <v>174212537.72000003</v>
      </c>
      <c r="X298" s="45">
        <v>2.2633562376681432E-2</v>
      </c>
      <c r="Y298" s="43">
        <v>4733.5600000000004</v>
      </c>
      <c r="Z298" s="43">
        <v>55000</v>
      </c>
      <c r="AA298" s="43">
        <v>1194.6712</v>
      </c>
      <c r="AB298" s="43">
        <v>60928.231200000002</v>
      </c>
      <c r="AC298" s="43">
        <v>0</v>
      </c>
      <c r="AD298" s="43">
        <v>60928.231200000002</v>
      </c>
      <c r="AE298" s="43">
        <v>0</v>
      </c>
      <c r="AF298" s="45">
        <f t="shared" si="12"/>
        <v>52372761.810000002</v>
      </c>
      <c r="AG298" s="45">
        <f t="shared" si="13"/>
        <v>85123968</v>
      </c>
      <c r="AH298" s="45">
        <f t="shared" si="14"/>
        <v>36715809.579999998</v>
      </c>
      <c r="AI298" s="43">
        <v>8270637859</v>
      </c>
      <c r="AJ298" s="43">
        <v>8648386451</v>
      </c>
      <c r="AK298" s="43">
        <v>8734563707</v>
      </c>
      <c r="AL298" s="47">
        <v>8551196005.666667</v>
      </c>
      <c r="AM298" s="43">
        <v>2914299.4203643319</v>
      </c>
      <c r="AN298" s="46"/>
    </row>
    <row r="299" spans="1:40" s="35" customFormat="1" ht="16.5" x14ac:dyDescent="0.3">
      <c r="A299" s="35" t="s">
        <v>655</v>
      </c>
      <c r="B299" s="35" t="s">
        <v>656</v>
      </c>
      <c r="C299" s="35" t="s">
        <v>657</v>
      </c>
      <c r="D299" s="41">
        <v>1</v>
      </c>
      <c r="E299" s="41" t="s">
        <v>1234</v>
      </c>
      <c r="F299" s="42" t="s">
        <v>1193</v>
      </c>
      <c r="G299" s="43">
        <v>2446814583</v>
      </c>
      <c r="H299" s="44">
        <v>2.8759999999999999</v>
      </c>
      <c r="I299" s="43">
        <v>2749814139</v>
      </c>
      <c r="J299" s="43">
        <v>9908208.6799999997</v>
      </c>
      <c r="K299" s="43">
        <v>9930330.3399999999</v>
      </c>
      <c r="L299" s="43">
        <v>0</v>
      </c>
      <c r="M299" s="43">
        <v>9930330.3399999999</v>
      </c>
      <c r="N299" s="43">
        <v>0</v>
      </c>
      <c r="O299" s="43">
        <v>0</v>
      </c>
      <c r="P299" s="43">
        <v>826749.11</v>
      </c>
      <c r="Q299" s="43">
        <v>28006149</v>
      </c>
      <c r="R299" s="43">
        <v>0</v>
      </c>
      <c r="S299" s="43">
        <v>0</v>
      </c>
      <c r="T299" s="43">
        <v>29969536.34</v>
      </c>
      <c r="U299" s="43">
        <v>734044.37</v>
      </c>
      <c r="V299" s="43">
        <v>903505.59</v>
      </c>
      <c r="W299" s="43">
        <v>70370314.750000015</v>
      </c>
      <c r="X299" s="45">
        <v>3.1664044919735242E-2</v>
      </c>
      <c r="Y299" s="43">
        <v>32443.42</v>
      </c>
      <c r="Z299" s="43">
        <v>82750</v>
      </c>
      <c r="AA299" s="43">
        <v>2303.8683999999998</v>
      </c>
      <c r="AB299" s="43">
        <v>117497.2884</v>
      </c>
      <c r="AC299" s="43">
        <v>0</v>
      </c>
      <c r="AD299" s="43">
        <v>117497.2884</v>
      </c>
      <c r="AE299" s="43">
        <v>0</v>
      </c>
      <c r="AF299" s="45">
        <f t="shared" si="12"/>
        <v>10757079.449999999</v>
      </c>
      <c r="AG299" s="45">
        <f t="shared" si="13"/>
        <v>28006149</v>
      </c>
      <c r="AH299" s="45">
        <f t="shared" si="14"/>
        <v>31607086.300000001</v>
      </c>
      <c r="AI299" s="43">
        <v>2516637066</v>
      </c>
      <c r="AJ299" s="43">
        <v>2710519488</v>
      </c>
      <c r="AK299" s="43">
        <v>2789346310</v>
      </c>
      <c r="AL299" s="47">
        <v>2672167621.3333335</v>
      </c>
      <c r="AM299" s="43">
        <v>929781.17355122999</v>
      </c>
      <c r="AN299" s="46"/>
    </row>
    <row r="300" spans="1:40" s="35" customFormat="1" ht="16.5" x14ac:dyDescent="0.3">
      <c r="A300" s="35" t="s">
        <v>658</v>
      </c>
      <c r="B300" s="35" t="s">
        <v>659</v>
      </c>
      <c r="C300" s="35" t="s">
        <v>657</v>
      </c>
      <c r="D300" s="41">
        <v>2</v>
      </c>
      <c r="E300" s="41" t="s">
        <v>1233</v>
      </c>
      <c r="F300" s="42" t="s">
        <v>1193</v>
      </c>
      <c r="G300" s="43">
        <v>1838565181</v>
      </c>
      <c r="H300" s="44">
        <v>1.7799999999999998</v>
      </c>
      <c r="I300" s="43">
        <v>1906757838</v>
      </c>
      <c r="J300" s="43">
        <v>6870484.1799999997</v>
      </c>
      <c r="K300" s="43">
        <v>6869561.6200000001</v>
      </c>
      <c r="L300" s="43">
        <v>0</v>
      </c>
      <c r="M300" s="43">
        <v>6869561.6200000001</v>
      </c>
      <c r="N300" s="43">
        <v>0</v>
      </c>
      <c r="O300" s="43">
        <v>0</v>
      </c>
      <c r="P300" s="43">
        <v>571947.99</v>
      </c>
      <c r="Q300" s="43">
        <v>17917779</v>
      </c>
      <c r="R300" s="43">
        <v>0</v>
      </c>
      <c r="S300" s="43">
        <v>0</v>
      </c>
      <c r="T300" s="43">
        <v>6375699.6299999999</v>
      </c>
      <c r="U300" s="43">
        <v>367717</v>
      </c>
      <c r="V300" s="43">
        <v>606012</v>
      </c>
      <c r="W300" s="43">
        <v>32708717.239999998</v>
      </c>
      <c r="X300" s="45">
        <v>1.9324991066375908E-2</v>
      </c>
      <c r="Y300" s="43">
        <v>250</v>
      </c>
      <c r="Z300" s="43">
        <v>17500</v>
      </c>
      <c r="AA300" s="43">
        <v>355</v>
      </c>
      <c r="AB300" s="43">
        <v>18105</v>
      </c>
      <c r="AC300" s="43">
        <v>0</v>
      </c>
      <c r="AD300" s="43">
        <v>18105</v>
      </c>
      <c r="AE300" s="43">
        <v>0</v>
      </c>
      <c r="AF300" s="45">
        <f t="shared" si="12"/>
        <v>7441509.6100000003</v>
      </c>
      <c r="AG300" s="45">
        <f t="shared" si="13"/>
        <v>17917779</v>
      </c>
      <c r="AH300" s="45">
        <f t="shared" si="14"/>
        <v>7349428.6299999999</v>
      </c>
      <c r="AI300" s="43">
        <v>1652000103</v>
      </c>
      <c r="AJ300" s="43">
        <v>1816110090</v>
      </c>
      <c r="AK300" s="43">
        <v>2001515366</v>
      </c>
      <c r="AL300" s="47">
        <v>1823208519.6666667</v>
      </c>
      <c r="AM300" s="43">
        <v>667829.34783665102</v>
      </c>
      <c r="AN300" s="46"/>
    </row>
    <row r="301" spans="1:40" s="35" customFormat="1" ht="16.5" x14ac:dyDescent="0.3">
      <c r="A301" s="35" t="s">
        <v>660</v>
      </c>
      <c r="B301" s="35" t="s">
        <v>661</v>
      </c>
      <c r="C301" s="35" t="s">
        <v>657</v>
      </c>
      <c r="D301" s="41">
        <v>3</v>
      </c>
      <c r="E301" s="41" t="s">
        <v>1234</v>
      </c>
      <c r="F301" s="42" t="s">
        <v>1193</v>
      </c>
      <c r="G301" s="43">
        <v>650278700</v>
      </c>
      <c r="H301" s="44">
        <v>3.2479999999999998</v>
      </c>
      <c r="I301" s="43">
        <v>647453489</v>
      </c>
      <c r="J301" s="43">
        <v>2332922.86</v>
      </c>
      <c r="K301" s="43">
        <v>2332856.9</v>
      </c>
      <c r="L301" s="43">
        <v>0</v>
      </c>
      <c r="M301" s="43">
        <v>2332856.9</v>
      </c>
      <c r="N301" s="43">
        <v>0</v>
      </c>
      <c r="O301" s="43">
        <v>0</v>
      </c>
      <c r="P301" s="43">
        <v>194230.42</v>
      </c>
      <c r="Q301" s="43">
        <v>12925859</v>
      </c>
      <c r="R301" s="43">
        <v>0</v>
      </c>
      <c r="S301" s="43">
        <v>0</v>
      </c>
      <c r="T301" s="43">
        <v>5452642</v>
      </c>
      <c r="U301" s="43">
        <v>0</v>
      </c>
      <c r="V301" s="43">
        <v>215297</v>
      </c>
      <c r="W301" s="43">
        <v>21120885.32</v>
      </c>
      <c r="X301" s="45">
        <v>0.1248698443733771</v>
      </c>
      <c r="Y301" s="43">
        <v>3391.1</v>
      </c>
      <c r="Z301" s="43">
        <v>29000</v>
      </c>
      <c r="AA301" s="43">
        <v>647.822</v>
      </c>
      <c r="AB301" s="43">
        <v>33038.921999999999</v>
      </c>
      <c r="AC301" s="43">
        <v>0</v>
      </c>
      <c r="AD301" s="43">
        <v>33038.921999999999</v>
      </c>
      <c r="AE301" s="43">
        <v>0</v>
      </c>
      <c r="AF301" s="45">
        <f t="shared" si="12"/>
        <v>2527087.3199999998</v>
      </c>
      <c r="AG301" s="45">
        <f t="shared" si="13"/>
        <v>12925859</v>
      </c>
      <c r="AH301" s="45">
        <f t="shared" si="14"/>
        <v>5667939</v>
      </c>
      <c r="AI301" s="43">
        <v>614396859</v>
      </c>
      <c r="AJ301" s="43">
        <v>645890586</v>
      </c>
      <c r="AK301" s="43">
        <v>674003524</v>
      </c>
      <c r="AL301" s="47">
        <v>644763656.33333337</v>
      </c>
      <c r="AM301" s="43">
        <v>224667.64999879201</v>
      </c>
      <c r="AN301" s="46"/>
    </row>
    <row r="302" spans="1:40" s="35" customFormat="1" ht="16.5" x14ac:dyDescent="0.3">
      <c r="A302" s="35" t="s">
        <v>662</v>
      </c>
      <c r="B302" s="35" t="s">
        <v>663</v>
      </c>
      <c r="C302" s="35" t="s">
        <v>657</v>
      </c>
      <c r="D302" s="41">
        <v>1</v>
      </c>
      <c r="E302" s="41" t="s">
        <v>1234</v>
      </c>
      <c r="F302" s="42" t="s">
        <v>1193</v>
      </c>
      <c r="G302" s="43">
        <v>1901558438</v>
      </c>
      <c r="H302" s="44">
        <v>11.129999999999999</v>
      </c>
      <c r="I302" s="43">
        <v>7612031004</v>
      </c>
      <c r="J302" s="43">
        <v>27427887.059999999</v>
      </c>
      <c r="K302" s="43">
        <v>27315549.049999997</v>
      </c>
      <c r="L302" s="43">
        <v>0</v>
      </c>
      <c r="M302" s="43">
        <v>27315549.049999997</v>
      </c>
      <c r="N302" s="43">
        <v>0</v>
      </c>
      <c r="O302" s="43">
        <v>0</v>
      </c>
      <c r="P302" s="43">
        <v>2274348.42</v>
      </c>
      <c r="Q302" s="43">
        <v>137771480</v>
      </c>
      <c r="R302" s="43">
        <v>0</v>
      </c>
      <c r="S302" s="43">
        <v>0</v>
      </c>
      <c r="T302" s="43">
        <v>41353618.200000003</v>
      </c>
      <c r="U302" s="43">
        <v>380311.69</v>
      </c>
      <c r="V302" s="43">
        <v>2535450</v>
      </c>
      <c r="W302" s="43">
        <v>211630757.36000001</v>
      </c>
      <c r="X302" s="45">
        <v>0.10430969087280251</v>
      </c>
      <c r="Y302" s="43">
        <v>37161.65</v>
      </c>
      <c r="Z302" s="43">
        <v>189750</v>
      </c>
      <c r="AA302" s="43">
        <v>4538.2330000000002</v>
      </c>
      <c r="AB302" s="43">
        <v>231449.883</v>
      </c>
      <c r="AC302" s="43">
        <v>0</v>
      </c>
      <c r="AD302" s="43">
        <v>231449.883</v>
      </c>
      <c r="AE302" s="43">
        <v>0</v>
      </c>
      <c r="AF302" s="45">
        <f t="shared" si="12"/>
        <v>29589897.469999999</v>
      </c>
      <c r="AG302" s="45">
        <f t="shared" si="13"/>
        <v>137771480</v>
      </c>
      <c r="AH302" s="45">
        <f t="shared" si="14"/>
        <v>44269379.890000001</v>
      </c>
      <c r="AI302" s="43">
        <v>7793050287</v>
      </c>
      <c r="AJ302" s="43">
        <v>7604130044</v>
      </c>
      <c r="AK302" s="43">
        <v>7652042909</v>
      </c>
      <c r="AL302" s="47">
        <v>7683074413.333333</v>
      </c>
      <c r="AM302" s="43">
        <v>2551452.2142119012</v>
      </c>
      <c r="AN302" s="46"/>
    </row>
    <row r="303" spans="1:40" s="35" customFormat="1" ht="16.5" x14ac:dyDescent="0.3">
      <c r="A303" s="35" t="s">
        <v>664</v>
      </c>
      <c r="B303" s="35" t="s">
        <v>665</v>
      </c>
      <c r="C303" s="35" t="s">
        <v>657</v>
      </c>
      <c r="D303" s="41">
        <v>2</v>
      </c>
      <c r="E303" s="41" t="s">
        <v>1234</v>
      </c>
      <c r="F303" s="42" t="s">
        <v>1193</v>
      </c>
      <c r="G303" s="43">
        <v>7261505066</v>
      </c>
      <c r="H303" s="44">
        <v>5.6290000000000004</v>
      </c>
      <c r="I303" s="43">
        <v>19220280364</v>
      </c>
      <c r="J303" s="43">
        <v>69255061.989999995</v>
      </c>
      <c r="K303" s="43">
        <v>69099063.129999995</v>
      </c>
      <c r="L303" s="43">
        <v>0</v>
      </c>
      <c r="M303" s="43">
        <v>69099063.129999995</v>
      </c>
      <c r="N303" s="43">
        <v>0</v>
      </c>
      <c r="O303" s="43">
        <v>0</v>
      </c>
      <c r="P303" s="43">
        <v>5753132.8099999996</v>
      </c>
      <c r="Q303" s="43">
        <v>229856954</v>
      </c>
      <c r="R303" s="43">
        <v>0</v>
      </c>
      <c r="S303" s="43">
        <v>0</v>
      </c>
      <c r="T303" s="43">
        <v>97650451.969999999</v>
      </c>
      <c r="U303" s="43">
        <v>0</v>
      </c>
      <c r="V303" s="43">
        <v>6327927.2699999996</v>
      </c>
      <c r="W303" s="43">
        <v>408687529.17999995</v>
      </c>
      <c r="X303" s="45">
        <v>5.0550462009294618E-2</v>
      </c>
      <c r="Y303" s="43">
        <v>66968.5</v>
      </c>
      <c r="Z303" s="43">
        <v>300250</v>
      </c>
      <c r="AA303" s="43">
        <v>7344.37</v>
      </c>
      <c r="AB303" s="43">
        <v>374562.87</v>
      </c>
      <c r="AC303" s="43">
        <v>0</v>
      </c>
      <c r="AD303" s="43">
        <v>374562.87</v>
      </c>
      <c r="AE303" s="43">
        <v>0</v>
      </c>
      <c r="AF303" s="45">
        <f t="shared" si="12"/>
        <v>74852195.939999998</v>
      </c>
      <c r="AG303" s="45">
        <f t="shared" si="13"/>
        <v>229856954</v>
      </c>
      <c r="AH303" s="45">
        <f t="shared" si="14"/>
        <v>103978379.23999999</v>
      </c>
      <c r="AI303" s="43">
        <v>17363040866</v>
      </c>
      <c r="AJ303" s="43">
        <v>18977744720</v>
      </c>
      <c r="AK303" s="43">
        <v>18027033665</v>
      </c>
      <c r="AL303" s="47">
        <v>18122606417</v>
      </c>
      <c r="AM303" s="43">
        <v>6010879.8827807726</v>
      </c>
      <c r="AN303" s="46"/>
    </row>
    <row r="304" spans="1:40" s="35" customFormat="1" ht="16.5" x14ac:dyDescent="0.3">
      <c r="A304" s="35" t="s">
        <v>666</v>
      </c>
      <c r="B304" s="35" t="s">
        <v>667</v>
      </c>
      <c r="C304" s="35" t="s">
        <v>657</v>
      </c>
      <c r="D304" s="41">
        <v>3</v>
      </c>
      <c r="E304" s="41" t="s">
        <v>1234</v>
      </c>
      <c r="F304" s="42" t="s">
        <v>1193</v>
      </c>
      <c r="G304" s="43">
        <v>185586558</v>
      </c>
      <c r="H304" s="44">
        <v>3.0619999999999998</v>
      </c>
      <c r="I304" s="43">
        <v>217194374</v>
      </c>
      <c r="J304" s="43">
        <v>782600.96</v>
      </c>
      <c r="K304" s="43">
        <v>782600.96</v>
      </c>
      <c r="L304" s="43">
        <v>0</v>
      </c>
      <c r="M304" s="43">
        <v>782600.96</v>
      </c>
      <c r="N304" s="43">
        <v>0</v>
      </c>
      <c r="O304" s="43">
        <v>0</v>
      </c>
      <c r="P304" s="43">
        <v>65158.31</v>
      </c>
      <c r="Q304" s="43">
        <v>3492830</v>
      </c>
      <c r="R304" s="43">
        <v>0</v>
      </c>
      <c r="S304" s="43">
        <v>0</v>
      </c>
      <c r="T304" s="43">
        <v>1340447.3</v>
      </c>
      <c r="U304" s="43">
        <v>0</v>
      </c>
      <c r="V304" s="43">
        <v>0</v>
      </c>
      <c r="W304" s="43">
        <v>5681036.5699999994</v>
      </c>
      <c r="X304" s="45">
        <v>2.8735137632155593E-2</v>
      </c>
      <c r="Y304" s="43">
        <v>1750</v>
      </c>
      <c r="Z304" s="43">
        <v>10250</v>
      </c>
      <c r="AA304" s="43">
        <v>240</v>
      </c>
      <c r="AB304" s="43">
        <v>12240</v>
      </c>
      <c r="AC304" s="43">
        <v>0</v>
      </c>
      <c r="AD304" s="43">
        <v>12240</v>
      </c>
      <c r="AE304" s="43">
        <v>0</v>
      </c>
      <c r="AF304" s="45">
        <f t="shared" si="12"/>
        <v>847759.27</v>
      </c>
      <c r="AG304" s="45">
        <f t="shared" si="13"/>
        <v>3492830</v>
      </c>
      <c r="AH304" s="45">
        <f t="shared" si="14"/>
        <v>1340447.3</v>
      </c>
      <c r="AI304" s="43">
        <v>214597725</v>
      </c>
      <c r="AJ304" s="43">
        <v>214442401</v>
      </c>
      <c r="AK304" s="43">
        <v>224794228</v>
      </c>
      <c r="AL304" s="47">
        <v>217944784.66666666</v>
      </c>
      <c r="AM304" s="43">
        <v>74997.587002337998</v>
      </c>
      <c r="AN304" s="46"/>
    </row>
    <row r="305" spans="1:40" s="35" customFormat="1" ht="16.5" x14ac:dyDescent="0.3">
      <c r="A305" s="35" t="s">
        <v>668</v>
      </c>
      <c r="B305" s="35" t="s">
        <v>669</v>
      </c>
      <c r="C305" s="35" t="s">
        <v>657</v>
      </c>
      <c r="D305" s="41">
        <v>1</v>
      </c>
      <c r="E305" s="41" t="s">
        <v>1233</v>
      </c>
      <c r="F305" s="42" t="s">
        <v>1193</v>
      </c>
      <c r="G305" s="43">
        <v>582981141</v>
      </c>
      <c r="H305" s="44">
        <v>8.4089999999999989</v>
      </c>
      <c r="I305" s="43">
        <v>1413751434</v>
      </c>
      <c r="J305" s="43">
        <v>5094069.46</v>
      </c>
      <c r="K305" s="43">
        <v>5079710.1900000004</v>
      </c>
      <c r="L305" s="43">
        <v>0</v>
      </c>
      <c r="M305" s="43">
        <v>5079710.1900000004</v>
      </c>
      <c r="N305" s="43">
        <v>0</v>
      </c>
      <c r="O305" s="43">
        <v>0</v>
      </c>
      <c r="P305" s="43">
        <v>422936.87</v>
      </c>
      <c r="Q305" s="43">
        <v>30057284</v>
      </c>
      <c r="R305" s="43">
        <v>0</v>
      </c>
      <c r="S305" s="43">
        <v>0</v>
      </c>
      <c r="T305" s="43">
        <v>12998924.699999999</v>
      </c>
      <c r="U305" s="43">
        <v>0</v>
      </c>
      <c r="V305" s="43">
        <v>461649.45</v>
      </c>
      <c r="W305" s="43">
        <v>49020505.210000008</v>
      </c>
      <c r="X305" s="45">
        <v>7.897085134706143E-2</v>
      </c>
      <c r="Y305" s="43">
        <v>3143.84</v>
      </c>
      <c r="Z305" s="43">
        <v>25500</v>
      </c>
      <c r="AA305" s="43">
        <v>572.8768</v>
      </c>
      <c r="AB305" s="43">
        <v>29216.716800000002</v>
      </c>
      <c r="AC305" s="43">
        <v>-1750</v>
      </c>
      <c r="AD305" s="43">
        <v>27466.716800000002</v>
      </c>
      <c r="AE305" s="43">
        <v>0</v>
      </c>
      <c r="AF305" s="45">
        <f t="shared" si="12"/>
        <v>5502647.0600000005</v>
      </c>
      <c r="AG305" s="45">
        <f t="shared" si="13"/>
        <v>30057284</v>
      </c>
      <c r="AH305" s="45">
        <f t="shared" si="14"/>
        <v>13460574.149999999</v>
      </c>
      <c r="AI305" s="43">
        <v>1388949975</v>
      </c>
      <c r="AJ305" s="43">
        <v>1384949698</v>
      </c>
      <c r="AK305" s="43">
        <v>1407826853</v>
      </c>
      <c r="AL305" s="47">
        <v>1393908842</v>
      </c>
      <c r="AM305" s="43">
        <v>469275.16205770202</v>
      </c>
      <c r="AN305" s="46"/>
    </row>
    <row r="306" spans="1:40" s="35" customFormat="1" ht="16.5" x14ac:dyDescent="0.3">
      <c r="A306" s="35" t="s">
        <v>670</v>
      </c>
      <c r="B306" s="35" t="s">
        <v>671</v>
      </c>
      <c r="C306" s="35" t="s">
        <v>657</v>
      </c>
      <c r="D306" s="41">
        <v>2</v>
      </c>
      <c r="E306" s="41" t="s">
        <v>1233</v>
      </c>
      <c r="F306" s="42" t="s">
        <v>1193</v>
      </c>
      <c r="G306" s="43">
        <v>238693604</v>
      </c>
      <c r="H306" s="44">
        <v>6.1890000000000001</v>
      </c>
      <c r="I306" s="43">
        <v>440043409</v>
      </c>
      <c r="J306" s="43">
        <v>1585576.95</v>
      </c>
      <c r="K306" s="43">
        <v>1585576.95</v>
      </c>
      <c r="L306" s="43">
        <v>0</v>
      </c>
      <c r="M306" s="43">
        <v>1585576.95</v>
      </c>
      <c r="N306" s="43">
        <v>0</v>
      </c>
      <c r="O306" s="43">
        <v>0</v>
      </c>
      <c r="P306" s="43">
        <v>132013.01999999999</v>
      </c>
      <c r="Q306" s="43">
        <v>8530067</v>
      </c>
      <c r="R306" s="43">
        <v>0</v>
      </c>
      <c r="S306" s="43">
        <v>0</v>
      </c>
      <c r="T306" s="43">
        <v>4376830.1100000003</v>
      </c>
      <c r="U306" s="43">
        <v>0</v>
      </c>
      <c r="V306" s="43">
        <v>145949.46</v>
      </c>
      <c r="W306" s="43">
        <v>14770436.540000003</v>
      </c>
      <c r="X306" s="45">
        <v>6.0250130671918957E-2</v>
      </c>
      <c r="Y306" s="43">
        <v>4460.96</v>
      </c>
      <c r="Z306" s="43">
        <v>16000</v>
      </c>
      <c r="AA306" s="43">
        <v>409.2192</v>
      </c>
      <c r="AB306" s="43">
        <v>20870.179199999999</v>
      </c>
      <c r="AC306" s="43">
        <v>0</v>
      </c>
      <c r="AD306" s="43">
        <v>20870.179199999999</v>
      </c>
      <c r="AE306" s="43">
        <v>0</v>
      </c>
      <c r="AF306" s="45">
        <f t="shared" si="12"/>
        <v>1717589.97</v>
      </c>
      <c r="AG306" s="45">
        <f t="shared" si="13"/>
        <v>8530067</v>
      </c>
      <c r="AH306" s="45">
        <f t="shared" si="14"/>
        <v>4522779.57</v>
      </c>
      <c r="AI306" s="43">
        <v>448139262</v>
      </c>
      <c r="AJ306" s="43">
        <v>436559735</v>
      </c>
      <c r="AK306" s="43">
        <v>454478361</v>
      </c>
      <c r="AL306" s="47">
        <v>446392452.66666669</v>
      </c>
      <c r="AM306" s="43">
        <v>151947.63638554499</v>
      </c>
      <c r="AN306" s="46"/>
    </row>
    <row r="307" spans="1:40" s="35" customFormat="1" ht="16.5" x14ac:dyDescent="0.3">
      <c r="A307" s="35" t="s">
        <v>672</v>
      </c>
      <c r="B307" s="35" t="s">
        <v>673</v>
      </c>
      <c r="C307" s="35" t="s">
        <v>657</v>
      </c>
      <c r="D307" s="41">
        <v>3</v>
      </c>
      <c r="E307" s="41" t="s">
        <v>1234</v>
      </c>
      <c r="F307" s="42" t="s">
        <v>1193</v>
      </c>
      <c r="G307" s="43">
        <v>3524786802</v>
      </c>
      <c r="H307" s="44">
        <v>5.032</v>
      </c>
      <c r="I307" s="43">
        <v>8438108332</v>
      </c>
      <c r="J307" s="43">
        <v>30404432.43</v>
      </c>
      <c r="K307" s="43">
        <v>30393657.329999998</v>
      </c>
      <c r="L307" s="43">
        <v>0</v>
      </c>
      <c r="M307" s="43">
        <v>30393657.329999998</v>
      </c>
      <c r="N307" s="43">
        <v>0</v>
      </c>
      <c r="O307" s="43">
        <v>0</v>
      </c>
      <c r="P307" s="43">
        <v>2530542.44</v>
      </c>
      <c r="Q307" s="43">
        <v>106576433</v>
      </c>
      <c r="R307" s="43">
        <v>0</v>
      </c>
      <c r="S307" s="43">
        <v>0</v>
      </c>
      <c r="T307" s="43">
        <v>35064179.5</v>
      </c>
      <c r="U307" s="43">
        <v>0</v>
      </c>
      <c r="V307" s="43">
        <v>2788823</v>
      </c>
      <c r="W307" s="43">
        <v>177353635.27000001</v>
      </c>
      <c r="X307" s="45">
        <v>4.6472025090182265E-2</v>
      </c>
      <c r="Y307" s="43">
        <v>78504.97</v>
      </c>
      <c r="Z307" s="43">
        <v>275750</v>
      </c>
      <c r="AA307" s="43">
        <v>7085.0993999999992</v>
      </c>
      <c r="AB307" s="43">
        <v>361340.06939999998</v>
      </c>
      <c r="AC307" s="43">
        <v>0</v>
      </c>
      <c r="AD307" s="43">
        <v>361340.06939999998</v>
      </c>
      <c r="AE307" s="43">
        <v>0</v>
      </c>
      <c r="AF307" s="45">
        <f t="shared" si="12"/>
        <v>32924199.77</v>
      </c>
      <c r="AG307" s="45">
        <f t="shared" si="13"/>
        <v>106576433</v>
      </c>
      <c r="AH307" s="45">
        <f t="shared" si="14"/>
        <v>37853002.5</v>
      </c>
      <c r="AI307" s="43">
        <v>8076517841</v>
      </c>
      <c r="AJ307" s="43">
        <v>8363364180</v>
      </c>
      <c r="AK307" s="43">
        <v>8566650693</v>
      </c>
      <c r="AL307" s="47">
        <v>8335510904.666667</v>
      </c>
      <c r="AM307" s="43">
        <v>2856559.6084375349</v>
      </c>
      <c r="AN307" s="46"/>
    </row>
    <row r="308" spans="1:40" s="35" customFormat="1" ht="16.5" x14ac:dyDescent="0.3">
      <c r="A308" s="35" t="s">
        <v>674</v>
      </c>
      <c r="B308" s="35" t="s">
        <v>675</v>
      </c>
      <c r="C308" s="35" t="s">
        <v>657</v>
      </c>
      <c r="D308" s="41">
        <v>1</v>
      </c>
      <c r="E308" s="41" t="s">
        <v>1233</v>
      </c>
      <c r="F308" s="42" t="s">
        <v>1193</v>
      </c>
      <c r="G308" s="43">
        <v>1081688100</v>
      </c>
      <c r="H308" s="44">
        <v>6.1430000000000007</v>
      </c>
      <c r="I308" s="43">
        <v>2488765476</v>
      </c>
      <c r="J308" s="43">
        <v>8967590.6899999995</v>
      </c>
      <c r="K308" s="43">
        <v>8964090.959999999</v>
      </c>
      <c r="L308" s="43">
        <v>0</v>
      </c>
      <c r="M308" s="43">
        <v>8964090.959999999</v>
      </c>
      <c r="N308" s="43">
        <v>0</v>
      </c>
      <c r="O308" s="43">
        <v>0</v>
      </c>
      <c r="P308" s="43">
        <v>746335.47</v>
      </c>
      <c r="Q308" s="43">
        <v>41069544</v>
      </c>
      <c r="R308" s="43">
        <v>0</v>
      </c>
      <c r="S308" s="43">
        <v>0</v>
      </c>
      <c r="T308" s="43">
        <v>14855112.390000001</v>
      </c>
      <c r="U308" s="43">
        <v>0</v>
      </c>
      <c r="V308" s="43">
        <v>808412.92</v>
      </c>
      <c r="W308" s="43">
        <v>66443495.740000002</v>
      </c>
      <c r="X308" s="45">
        <v>5.7691422789694573E-2</v>
      </c>
      <c r="Y308" s="43">
        <v>5656.85</v>
      </c>
      <c r="Z308" s="43">
        <v>52250</v>
      </c>
      <c r="AA308" s="43">
        <v>1158.1369999999999</v>
      </c>
      <c r="AB308" s="43">
        <v>59064.987000000001</v>
      </c>
      <c r="AC308" s="43">
        <v>0</v>
      </c>
      <c r="AD308" s="43">
        <v>59064.987000000001</v>
      </c>
      <c r="AE308" s="43">
        <v>0</v>
      </c>
      <c r="AF308" s="45">
        <f t="shared" si="12"/>
        <v>9710426.4299999997</v>
      </c>
      <c r="AG308" s="45">
        <f t="shared" si="13"/>
        <v>41069544</v>
      </c>
      <c r="AH308" s="45">
        <f t="shared" si="14"/>
        <v>15663525.310000001</v>
      </c>
      <c r="AI308" s="43">
        <v>2334649357</v>
      </c>
      <c r="AJ308" s="43">
        <v>2425241182</v>
      </c>
      <c r="AK308" s="43">
        <v>2492943305</v>
      </c>
      <c r="AL308" s="47">
        <v>2417611281.3333335</v>
      </c>
      <c r="AM308" s="43">
        <v>830980.27068556496</v>
      </c>
      <c r="AN308" s="46"/>
    </row>
    <row r="309" spans="1:40" s="35" customFormat="1" ht="16.5" x14ac:dyDescent="0.3">
      <c r="A309" s="35" t="s">
        <v>676</v>
      </c>
      <c r="B309" s="35" t="s">
        <v>677</v>
      </c>
      <c r="C309" s="35" t="s">
        <v>657</v>
      </c>
      <c r="D309" s="41">
        <v>2</v>
      </c>
      <c r="E309" s="41" t="s">
        <v>1233</v>
      </c>
      <c r="F309" s="42" t="s">
        <v>1193</v>
      </c>
      <c r="G309" s="43">
        <v>492104366</v>
      </c>
      <c r="H309" s="44">
        <v>9.4219999999999988</v>
      </c>
      <c r="I309" s="43">
        <v>1546905180</v>
      </c>
      <c r="J309" s="43">
        <v>5573852.8300000001</v>
      </c>
      <c r="K309" s="43">
        <v>5559178.04</v>
      </c>
      <c r="L309" s="43">
        <v>0</v>
      </c>
      <c r="M309" s="43">
        <v>5559178.04</v>
      </c>
      <c r="N309" s="43">
        <v>0</v>
      </c>
      <c r="O309" s="43">
        <v>0</v>
      </c>
      <c r="P309" s="43">
        <v>462856.12</v>
      </c>
      <c r="Q309" s="43">
        <v>26438319</v>
      </c>
      <c r="R309" s="43">
        <v>0</v>
      </c>
      <c r="S309" s="43">
        <v>0</v>
      </c>
      <c r="T309" s="43">
        <v>13391306.58</v>
      </c>
      <c r="U309" s="43">
        <v>0</v>
      </c>
      <c r="V309" s="43">
        <v>513606</v>
      </c>
      <c r="W309" s="43">
        <v>46365265.740000002</v>
      </c>
      <c r="X309" s="45">
        <v>8.3582026473836127E-2</v>
      </c>
      <c r="Y309" s="43">
        <v>13639.72</v>
      </c>
      <c r="Z309" s="43">
        <v>85500</v>
      </c>
      <c r="AA309" s="43">
        <v>1982.7944</v>
      </c>
      <c r="AB309" s="43">
        <v>101122.5144</v>
      </c>
      <c r="AC309" s="43">
        <v>0</v>
      </c>
      <c r="AD309" s="43">
        <v>101122.5144</v>
      </c>
      <c r="AE309" s="43">
        <v>0</v>
      </c>
      <c r="AF309" s="45">
        <f t="shared" si="12"/>
        <v>6022034.1600000001</v>
      </c>
      <c r="AG309" s="45">
        <f t="shared" si="13"/>
        <v>26438319</v>
      </c>
      <c r="AH309" s="45">
        <f t="shared" si="14"/>
        <v>13904912.58</v>
      </c>
      <c r="AI309" s="43">
        <v>1555760227</v>
      </c>
      <c r="AJ309" s="43">
        <v>1540230841</v>
      </c>
      <c r="AK309" s="43">
        <v>1710782109</v>
      </c>
      <c r="AL309" s="47">
        <v>1602257725.6666667</v>
      </c>
      <c r="AM309" s="43">
        <v>570459.02120707498</v>
      </c>
      <c r="AN309" s="46"/>
    </row>
    <row r="310" spans="1:40" s="35" customFormat="1" ht="16.5" x14ac:dyDescent="0.3">
      <c r="A310" s="35" t="s">
        <v>678</v>
      </c>
      <c r="B310" s="35" t="s">
        <v>679</v>
      </c>
      <c r="C310" s="35" t="s">
        <v>657</v>
      </c>
      <c r="D310" s="41">
        <v>3</v>
      </c>
      <c r="E310" s="41" t="s">
        <v>1234</v>
      </c>
      <c r="F310" s="42" t="s">
        <v>1193</v>
      </c>
      <c r="G310" s="43">
        <v>443606400</v>
      </c>
      <c r="H310" s="44">
        <v>6.3080000000000007</v>
      </c>
      <c r="I310" s="43">
        <v>965595580</v>
      </c>
      <c r="J310" s="43">
        <v>3479261.51</v>
      </c>
      <c r="K310" s="43">
        <v>3477453.4099999997</v>
      </c>
      <c r="L310" s="43">
        <v>0</v>
      </c>
      <c r="M310" s="43">
        <v>3477453.4099999997</v>
      </c>
      <c r="N310" s="43">
        <v>0</v>
      </c>
      <c r="O310" s="43">
        <v>0</v>
      </c>
      <c r="P310" s="43">
        <v>289526.15000000002</v>
      </c>
      <c r="Q310" s="43">
        <v>17208478</v>
      </c>
      <c r="R310" s="43">
        <v>0</v>
      </c>
      <c r="S310" s="43">
        <v>0</v>
      </c>
      <c r="T310" s="43">
        <v>6684275.8099999996</v>
      </c>
      <c r="U310" s="43">
        <v>0</v>
      </c>
      <c r="V310" s="43">
        <v>321401.78000000003</v>
      </c>
      <c r="W310" s="43">
        <v>27981135.149999999</v>
      </c>
      <c r="X310" s="45">
        <v>5.3099234100722668E-2</v>
      </c>
      <c r="Y310" s="43">
        <v>5991.1</v>
      </c>
      <c r="Z310" s="43">
        <v>54750</v>
      </c>
      <c r="AA310" s="43">
        <v>1214.8219999999999</v>
      </c>
      <c r="AB310" s="43">
        <v>61955.921999999999</v>
      </c>
      <c r="AC310" s="43">
        <v>0</v>
      </c>
      <c r="AD310" s="43">
        <v>61955.921999999999</v>
      </c>
      <c r="AE310" s="43">
        <v>0</v>
      </c>
      <c r="AF310" s="45">
        <f t="shared" si="12"/>
        <v>3766979.5599999996</v>
      </c>
      <c r="AG310" s="45">
        <f t="shared" si="13"/>
        <v>17208478</v>
      </c>
      <c r="AH310" s="45">
        <f t="shared" si="14"/>
        <v>7005677.5899999999</v>
      </c>
      <c r="AI310" s="43">
        <v>913021730</v>
      </c>
      <c r="AJ310" s="43">
        <v>964206291</v>
      </c>
      <c r="AK310" s="43">
        <v>963105515</v>
      </c>
      <c r="AL310" s="47">
        <v>946777845.33333337</v>
      </c>
      <c r="AM310" s="43">
        <v>321034.85063149501</v>
      </c>
      <c r="AN310" s="46"/>
    </row>
    <row r="311" spans="1:40" s="35" customFormat="1" ht="16.5" x14ac:dyDescent="0.3">
      <c r="A311" s="35" t="s">
        <v>680</v>
      </c>
      <c r="B311" s="35" t="s">
        <v>530</v>
      </c>
      <c r="C311" s="35" t="s">
        <v>657</v>
      </c>
      <c r="D311" s="41">
        <v>1</v>
      </c>
      <c r="E311" s="41" t="s">
        <v>1233</v>
      </c>
      <c r="F311" s="42" t="s">
        <v>1193</v>
      </c>
      <c r="G311" s="43">
        <v>7867518563</v>
      </c>
      <c r="H311" s="44">
        <v>2.5129999999999999</v>
      </c>
      <c r="I311" s="43">
        <v>9633733447</v>
      </c>
      <c r="J311" s="43">
        <v>34712542.920000002</v>
      </c>
      <c r="K311" s="43">
        <v>34523292.160000004</v>
      </c>
      <c r="L311" s="43">
        <v>0</v>
      </c>
      <c r="M311" s="43">
        <v>34523292.160000004</v>
      </c>
      <c r="N311" s="43">
        <v>0</v>
      </c>
      <c r="O311" s="43">
        <v>0</v>
      </c>
      <c r="P311" s="43">
        <v>2874270.79</v>
      </c>
      <c r="Q311" s="43">
        <v>117126310</v>
      </c>
      <c r="R311" s="43">
        <v>0</v>
      </c>
      <c r="S311" s="43">
        <v>0</v>
      </c>
      <c r="T311" s="43">
        <v>38838554.329999998</v>
      </c>
      <c r="U311" s="43">
        <v>1180000</v>
      </c>
      <c r="V311" s="43">
        <v>3165560.55</v>
      </c>
      <c r="W311" s="43">
        <v>197707987.82999998</v>
      </c>
      <c r="X311" s="45">
        <v>2.3642364796444961E-2</v>
      </c>
      <c r="Y311" s="43">
        <v>72027.94</v>
      </c>
      <c r="Z311" s="43">
        <v>571000</v>
      </c>
      <c r="AA311" s="43">
        <v>12860.558799999999</v>
      </c>
      <c r="AB311" s="43">
        <v>655888.49879999994</v>
      </c>
      <c r="AC311" s="43">
        <v>0</v>
      </c>
      <c r="AD311" s="43">
        <v>655888.49879999994</v>
      </c>
      <c r="AE311" s="43">
        <v>0</v>
      </c>
      <c r="AF311" s="45">
        <f t="shared" si="12"/>
        <v>37397562.950000003</v>
      </c>
      <c r="AG311" s="45">
        <f t="shared" si="13"/>
        <v>117126310</v>
      </c>
      <c r="AH311" s="45">
        <f t="shared" si="14"/>
        <v>43184114.879999995</v>
      </c>
      <c r="AI311" s="43">
        <v>9116357425</v>
      </c>
      <c r="AJ311" s="43">
        <v>9490601322</v>
      </c>
      <c r="AK311" s="43">
        <v>9707943937</v>
      </c>
      <c r="AL311" s="47">
        <v>9438300894.666666</v>
      </c>
      <c r="AM311" s="43">
        <v>3237986.5953434999</v>
      </c>
      <c r="AN311" s="46"/>
    </row>
    <row r="312" spans="1:40" s="35" customFormat="1" ht="16.5" x14ac:dyDescent="0.3">
      <c r="A312" s="35" t="s">
        <v>681</v>
      </c>
      <c r="B312" s="35" t="s">
        <v>682</v>
      </c>
      <c r="C312" s="35" t="s">
        <v>657</v>
      </c>
      <c r="D312" s="41">
        <v>2</v>
      </c>
      <c r="E312" s="41" t="s">
        <v>1234</v>
      </c>
      <c r="F312" s="42" t="s">
        <v>1193</v>
      </c>
      <c r="G312" s="43">
        <v>3426880300</v>
      </c>
      <c r="H312" s="44">
        <v>2.4699999999999998</v>
      </c>
      <c r="I312" s="43">
        <v>3565744868</v>
      </c>
      <c r="J312" s="43">
        <v>12848193.529999999</v>
      </c>
      <c r="K312" s="43">
        <v>12735364.129999999</v>
      </c>
      <c r="L312" s="43">
        <v>0</v>
      </c>
      <c r="M312" s="43">
        <v>12735364.129999999</v>
      </c>
      <c r="N312" s="43">
        <v>0</v>
      </c>
      <c r="O312" s="43">
        <v>0</v>
      </c>
      <c r="P312" s="43">
        <v>1060295.1599999999</v>
      </c>
      <c r="Q312" s="43">
        <v>32701700</v>
      </c>
      <c r="R312" s="43">
        <v>707600.5</v>
      </c>
      <c r="S312" s="43">
        <v>0</v>
      </c>
      <c r="T312" s="43">
        <v>35904525.899999999</v>
      </c>
      <c r="U312" s="43">
        <v>342688.03</v>
      </c>
      <c r="V312" s="43">
        <v>1162070.3400000001</v>
      </c>
      <c r="W312" s="43">
        <v>84614244.060000002</v>
      </c>
      <c r="X312" s="45">
        <v>5.8650895503861745E-2</v>
      </c>
      <c r="Y312" s="43">
        <v>16750</v>
      </c>
      <c r="Z312" s="43">
        <v>29500</v>
      </c>
      <c r="AA312" s="43">
        <v>925</v>
      </c>
      <c r="AB312" s="43">
        <v>47175</v>
      </c>
      <c r="AC312" s="43">
        <v>0</v>
      </c>
      <c r="AD312" s="43">
        <v>47175</v>
      </c>
      <c r="AE312" s="43">
        <v>0</v>
      </c>
      <c r="AF312" s="45">
        <f t="shared" si="12"/>
        <v>13795659.289999999</v>
      </c>
      <c r="AG312" s="45">
        <f t="shared" si="13"/>
        <v>33409300.5</v>
      </c>
      <c r="AH312" s="45">
        <f t="shared" si="14"/>
        <v>37409284.270000003</v>
      </c>
      <c r="AI312" s="43">
        <v>3398551127</v>
      </c>
      <c r="AJ312" s="43">
        <v>3476214498</v>
      </c>
      <c r="AK312" s="43">
        <v>3597094747</v>
      </c>
      <c r="AL312" s="47">
        <v>3490620124</v>
      </c>
      <c r="AM312" s="43">
        <v>1202363.7133017511</v>
      </c>
      <c r="AN312" s="46"/>
    </row>
    <row r="313" spans="1:40" s="35" customFormat="1" ht="16.5" x14ac:dyDescent="0.3">
      <c r="A313" s="35" t="s">
        <v>683</v>
      </c>
      <c r="B313" s="35" t="s">
        <v>684</v>
      </c>
      <c r="C313" s="35" t="s">
        <v>657</v>
      </c>
      <c r="D313" s="41">
        <v>3</v>
      </c>
      <c r="E313" s="41" t="s">
        <v>1234</v>
      </c>
      <c r="F313" s="42" t="s">
        <v>1194</v>
      </c>
      <c r="G313" s="43">
        <v>2525325600</v>
      </c>
      <c r="H313" s="44">
        <v>5.7860000000000005</v>
      </c>
      <c r="I313" s="43">
        <v>4792576882</v>
      </c>
      <c r="J313" s="43">
        <v>17268749.609999999</v>
      </c>
      <c r="K313" s="43">
        <v>17375693.399999999</v>
      </c>
      <c r="L313" s="43">
        <v>0</v>
      </c>
      <c r="M313" s="43">
        <v>17375693.399999999</v>
      </c>
      <c r="N313" s="43">
        <v>0</v>
      </c>
      <c r="O313" s="43">
        <v>0</v>
      </c>
      <c r="P313" s="43">
        <v>1445332.46</v>
      </c>
      <c r="Q313" s="43">
        <v>91163284</v>
      </c>
      <c r="R313" s="43">
        <v>0</v>
      </c>
      <c r="S313" s="43">
        <v>0</v>
      </c>
      <c r="T313" s="43">
        <v>33781377.640000001</v>
      </c>
      <c r="U313" s="43">
        <v>757597.68</v>
      </c>
      <c r="V313" s="43">
        <v>1573537.76</v>
      </c>
      <c r="W313" s="43">
        <v>146096822.94</v>
      </c>
      <c r="X313" s="45">
        <v>5.3395919265646505E-2</v>
      </c>
      <c r="Y313" s="43">
        <v>20897.93</v>
      </c>
      <c r="Z313" s="43">
        <v>97250</v>
      </c>
      <c r="AA313" s="43">
        <v>2362.9585999999999</v>
      </c>
      <c r="AB313" s="43">
        <v>120510.88859999999</v>
      </c>
      <c r="AC313" s="43">
        <v>0</v>
      </c>
      <c r="AD313" s="43">
        <v>120510.88859999999</v>
      </c>
      <c r="AE313" s="43">
        <v>0</v>
      </c>
      <c r="AF313" s="45">
        <f t="shared" si="12"/>
        <v>18821025.859999999</v>
      </c>
      <c r="AG313" s="45">
        <f t="shared" si="13"/>
        <v>91163284</v>
      </c>
      <c r="AH313" s="45">
        <f t="shared" si="14"/>
        <v>36112513.079999998</v>
      </c>
      <c r="AI313" s="43">
        <v>4580014370</v>
      </c>
      <c r="AJ313" s="43">
        <v>4720618007</v>
      </c>
      <c r="AK313" s="43">
        <v>5189736128</v>
      </c>
      <c r="AL313" s="47">
        <v>4830122835</v>
      </c>
      <c r="AM313" s="43">
        <v>1729910.3127546241</v>
      </c>
      <c r="AN313" s="46"/>
    </row>
    <row r="314" spans="1:40" s="35" customFormat="1" ht="16.5" x14ac:dyDescent="0.3">
      <c r="A314" s="35" t="s">
        <v>685</v>
      </c>
      <c r="B314" s="35" t="s">
        <v>686</v>
      </c>
      <c r="C314" s="35" t="s">
        <v>657</v>
      </c>
      <c r="D314" s="41">
        <v>1</v>
      </c>
      <c r="E314" s="41" t="s">
        <v>1234</v>
      </c>
      <c r="F314" s="42" t="s">
        <v>1193</v>
      </c>
      <c r="G314" s="43">
        <v>3330452512</v>
      </c>
      <c r="H314" s="44">
        <v>2.9779999999999998</v>
      </c>
      <c r="I314" s="43">
        <v>3512565183</v>
      </c>
      <c r="J314" s="43">
        <v>12656574.98</v>
      </c>
      <c r="K314" s="43">
        <v>12662816.530000001</v>
      </c>
      <c r="L314" s="43">
        <v>0</v>
      </c>
      <c r="M314" s="43">
        <v>12662816.530000001</v>
      </c>
      <c r="N314" s="43">
        <v>0</v>
      </c>
      <c r="O314" s="43">
        <v>0</v>
      </c>
      <c r="P314" s="43">
        <v>1054301.29</v>
      </c>
      <c r="Q314" s="43">
        <v>26380336</v>
      </c>
      <c r="R314" s="43">
        <v>0</v>
      </c>
      <c r="S314" s="43">
        <v>0</v>
      </c>
      <c r="T314" s="43">
        <v>57924488.909999996</v>
      </c>
      <c r="U314" s="43">
        <v>0</v>
      </c>
      <c r="V314" s="43">
        <v>1138235</v>
      </c>
      <c r="W314" s="43">
        <v>99160177.729999989</v>
      </c>
      <c r="X314" s="45">
        <v>2.8799115964939795E-2</v>
      </c>
      <c r="Y314" s="43">
        <v>36932.31</v>
      </c>
      <c r="Z314" s="43">
        <v>57750</v>
      </c>
      <c r="AA314" s="43">
        <v>1893.6461999999999</v>
      </c>
      <c r="AB314" s="43">
        <v>96575.956200000001</v>
      </c>
      <c r="AC314" s="43">
        <v>0</v>
      </c>
      <c r="AD314" s="43">
        <v>96575.956200000001</v>
      </c>
      <c r="AE314" s="43">
        <v>0</v>
      </c>
      <c r="AF314" s="45">
        <f t="shared" si="12"/>
        <v>13717117.82</v>
      </c>
      <c r="AG314" s="45">
        <f t="shared" si="13"/>
        <v>26380336</v>
      </c>
      <c r="AH314" s="45">
        <f t="shared" si="14"/>
        <v>59062723.909999996</v>
      </c>
      <c r="AI314" s="43">
        <v>3352122166</v>
      </c>
      <c r="AJ314" s="43">
        <v>3409801971</v>
      </c>
      <c r="AK314" s="43">
        <v>3566469863</v>
      </c>
      <c r="AL314" s="47">
        <v>3442798000</v>
      </c>
      <c r="AM314" s="43">
        <v>1190514.1011513751</v>
      </c>
      <c r="AN314" s="46"/>
    </row>
    <row r="315" spans="1:40" s="35" customFormat="1" ht="16.5" x14ac:dyDescent="0.3">
      <c r="A315" s="35" t="s">
        <v>687</v>
      </c>
      <c r="B315" s="35" t="s">
        <v>688</v>
      </c>
      <c r="C315" s="35" t="s">
        <v>657</v>
      </c>
      <c r="D315" s="41">
        <v>2</v>
      </c>
      <c r="E315" s="41" t="s">
        <v>1233</v>
      </c>
      <c r="F315" s="42" t="s">
        <v>1193</v>
      </c>
      <c r="G315" s="43">
        <v>7860461032</v>
      </c>
      <c r="H315" s="44">
        <v>2.2689999999999997</v>
      </c>
      <c r="I315" s="43">
        <v>8192373962</v>
      </c>
      <c r="J315" s="43">
        <v>29518995.34</v>
      </c>
      <c r="K315" s="43">
        <v>28858353.419999998</v>
      </c>
      <c r="L315" s="43">
        <v>0</v>
      </c>
      <c r="M315" s="43">
        <v>28858353.419999998</v>
      </c>
      <c r="N315" s="43">
        <v>0</v>
      </c>
      <c r="O315" s="43">
        <v>0</v>
      </c>
      <c r="P315" s="43">
        <v>2402881.75</v>
      </c>
      <c r="Q315" s="43">
        <v>96748804</v>
      </c>
      <c r="R315" s="43">
        <v>0</v>
      </c>
      <c r="S315" s="43">
        <v>0</v>
      </c>
      <c r="T315" s="43">
        <v>47626051</v>
      </c>
      <c r="U315" s="43">
        <v>0</v>
      </c>
      <c r="V315" s="43">
        <v>2690894.8</v>
      </c>
      <c r="W315" s="43">
        <v>178326984.97000003</v>
      </c>
      <c r="X315" s="45">
        <v>2.6150099547903118E-2</v>
      </c>
      <c r="Y315" s="43">
        <v>31136.06</v>
      </c>
      <c r="Z315" s="43">
        <v>171500</v>
      </c>
      <c r="AA315" s="43">
        <v>4052.7212</v>
      </c>
      <c r="AB315" s="43">
        <v>206688.7812</v>
      </c>
      <c r="AC315" s="43">
        <v>-2500</v>
      </c>
      <c r="AD315" s="43">
        <v>204188.7812</v>
      </c>
      <c r="AE315" s="43">
        <v>0</v>
      </c>
      <c r="AF315" s="45">
        <f t="shared" si="12"/>
        <v>31261235.169999998</v>
      </c>
      <c r="AG315" s="45">
        <f t="shared" si="13"/>
        <v>96748804</v>
      </c>
      <c r="AH315" s="45">
        <f t="shared" si="14"/>
        <v>50316945.799999997</v>
      </c>
      <c r="AI315" s="43">
        <v>7811207964</v>
      </c>
      <c r="AJ315" s="43">
        <v>8051799444</v>
      </c>
      <c r="AK315" s="43">
        <v>8611871924</v>
      </c>
      <c r="AL315" s="47">
        <v>8158293110.666667</v>
      </c>
      <c r="AM315" s="43">
        <v>2877358.707971748</v>
      </c>
      <c r="AN315" s="46"/>
    </row>
    <row r="316" spans="1:40" s="35" customFormat="1" ht="16.5" x14ac:dyDescent="0.3">
      <c r="A316" s="35" t="s">
        <v>689</v>
      </c>
      <c r="B316" s="35" t="s">
        <v>690</v>
      </c>
      <c r="C316" s="35" t="s">
        <v>657</v>
      </c>
      <c r="D316" s="41">
        <v>3</v>
      </c>
      <c r="E316" s="41" t="s">
        <v>1234</v>
      </c>
      <c r="F316" s="42" t="s">
        <v>1193</v>
      </c>
      <c r="G316" s="43">
        <v>4533019899</v>
      </c>
      <c r="H316" s="44">
        <v>2.347</v>
      </c>
      <c r="I316" s="43">
        <v>4590395267</v>
      </c>
      <c r="J316" s="43">
        <v>16540243.050000001</v>
      </c>
      <c r="K316" s="43">
        <v>16541214.690000001</v>
      </c>
      <c r="L316" s="43">
        <v>0</v>
      </c>
      <c r="M316" s="43">
        <v>16541214.690000001</v>
      </c>
      <c r="N316" s="43">
        <v>0</v>
      </c>
      <c r="O316" s="43">
        <v>0</v>
      </c>
      <c r="P316" s="43">
        <v>1377207.38</v>
      </c>
      <c r="Q316" s="43">
        <v>70076359</v>
      </c>
      <c r="R316" s="43">
        <v>0</v>
      </c>
      <c r="S316" s="43">
        <v>0</v>
      </c>
      <c r="T316" s="43">
        <v>16372232.140000001</v>
      </c>
      <c r="U316" s="43">
        <v>453301.99</v>
      </c>
      <c r="V316" s="43">
        <v>1534361.76</v>
      </c>
      <c r="W316" s="43">
        <v>106354676.95999999</v>
      </c>
      <c r="X316" s="45">
        <v>2.0838692610825989E-2</v>
      </c>
      <c r="Y316" s="43">
        <v>6250</v>
      </c>
      <c r="Z316" s="43">
        <v>33000</v>
      </c>
      <c r="AA316" s="43">
        <v>785</v>
      </c>
      <c r="AB316" s="43">
        <v>40035</v>
      </c>
      <c r="AC316" s="43">
        <v>0</v>
      </c>
      <c r="AD316" s="43">
        <v>40035</v>
      </c>
      <c r="AE316" s="43">
        <v>0</v>
      </c>
      <c r="AF316" s="45">
        <f t="shared" si="12"/>
        <v>17918422.07</v>
      </c>
      <c r="AG316" s="45">
        <f t="shared" si="13"/>
        <v>70076359</v>
      </c>
      <c r="AH316" s="45">
        <f t="shared" si="14"/>
        <v>18359895.890000001</v>
      </c>
      <c r="AI316" s="43">
        <v>4704324706</v>
      </c>
      <c r="AJ316" s="43">
        <v>4595852459</v>
      </c>
      <c r="AK316" s="43">
        <v>4641479692</v>
      </c>
      <c r="AL316" s="47">
        <v>4647218952.333333</v>
      </c>
      <c r="AM316" s="43">
        <v>1549684.080647703</v>
      </c>
      <c r="AN316" s="46"/>
    </row>
    <row r="317" spans="1:40" s="35" customFormat="1" ht="16.5" x14ac:dyDescent="0.3">
      <c r="A317" s="35" t="s">
        <v>691</v>
      </c>
      <c r="B317" s="35" t="s">
        <v>692</v>
      </c>
      <c r="C317" s="35" t="s">
        <v>657</v>
      </c>
      <c r="D317" s="41">
        <v>1</v>
      </c>
      <c r="E317" s="41" t="s">
        <v>1233</v>
      </c>
      <c r="F317" s="42" t="s">
        <v>1193</v>
      </c>
      <c r="G317" s="43">
        <v>2301984646</v>
      </c>
      <c r="H317" s="44">
        <v>5.3450000000000006</v>
      </c>
      <c r="I317" s="43">
        <v>5058686037</v>
      </c>
      <c r="J317" s="43">
        <v>18227601.699999999</v>
      </c>
      <c r="K317" s="43">
        <v>18072964.109999999</v>
      </c>
      <c r="L317" s="43">
        <v>0</v>
      </c>
      <c r="M317" s="43">
        <v>18072964.109999999</v>
      </c>
      <c r="N317" s="43">
        <v>0</v>
      </c>
      <c r="O317" s="43">
        <v>0</v>
      </c>
      <c r="P317" s="43">
        <v>1503636.34</v>
      </c>
      <c r="Q317" s="43">
        <v>67957093</v>
      </c>
      <c r="R317" s="43">
        <v>0</v>
      </c>
      <c r="S317" s="43">
        <v>0</v>
      </c>
      <c r="T317" s="43">
        <v>33375265.949999999</v>
      </c>
      <c r="U317" s="43">
        <v>460396.92</v>
      </c>
      <c r="V317" s="43">
        <v>1662794.79</v>
      </c>
      <c r="W317" s="43">
        <v>123032151.11000001</v>
      </c>
      <c r="X317" s="45">
        <v>4.8853140714232711E-2</v>
      </c>
      <c r="Y317" s="43">
        <v>55828.11</v>
      </c>
      <c r="Z317" s="43">
        <v>208250</v>
      </c>
      <c r="AA317" s="43">
        <v>5281.5621999999994</v>
      </c>
      <c r="AB317" s="43">
        <v>269359.67219999997</v>
      </c>
      <c r="AC317" s="43">
        <v>0</v>
      </c>
      <c r="AD317" s="43">
        <v>269359.67219999997</v>
      </c>
      <c r="AE317" s="43">
        <v>0</v>
      </c>
      <c r="AF317" s="45">
        <f t="shared" si="12"/>
        <v>19576600.449999999</v>
      </c>
      <c r="AG317" s="45">
        <f t="shared" si="13"/>
        <v>67957093</v>
      </c>
      <c r="AH317" s="45">
        <f t="shared" si="14"/>
        <v>35498457.659999996</v>
      </c>
      <c r="AI317" s="43">
        <v>4770519043</v>
      </c>
      <c r="AJ317" s="43">
        <v>4988389311</v>
      </c>
      <c r="AK317" s="43">
        <v>5253273848</v>
      </c>
      <c r="AL317" s="47">
        <v>5004060734</v>
      </c>
      <c r="AM317" s="43">
        <v>1751089.546908702</v>
      </c>
      <c r="AN317" s="46"/>
    </row>
    <row r="318" spans="1:40" s="35" customFormat="1" ht="16.5" x14ac:dyDescent="0.3">
      <c r="A318" s="35" t="s">
        <v>693</v>
      </c>
      <c r="B318" s="35" t="s">
        <v>694</v>
      </c>
      <c r="C318" s="35" t="s">
        <v>657</v>
      </c>
      <c r="D318" s="41">
        <v>2</v>
      </c>
      <c r="E318" s="41" t="s">
        <v>1234</v>
      </c>
      <c r="F318" s="42" t="s">
        <v>1193</v>
      </c>
      <c r="G318" s="43">
        <v>902450400</v>
      </c>
      <c r="H318" s="44">
        <v>2.8169999999999997</v>
      </c>
      <c r="I318" s="43">
        <v>958844813</v>
      </c>
      <c r="J318" s="43">
        <v>3454936.96</v>
      </c>
      <c r="K318" s="43">
        <v>3452462.42</v>
      </c>
      <c r="L318" s="43">
        <v>0</v>
      </c>
      <c r="M318" s="43">
        <v>3452462.42</v>
      </c>
      <c r="N318" s="43">
        <v>0</v>
      </c>
      <c r="O318" s="43">
        <v>0</v>
      </c>
      <c r="P318" s="43">
        <v>287440.58</v>
      </c>
      <c r="Q318" s="43">
        <v>10511228</v>
      </c>
      <c r="R318" s="43">
        <v>0</v>
      </c>
      <c r="S318" s="43">
        <v>0</v>
      </c>
      <c r="T318" s="43">
        <v>10848860</v>
      </c>
      <c r="U318" s="43">
        <v>0</v>
      </c>
      <c r="V318" s="43">
        <v>316328</v>
      </c>
      <c r="W318" s="43">
        <v>25416319</v>
      </c>
      <c r="X318" s="45">
        <v>2.6362779465722349E-2</v>
      </c>
      <c r="Y318" s="43">
        <v>11190.41</v>
      </c>
      <c r="Z318" s="43">
        <v>44000</v>
      </c>
      <c r="AA318" s="43">
        <v>1103.8082000000002</v>
      </c>
      <c r="AB318" s="43">
        <v>56294.218200000003</v>
      </c>
      <c r="AC318" s="43">
        <v>-250</v>
      </c>
      <c r="AD318" s="43">
        <v>56044.218200000003</v>
      </c>
      <c r="AE318" s="43">
        <v>0</v>
      </c>
      <c r="AF318" s="45">
        <f t="shared" si="12"/>
        <v>3739903</v>
      </c>
      <c r="AG318" s="45">
        <f t="shared" si="13"/>
        <v>10511228</v>
      </c>
      <c r="AH318" s="45">
        <f t="shared" si="14"/>
        <v>11165188</v>
      </c>
      <c r="AI318" s="43">
        <v>918730111</v>
      </c>
      <c r="AJ318" s="43">
        <v>948984734</v>
      </c>
      <c r="AK318" s="43">
        <v>994216591</v>
      </c>
      <c r="AL318" s="47">
        <v>953977145.33333337</v>
      </c>
      <c r="AM318" s="43">
        <v>331405.19892780302</v>
      </c>
      <c r="AN318" s="46"/>
    </row>
    <row r="319" spans="1:40" s="35" customFormat="1" ht="16.5" x14ac:dyDescent="0.3">
      <c r="A319" s="35" t="s">
        <v>695</v>
      </c>
      <c r="B319" s="35" t="s">
        <v>696</v>
      </c>
      <c r="C319" s="35" t="s">
        <v>657</v>
      </c>
      <c r="D319" s="41">
        <v>3</v>
      </c>
      <c r="E319" s="41" t="s">
        <v>1234</v>
      </c>
      <c r="F319" s="42" t="s">
        <v>1193</v>
      </c>
      <c r="G319" s="43">
        <v>3962564347</v>
      </c>
      <c r="H319" s="44">
        <v>5.04</v>
      </c>
      <c r="I319" s="43">
        <v>10063726958</v>
      </c>
      <c r="J319" s="43">
        <v>36261907.789999999</v>
      </c>
      <c r="K319" s="43">
        <v>36204736.920000002</v>
      </c>
      <c r="L319" s="43">
        <v>0</v>
      </c>
      <c r="M319" s="43">
        <v>36204736.920000002</v>
      </c>
      <c r="N319" s="43">
        <v>0</v>
      </c>
      <c r="O319" s="43">
        <v>0</v>
      </c>
      <c r="P319" s="43">
        <v>3014334.48</v>
      </c>
      <c r="Q319" s="43">
        <v>119459077</v>
      </c>
      <c r="R319" s="43">
        <v>0</v>
      </c>
      <c r="S319" s="43">
        <v>0</v>
      </c>
      <c r="T319" s="43">
        <v>36192040.119999997</v>
      </c>
      <c r="U319" s="43">
        <v>1582418.88</v>
      </c>
      <c r="V319" s="43">
        <v>3236834</v>
      </c>
      <c r="W319" s="43">
        <v>199689441.40000001</v>
      </c>
      <c r="X319" s="45">
        <v>4.8565526054968035E-2</v>
      </c>
      <c r="Y319" s="43">
        <v>13594.69</v>
      </c>
      <c r="Z319" s="43">
        <v>100000</v>
      </c>
      <c r="AA319" s="43">
        <v>2271.8938000000003</v>
      </c>
      <c r="AB319" s="43">
        <v>115866.58380000001</v>
      </c>
      <c r="AC319" s="43">
        <v>-7250</v>
      </c>
      <c r="AD319" s="43">
        <v>108616.58380000001</v>
      </c>
      <c r="AE319" s="43">
        <v>0</v>
      </c>
      <c r="AF319" s="45">
        <f t="shared" si="12"/>
        <v>39219071.399999999</v>
      </c>
      <c r="AG319" s="45">
        <f t="shared" si="13"/>
        <v>119459077</v>
      </c>
      <c r="AH319" s="45">
        <f t="shared" si="14"/>
        <v>41011293</v>
      </c>
      <c r="AI319" s="43">
        <v>9975717738</v>
      </c>
      <c r="AJ319" s="43">
        <v>9704425241</v>
      </c>
      <c r="AK319" s="43">
        <v>9228008397</v>
      </c>
      <c r="AL319" s="47">
        <v>9636050458.666666</v>
      </c>
      <c r="AM319" s="43">
        <v>3078172.1031581522</v>
      </c>
      <c r="AN319" s="46"/>
    </row>
    <row r="320" spans="1:40" s="35" customFormat="1" ht="16.5" x14ac:dyDescent="0.3">
      <c r="A320" s="35" t="s">
        <v>697</v>
      </c>
      <c r="B320" s="35" t="s">
        <v>698</v>
      </c>
      <c r="C320" s="35" t="s">
        <v>657</v>
      </c>
      <c r="D320" s="41">
        <v>1</v>
      </c>
      <c r="E320" s="41" t="s">
        <v>1233</v>
      </c>
      <c r="F320" s="42" t="s">
        <v>1193</v>
      </c>
      <c r="G320" s="43">
        <v>1439083741</v>
      </c>
      <c r="H320" s="44">
        <v>6.3460000000000001</v>
      </c>
      <c r="I320" s="43">
        <v>4357937532</v>
      </c>
      <c r="J320" s="43">
        <v>15702644.720000001</v>
      </c>
      <c r="K320" s="43">
        <v>15690699.280000001</v>
      </c>
      <c r="L320" s="43">
        <v>0</v>
      </c>
      <c r="M320" s="43">
        <v>15690699.280000001</v>
      </c>
      <c r="N320" s="43">
        <v>0</v>
      </c>
      <c r="O320" s="43">
        <v>0</v>
      </c>
      <c r="P320" s="43">
        <v>1306387.3500000001</v>
      </c>
      <c r="Q320" s="43">
        <v>52706146</v>
      </c>
      <c r="R320" s="43">
        <v>0</v>
      </c>
      <c r="S320" s="43">
        <v>0</v>
      </c>
      <c r="T320" s="43">
        <v>20187054.68</v>
      </c>
      <c r="U320" s="43">
        <v>0</v>
      </c>
      <c r="V320" s="43">
        <v>1432937.09</v>
      </c>
      <c r="W320" s="43">
        <v>91323224.400000006</v>
      </c>
      <c r="X320" s="45">
        <v>5.7965887402586E-2</v>
      </c>
      <c r="Y320" s="43">
        <v>27350.7</v>
      </c>
      <c r="Z320" s="43">
        <v>126500</v>
      </c>
      <c r="AA320" s="43">
        <v>3077.0140000000001</v>
      </c>
      <c r="AB320" s="43">
        <v>156927.71400000001</v>
      </c>
      <c r="AC320" s="43">
        <v>0</v>
      </c>
      <c r="AD320" s="43">
        <v>156927.71400000001</v>
      </c>
      <c r="AE320" s="43">
        <v>0</v>
      </c>
      <c r="AF320" s="45">
        <f t="shared" si="12"/>
        <v>16997086.630000003</v>
      </c>
      <c r="AG320" s="45">
        <f t="shared" si="13"/>
        <v>52706146</v>
      </c>
      <c r="AH320" s="45">
        <f t="shared" si="14"/>
        <v>21619991.77</v>
      </c>
      <c r="AI320" s="43">
        <v>3942078480</v>
      </c>
      <c r="AJ320" s="43">
        <v>4296892566</v>
      </c>
      <c r="AK320" s="43">
        <v>4357099806</v>
      </c>
      <c r="AL320" s="47">
        <v>4198690284</v>
      </c>
      <c r="AM320" s="43">
        <v>1452923.9874078929</v>
      </c>
      <c r="AN320" s="46"/>
    </row>
    <row r="321" spans="1:40" s="35" customFormat="1" ht="16.5" x14ac:dyDescent="0.3">
      <c r="A321" s="35" t="s">
        <v>699</v>
      </c>
      <c r="B321" s="35" t="s">
        <v>700</v>
      </c>
      <c r="C321" s="35" t="s">
        <v>657</v>
      </c>
      <c r="D321" s="41">
        <v>2</v>
      </c>
      <c r="E321" s="41" t="s">
        <v>1233</v>
      </c>
      <c r="F321" s="42" t="s">
        <v>1193</v>
      </c>
      <c r="G321" s="43">
        <v>1511133400</v>
      </c>
      <c r="H321" s="44">
        <v>2.2869999999999999</v>
      </c>
      <c r="I321" s="43">
        <v>1450246131</v>
      </c>
      <c r="J321" s="43">
        <v>5225568.1900000004</v>
      </c>
      <c r="K321" s="43">
        <v>5223254.3500000006</v>
      </c>
      <c r="L321" s="43">
        <v>0</v>
      </c>
      <c r="M321" s="43">
        <v>5223254.3500000006</v>
      </c>
      <c r="N321" s="43">
        <v>0</v>
      </c>
      <c r="O321" s="43">
        <v>0</v>
      </c>
      <c r="P321" s="43">
        <v>434877.91</v>
      </c>
      <c r="Q321" s="43">
        <v>18146571</v>
      </c>
      <c r="R321" s="43">
        <v>0</v>
      </c>
      <c r="S321" s="43">
        <v>0</v>
      </c>
      <c r="T321" s="43">
        <v>10268266</v>
      </c>
      <c r="U321" s="43">
        <v>0</v>
      </c>
      <c r="V321" s="43">
        <v>480181</v>
      </c>
      <c r="W321" s="43">
        <v>34553150.260000005</v>
      </c>
      <c r="X321" s="45">
        <v>7.4514601191676244E-2</v>
      </c>
      <c r="Y321" s="43">
        <v>13834.26</v>
      </c>
      <c r="Z321" s="43">
        <v>67250</v>
      </c>
      <c r="AA321" s="43">
        <v>1621.6851999999999</v>
      </c>
      <c r="AB321" s="43">
        <v>82705.945200000002</v>
      </c>
      <c r="AC321" s="43">
        <v>0</v>
      </c>
      <c r="AD321" s="43">
        <v>82705.945200000002</v>
      </c>
      <c r="AE321" s="43">
        <v>0</v>
      </c>
      <c r="AF321" s="45">
        <f t="shared" si="12"/>
        <v>5658132.2600000007</v>
      </c>
      <c r="AG321" s="45">
        <f t="shared" si="13"/>
        <v>18146571</v>
      </c>
      <c r="AH321" s="45">
        <f t="shared" si="14"/>
        <v>10748447</v>
      </c>
      <c r="AI321" s="43">
        <v>1419843307</v>
      </c>
      <c r="AJ321" s="43">
        <v>1440543219</v>
      </c>
      <c r="AK321" s="43">
        <v>1523319960</v>
      </c>
      <c r="AL321" s="47">
        <v>1461235495.3333333</v>
      </c>
      <c r="AM321" s="43">
        <v>507772.81222667999</v>
      </c>
      <c r="AN321" s="46"/>
    </row>
    <row r="322" spans="1:40" s="35" customFormat="1" ht="16.5" x14ac:dyDescent="0.3">
      <c r="A322" s="35" t="s">
        <v>701</v>
      </c>
      <c r="B322" s="35" t="s">
        <v>702</v>
      </c>
      <c r="C322" s="35" t="s">
        <v>657</v>
      </c>
      <c r="D322" s="41">
        <v>3</v>
      </c>
      <c r="E322" s="41" t="s">
        <v>1234</v>
      </c>
      <c r="F322" s="42" t="s">
        <v>1193</v>
      </c>
      <c r="G322" s="43">
        <v>741655700</v>
      </c>
      <c r="H322" s="44">
        <v>3.399</v>
      </c>
      <c r="I322" s="43">
        <v>854448456</v>
      </c>
      <c r="J322" s="43">
        <v>3078773.03</v>
      </c>
      <c r="K322" s="43">
        <v>3082358.3099999996</v>
      </c>
      <c r="L322" s="43">
        <v>0</v>
      </c>
      <c r="M322" s="43">
        <v>3082358.3099999996</v>
      </c>
      <c r="N322" s="43">
        <v>0</v>
      </c>
      <c r="O322" s="43">
        <v>0</v>
      </c>
      <c r="P322" s="43">
        <v>256642.37</v>
      </c>
      <c r="Q322" s="43">
        <v>14172960</v>
      </c>
      <c r="R322" s="43">
        <v>0</v>
      </c>
      <c r="S322" s="43">
        <v>0</v>
      </c>
      <c r="T322" s="43">
        <v>7413575</v>
      </c>
      <c r="U322" s="43">
        <v>0</v>
      </c>
      <c r="V322" s="43">
        <v>281866</v>
      </c>
      <c r="W322" s="43">
        <v>25207401.68</v>
      </c>
      <c r="X322" s="45">
        <v>3.0985841866877389E-2</v>
      </c>
      <c r="Y322" s="43">
        <v>4663.7</v>
      </c>
      <c r="Z322" s="43">
        <v>47250</v>
      </c>
      <c r="AA322" s="43">
        <v>1038.2739999999999</v>
      </c>
      <c r="AB322" s="43">
        <v>52951.973999999995</v>
      </c>
      <c r="AC322" s="43">
        <v>-250</v>
      </c>
      <c r="AD322" s="43">
        <v>52701.973999999995</v>
      </c>
      <c r="AE322" s="43">
        <v>0</v>
      </c>
      <c r="AF322" s="45">
        <f t="shared" si="12"/>
        <v>3339000.6799999997</v>
      </c>
      <c r="AG322" s="45">
        <f t="shared" si="13"/>
        <v>14172960</v>
      </c>
      <c r="AH322" s="45">
        <f t="shared" si="14"/>
        <v>7695441</v>
      </c>
      <c r="AI322" s="43">
        <v>810065856</v>
      </c>
      <c r="AJ322" s="43">
        <v>845598744</v>
      </c>
      <c r="AK322" s="43">
        <v>862992437</v>
      </c>
      <c r="AL322" s="47">
        <v>839552345.66666663</v>
      </c>
      <c r="AM322" s="43">
        <v>287663.85800252098</v>
      </c>
      <c r="AN322" s="46"/>
    </row>
    <row r="323" spans="1:40" s="35" customFormat="1" ht="16.5" x14ac:dyDescent="0.3">
      <c r="A323" s="35" t="s">
        <v>703</v>
      </c>
      <c r="B323" s="35" t="s">
        <v>704</v>
      </c>
      <c r="C323" s="35" t="s">
        <v>657</v>
      </c>
      <c r="D323" s="41">
        <v>1</v>
      </c>
      <c r="E323" s="41" t="s">
        <v>1234</v>
      </c>
      <c r="F323" s="42" t="s">
        <v>1194</v>
      </c>
      <c r="G323" s="43">
        <v>3196202695</v>
      </c>
      <c r="H323" s="44">
        <v>10.667</v>
      </c>
      <c r="I323" s="43">
        <v>11853619868</v>
      </c>
      <c r="J323" s="43">
        <v>42711296.759999998</v>
      </c>
      <c r="K323" s="43">
        <v>42683931.399999999</v>
      </c>
      <c r="L323" s="43">
        <v>0</v>
      </c>
      <c r="M323" s="43">
        <v>42683931.399999999</v>
      </c>
      <c r="N323" s="43">
        <v>0</v>
      </c>
      <c r="O323" s="43">
        <v>0</v>
      </c>
      <c r="P323" s="43">
        <v>3553781.59</v>
      </c>
      <c r="Q323" s="43">
        <v>190553334</v>
      </c>
      <c r="R323" s="43">
        <v>0</v>
      </c>
      <c r="S323" s="43">
        <v>0</v>
      </c>
      <c r="T323" s="43">
        <v>100219589</v>
      </c>
      <c r="U323" s="43">
        <v>0</v>
      </c>
      <c r="V323" s="43">
        <v>3920058.23</v>
      </c>
      <c r="W323" s="43">
        <v>340930694.22000003</v>
      </c>
      <c r="X323" s="45">
        <v>9.9283176469315976E-2</v>
      </c>
      <c r="Y323" s="43">
        <v>140860.89000000001</v>
      </c>
      <c r="Z323" s="43">
        <v>429000</v>
      </c>
      <c r="AA323" s="43">
        <v>11397.2178</v>
      </c>
      <c r="AB323" s="43">
        <v>581258.1078</v>
      </c>
      <c r="AC323" s="43">
        <v>0</v>
      </c>
      <c r="AD323" s="43">
        <v>581258.1078</v>
      </c>
      <c r="AE323" s="43">
        <v>0</v>
      </c>
      <c r="AF323" s="45">
        <f t="shared" ref="AF323:AF386" si="15">SUM(M323:P323)</f>
        <v>46237712.989999995</v>
      </c>
      <c r="AG323" s="45">
        <f t="shared" ref="AG323:AG386" si="16">SUM(Q323:S323)</f>
        <v>190553334</v>
      </c>
      <c r="AH323" s="45">
        <f t="shared" ref="AH323:AH386" si="17">SUM(T323:V323)</f>
        <v>104139647.23</v>
      </c>
      <c r="AI323" s="43">
        <v>12091860518</v>
      </c>
      <c r="AJ323" s="43">
        <v>11756131957</v>
      </c>
      <c r="AK323" s="43">
        <v>12592691519</v>
      </c>
      <c r="AL323" s="47">
        <v>11917980938.333334</v>
      </c>
      <c r="AM323" s="43">
        <v>4198878.1057843622</v>
      </c>
      <c r="AN323" s="46"/>
    </row>
    <row r="324" spans="1:40" s="35" customFormat="1" ht="16.5" x14ac:dyDescent="0.3">
      <c r="A324" s="35" t="s">
        <v>705</v>
      </c>
      <c r="B324" s="35" t="s">
        <v>706</v>
      </c>
      <c r="C324" s="35" t="s">
        <v>707</v>
      </c>
      <c r="D324" s="41">
        <v>2</v>
      </c>
      <c r="E324" s="41" t="s">
        <v>1233</v>
      </c>
      <c r="F324" s="42" t="s">
        <v>1193</v>
      </c>
      <c r="G324" s="43">
        <v>653152349</v>
      </c>
      <c r="H324" s="44">
        <v>0.79100000000000004</v>
      </c>
      <c r="I324" s="43">
        <v>761859457</v>
      </c>
      <c r="J324" s="43">
        <v>1795825.51</v>
      </c>
      <c r="K324" s="43">
        <v>1788859.22</v>
      </c>
      <c r="L324" s="43">
        <v>0</v>
      </c>
      <c r="M324" s="43">
        <v>1788859.22</v>
      </c>
      <c r="N324" s="43">
        <v>130197.89</v>
      </c>
      <c r="O324" s="43">
        <v>0</v>
      </c>
      <c r="P324" s="43">
        <v>208901.08</v>
      </c>
      <c r="Q324" s="43">
        <v>225892</v>
      </c>
      <c r="R324" s="43">
        <v>0</v>
      </c>
      <c r="S324" s="43">
        <v>0</v>
      </c>
      <c r="T324" s="43">
        <v>2807787.32</v>
      </c>
      <c r="U324" s="43">
        <v>0</v>
      </c>
      <c r="V324" s="43">
        <v>0</v>
      </c>
      <c r="W324" s="43">
        <v>5161637.51</v>
      </c>
      <c r="X324" s="45">
        <v>8.3149950501109193E-3</v>
      </c>
      <c r="Y324" s="43">
        <v>0</v>
      </c>
      <c r="Z324" s="43">
        <v>1500</v>
      </c>
      <c r="AA324" s="43">
        <v>30</v>
      </c>
      <c r="AB324" s="43">
        <v>1530</v>
      </c>
      <c r="AC324" s="43">
        <v>0</v>
      </c>
      <c r="AD324" s="43">
        <v>1530</v>
      </c>
      <c r="AE324" s="43">
        <v>0</v>
      </c>
      <c r="AF324" s="45">
        <f t="shared" si="15"/>
        <v>2127958.19</v>
      </c>
      <c r="AG324" s="45">
        <f t="shared" si="16"/>
        <v>225892</v>
      </c>
      <c r="AH324" s="45">
        <f t="shared" si="17"/>
        <v>2807787.32</v>
      </c>
      <c r="AI324" s="43">
        <v>663795410</v>
      </c>
      <c r="AJ324" s="43">
        <v>758983502</v>
      </c>
      <c r="AK324" s="43">
        <v>792080917</v>
      </c>
      <c r="AL324" s="47">
        <v>738286609.66666663</v>
      </c>
      <c r="AM324" s="43">
        <v>264106.724559678</v>
      </c>
      <c r="AN324" s="46"/>
    </row>
    <row r="325" spans="1:40" s="35" customFormat="1" ht="16.5" x14ac:dyDescent="0.3">
      <c r="A325" s="35" t="s">
        <v>708</v>
      </c>
      <c r="B325" s="35" t="s">
        <v>709</v>
      </c>
      <c r="C325" s="35" t="s">
        <v>707</v>
      </c>
      <c r="D325" s="41">
        <v>3</v>
      </c>
      <c r="E325" s="41" t="s">
        <v>1234</v>
      </c>
      <c r="F325" s="42" t="s">
        <v>1193</v>
      </c>
      <c r="G325" s="43">
        <v>192688600</v>
      </c>
      <c r="H325" s="44">
        <v>2.9510000000000001</v>
      </c>
      <c r="I325" s="43">
        <v>197103991</v>
      </c>
      <c r="J325" s="43">
        <v>464605.87</v>
      </c>
      <c r="K325" s="43">
        <v>464605.87</v>
      </c>
      <c r="L325" s="43">
        <v>0</v>
      </c>
      <c r="M325" s="43">
        <v>464605.87</v>
      </c>
      <c r="N325" s="43">
        <v>33814.85</v>
      </c>
      <c r="O325" s="43">
        <v>9581.1</v>
      </c>
      <c r="P325" s="43">
        <v>54245.83</v>
      </c>
      <c r="Q325" s="43">
        <v>0</v>
      </c>
      <c r="R325" s="43">
        <v>3457235</v>
      </c>
      <c r="S325" s="43">
        <v>0</v>
      </c>
      <c r="T325" s="43">
        <v>1579595.1</v>
      </c>
      <c r="U325" s="43">
        <v>86508.9</v>
      </c>
      <c r="V325" s="43">
        <v>0</v>
      </c>
      <c r="W325" s="43">
        <v>5685586.6500000004</v>
      </c>
      <c r="X325" s="45">
        <v>3.0418238123490059E-2</v>
      </c>
      <c r="Y325" s="43">
        <v>750</v>
      </c>
      <c r="Z325" s="43">
        <v>9500</v>
      </c>
      <c r="AA325" s="43">
        <v>205</v>
      </c>
      <c r="AB325" s="43">
        <v>10455</v>
      </c>
      <c r="AC325" s="43">
        <v>0</v>
      </c>
      <c r="AD325" s="43">
        <v>10455</v>
      </c>
      <c r="AE325" s="43">
        <v>0</v>
      </c>
      <c r="AF325" s="45">
        <f t="shared" si="15"/>
        <v>562247.64999999991</v>
      </c>
      <c r="AG325" s="45">
        <f t="shared" si="16"/>
        <v>3457235</v>
      </c>
      <c r="AH325" s="45">
        <f t="shared" si="17"/>
        <v>1666104</v>
      </c>
      <c r="AI325" s="43">
        <v>195801853</v>
      </c>
      <c r="AJ325" s="43">
        <v>196405803</v>
      </c>
      <c r="AK325" s="43">
        <v>202212824</v>
      </c>
      <c r="AL325" s="47">
        <v>198140160</v>
      </c>
      <c r="AM325" s="43">
        <v>67404.207262391996</v>
      </c>
      <c r="AN325" s="46"/>
    </row>
    <row r="326" spans="1:40" s="35" customFormat="1" ht="16.5" x14ac:dyDescent="0.3">
      <c r="A326" s="35" t="s">
        <v>710</v>
      </c>
      <c r="B326" s="35" t="s">
        <v>711</v>
      </c>
      <c r="C326" s="35" t="s">
        <v>707</v>
      </c>
      <c r="D326" s="41">
        <v>1</v>
      </c>
      <c r="E326" s="41" t="s">
        <v>1234</v>
      </c>
      <c r="F326" s="42" t="s">
        <v>1193</v>
      </c>
      <c r="G326" s="43">
        <v>2010280000</v>
      </c>
      <c r="H326" s="44">
        <v>1.575</v>
      </c>
      <c r="I326" s="43">
        <v>1908388423</v>
      </c>
      <c r="J326" s="43">
        <v>4498379.03</v>
      </c>
      <c r="K326" s="43">
        <v>4521023.05</v>
      </c>
      <c r="L326" s="43">
        <v>0</v>
      </c>
      <c r="M326" s="43">
        <v>4521023.05</v>
      </c>
      <c r="N326" s="43">
        <v>0</v>
      </c>
      <c r="O326" s="43">
        <v>93243.15</v>
      </c>
      <c r="P326" s="43">
        <v>527859.63</v>
      </c>
      <c r="Q326" s="43">
        <v>9590558</v>
      </c>
      <c r="R326" s="43">
        <v>0</v>
      </c>
      <c r="S326" s="43">
        <v>0</v>
      </c>
      <c r="T326" s="43">
        <v>16291732.039999999</v>
      </c>
      <c r="U326" s="43">
        <v>0</v>
      </c>
      <c r="V326" s="43">
        <v>627314.18000000005</v>
      </c>
      <c r="W326" s="43">
        <v>31651730.049999997</v>
      </c>
      <c r="X326" s="45">
        <v>2.1436319954822664E-2</v>
      </c>
      <c r="Y326" s="43">
        <v>3416.47</v>
      </c>
      <c r="Z326" s="43">
        <v>12250</v>
      </c>
      <c r="AA326" s="43">
        <v>313.32940000000002</v>
      </c>
      <c r="AB326" s="43">
        <v>15979.7994</v>
      </c>
      <c r="AC326" s="43">
        <v>0</v>
      </c>
      <c r="AD326" s="43">
        <v>15979.7994</v>
      </c>
      <c r="AE326" s="43">
        <v>0</v>
      </c>
      <c r="AF326" s="45">
        <f t="shared" si="15"/>
        <v>5142125.83</v>
      </c>
      <c r="AG326" s="45">
        <f t="shared" si="16"/>
        <v>9590558</v>
      </c>
      <c r="AH326" s="45">
        <f t="shared" si="17"/>
        <v>16919046.219999999</v>
      </c>
      <c r="AI326" s="43">
        <v>1744926806</v>
      </c>
      <c r="AJ326" s="43">
        <v>1881944411</v>
      </c>
      <c r="AK326" s="43">
        <v>2032844575</v>
      </c>
      <c r="AL326" s="47">
        <v>1886571930.6666667</v>
      </c>
      <c r="AM326" s="43">
        <v>677614.18071847502</v>
      </c>
      <c r="AN326" s="46"/>
    </row>
    <row r="327" spans="1:40" s="35" customFormat="1" ht="16.5" x14ac:dyDescent="0.3">
      <c r="A327" s="35" t="s">
        <v>712</v>
      </c>
      <c r="B327" s="35" t="s">
        <v>713</v>
      </c>
      <c r="C327" s="35" t="s">
        <v>707</v>
      </c>
      <c r="D327" s="41">
        <v>2</v>
      </c>
      <c r="E327" s="41" t="s">
        <v>1234</v>
      </c>
      <c r="F327" s="42" t="s">
        <v>1193</v>
      </c>
      <c r="G327" s="43">
        <v>929847728</v>
      </c>
      <c r="H327" s="44">
        <v>1.988</v>
      </c>
      <c r="I327" s="43">
        <v>943282747</v>
      </c>
      <c r="J327" s="43">
        <v>2223469.44</v>
      </c>
      <c r="K327" s="43">
        <v>2221746.23</v>
      </c>
      <c r="L327" s="43">
        <v>0</v>
      </c>
      <c r="M327" s="43">
        <v>2221746.23</v>
      </c>
      <c r="N327" s="43">
        <v>161705.82</v>
      </c>
      <c r="O327" s="43">
        <v>45815.32</v>
      </c>
      <c r="P327" s="43">
        <v>259412.22</v>
      </c>
      <c r="Q327" s="43">
        <v>5455179</v>
      </c>
      <c r="R327" s="43">
        <v>4632341</v>
      </c>
      <c r="S327" s="43">
        <v>0</v>
      </c>
      <c r="T327" s="43">
        <v>5614897.0300000003</v>
      </c>
      <c r="U327" s="43">
        <v>93115.69</v>
      </c>
      <c r="V327" s="43">
        <v>0</v>
      </c>
      <c r="W327" s="43">
        <v>18484212.310000002</v>
      </c>
      <c r="X327" s="45">
        <v>2.6206205599382193E-2</v>
      </c>
      <c r="Y327" s="43">
        <v>2500</v>
      </c>
      <c r="Z327" s="43">
        <v>25750</v>
      </c>
      <c r="AA327" s="43">
        <v>565</v>
      </c>
      <c r="AB327" s="43">
        <v>28815</v>
      </c>
      <c r="AC327" s="43">
        <v>0</v>
      </c>
      <c r="AD327" s="43">
        <v>28815</v>
      </c>
      <c r="AE327" s="43">
        <v>0</v>
      </c>
      <c r="AF327" s="45">
        <f t="shared" si="15"/>
        <v>2688679.59</v>
      </c>
      <c r="AG327" s="45">
        <f t="shared" si="16"/>
        <v>10087520</v>
      </c>
      <c r="AH327" s="45">
        <f t="shared" si="17"/>
        <v>5708012.7200000007</v>
      </c>
      <c r="AI327" s="43">
        <v>899827122</v>
      </c>
      <c r="AJ327" s="43">
        <v>937676167</v>
      </c>
      <c r="AK327" s="43">
        <v>944247431</v>
      </c>
      <c r="AL327" s="47">
        <v>927250240</v>
      </c>
      <c r="AM327" s="43">
        <v>315331.13766854699</v>
      </c>
      <c r="AN327" s="46"/>
    </row>
    <row r="328" spans="1:40" s="35" customFormat="1" ht="16.5" x14ac:dyDescent="0.3">
      <c r="A328" s="35" t="s">
        <v>714</v>
      </c>
      <c r="B328" s="35" t="s">
        <v>715</v>
      </c>
      <c r="C328" s="35" t="s">
        <v>707</v>
      </c>
      <c r="D328" s="41">
        <v>3</v>
      </c>
      <c r="E328" s="41" t="s">
        <v>1234</v>
      </c>
      <c r="F328" s="42" t="s">
        <v>1193</v>
      </c>
      <c r="G328" s="43">
        <v>931244500</v>
      </c>
      <c r="H328" s="44">
        <v>1.2</v>
      </c>
      <c r="I328" s="43">
        <v>1111031835</v>
      </c>
      <c r="J328" s="43">
        <v>2618881.0699999998</v>
      </c>
      <c r="K328" s="43">
        <v>2618881.0699999998</v>
      </c>
      <c r="L328" s="43">
        <v>0</v>
      </c>
      <c r="M328" s="43">
        <v>2618881.0699999998</v>
      </c>
      <c r="N328" s="43">
        <v>0</v>
      </c>
      <c r="O328" s="43">
        <v>54006.559999999998</v>
      </c>
      <c r="P328" s="43">
        <v>305771.84000000003</v>
      </c>
      <c r="Q328" s="43">
        <v>4189878</v>
      </c>
      <c r="R328" s="43">
        <v>0</v>
      </c>
      <c r="S328" s="43">
        <v>0</v>
      </c>
      <c r="T328" s="43">
        <v>3629631.35</v>
      </c>
      <c r="U328" s="43">
        <v>0</v>
      </c>
      <c r="V328" s="43">
        <v>368660.5</v>
      </c>
      <c r="W328" s="43">
        <v>11166829.32</v>
      </c>
      <c r="X328" s="45">
        <v>1.1414845209731232E-2</v>
      </c>
      <c r="Y328" s="43">
        <v>0</v>
      </c>
      <c r="Z328" s="43">
        <v>12250</v>
      </c>
      <c r="AA328" s="43">
        <v>245</v>
      </c>
      <c r="AB328" s="43">
        <v>12495</v>
      </c>
      <c r="AC328" s="43">
        <v>0</v>
      </c>
      <c r="AD328" s="43">
        <v>12495</v>
      </c>
      <c r="AE328" s="43">
        <v>0</v>
      </c>
      <c r="AF328" s="45">
        <f t="shared" si="15"/>
        <v>2978659.4699999997</v>
      </c>
      <c r="AG328" s="45">
        <f t="shared" si="16"/>
        <v>4189878</v>
      </c>
      <c r="AH328" s="45">
        <f t="shared" si="17"/>
        <v>3998291.85</v>
      </c>
      <c r="AI328" s="43">
        <v>1037515489</v>
      </c>
      <c r="AJ328" s="43">
        <v>1105982602</v>
      </c>
      <c r="AK328" s="43">
        <v>1202381536</v>
      </c>
      <c r="AL328" s="47">
        <v>1115293209</v>
      </c>
      <c r="AM328" s="43">
        <v>400793.444539488</v>
      </c>
      <c r="AN328" s="46"/>
    </row>
    <row r="329" spans="1:40" s="35" customFormat="1" ht="16.5" x14ac:dyDescent="0.3">
      <c r="A329" s="35" t="s">
        <v>716</v>
      </c>
      <c r="B329" s="35" t="s">
        <v>717</v>
      </c>
      <c r="C329" s="35" t="s">
        <v>707</v>
      </c>
      <c r="D329" s="41">
        <v>1</v>
      </c>
      <c r="E329" s="41" t="s">
        <v>1234</v>
      </c>
      <c r="F329" s="42" t="s">
        <v>1193</v>
      </c>
      <c r="G329" s="43">
        <v>1714720700</v>
      </c>
      <c r="H329" s="44">
        <v>1.345</v>
      </c>
      <c r="I329" s="43">
        <v>1849753843</v>
      </c>
      <c r="J329" s="43">
        <v>4360167.88</v>
      </c>
      <c r="K329" s="43">
        <v>4359657.87</v>
      </c>
      <c r="L329" s="43">
        <v>0</v>
      </c>
      <c r="M329" s="43">
        <v>4359657.87</v>
      </c>
      <c r="N329" s="43">
        <v>0</v>
      </c>
      <c r="O329" s="43">
        <v>89905.33</v>
      </c>
      <c r="P329" s="43">
        <v>509019.64</v>
      </c>
      <c r="Q329" s="43">
        <v>9259422</v>
      </c>
      <c r="R329" s="43">
        <v>0</v>
      </c>
      <c r="S329" s="43">
        <v>0</v>
      </c>
      <c r="T329" s="43">
        <v>8234984.3600000003</v>
      </c>
      <c r="U329" s="43">
        <v>0</v>
      </c>
      <c r="V329" s="43">
        <v>605705</v>
      </c>
      <c r="W329" s="43">
        <v>23058694.199999999</v>
      </c>
      <c r="X329" s="45">
        <v>1.9106354640381098E-2</v>
      </c>
      <c r="Y329" s="43">
        <v>1387.67</v>
      </c>
      <c r="Z329" s="43">
        <v>27750</v>
      </c>
      <c r="AA329" s="43">
        <v>582.75339999999994</v>
      </c>
      <c r="AB329" s="43">
        <v>29720.4234</v>
      </c>
      <c r="AC329" s="43">
        <v>0</v>
      </c>
      <c r="AD329" s="43">
        <v>29720.4234</v>
      </c>
      <c r="AE329" s="43">
        <v>0</v>
      </c>
      <c r="AF329" s="45">
        <f t="shared" si="15"/>
        <v>4958582.84</v>
      </c>
      <c r="AG329" s="45">
        <f t="shared" si="16"/>
        <v>9259422</v>
      </c>
      <c r="AH329" s="45">
        <f t="shared" si="17"/>
        <v>8840689.3599999994</v>
      </c>
      <c r="AI329" s="43">
        <v>1817767196</v>
      </c>
      <c r="AJ329" s="43">
        <v>1817117185</v>
      </c>
      <c r="AK329" s="43">
        <v>1908425932</v>
      </c>
      <c r="AL329" s="47">
        <v>1847770104.3333333</v>
      </c>
      <c r="AM329" s="43">
        <v>636141.34119135595</v>
      </c>
      <c r="AN329" s="46"/>
    </row>
    <row r="330" spans="1:40" s="35" customFormat="1" ht="16.5" x14ac:dyDescent="0.3">
      <c r="A330" s="35" t="s">
        <v>718</v>
      </c>
      <c r="B330" s="35" t="s">
        <v>719</v>
      </c>
      <c r="C330" s="35" t="s">
        <v>707</v>
      </c>
      <c r="D330" s="41">
        <v>2</v>
      </c>
      <c r="E330" s="41" t="s">
        <v>1234</v>
      </c>
      <c r="F330" s="42" t="s">
        <v>1193</v>
      </c>
      <c r="G330" s="43">
        <v>1458545700</v>
      </c>
      <c r="H330" s="44">
        <v>1.222</v>
      </c>
      <c r="I330" s="43">
        <v>1432629683</v>
      </c>
      <c r="J330" s="43">
        <v>3376939.02</v>
      </c>
      <c r="K330" s="43">
        <v>3374051.86</v>
      </c>
      <c r="L330" s="43">
        <v>0</v>
      </c>
      <c r="M330" s="43">
        <v>3374051.86</v>
      </c>
      <c r="N330" s="43">
        <v>0</v>
      </c>
      <c r="O330" s="43">
        <v>69583.38</v>
      </c>
      <c r="P330" s="43">
        <v>394021.57</v>
      </c>
      <c r="Q330" s="43">
        <v>6498090</v>
      </c>
      <c r="R330" s="43">
        <v>0</v>
      </c>
      <c r="S330" s="43">
        <v>0</v>
      </c>
      <c r="T330" s="43">
        <v>7009039.5800000001</v>
      </c>
      <c r="U330" s="43">
        <v>0</v>
      </c>
      <c r="V330" s="43">
        <v>472733.52</v>
      </c>
      <c r="W330" s="43">
        <v>17817519.91</v>
      </c>
      <c r="X330" s="45">
        <v>1.3978092299585191E-2</v>
      </c>
      <c r="Y330" s="43">
        <v>2750</v>
      </c>
      <c r="Z330" s="43">
        <v>23250</v>
      </c>
      <c r="AA330" s="43">
        <v>520</v>
      </c>
      <c r="AB330" s="43">
        <v>26520</v>
      </c>
      <c r="AC330" s="43">
        <v>0</v>
      </c>
      <c r="AD330" s="43">
        <v>26520</v>
      </c>
      <c r="AE330" s="43">
        <v>0</v>
      </c>
      <c r="AF330" s="45">
        <f t="shared" si="15"/>
        <v>3837656.8099999996</v>
      </c>
      <c r="AG330" s="45">
        <f t="shared" si="16"/>
        <v>6498090</v>
      </c>
      <c r="AH330" s="45">
        <f t="shared" si="17"/>
        <v>7481773.0999999996</v>
      </c>
      <c r="AI330" s="43">
        <v>1340592396</v>
      </c>
      <c r="AJ330" s="43">
        <v>1418201973</v>
      </c>
      <c r="AK330" s="43">
        <v>1476709223</v>
      </c>
      <c r="AL330" s="47">
        <v>1411834530.6666667</v>
      </c>
      <c r="AM330" s="43">
        <v>492235.91543025902</v>
      </c>
      <c r="AN330" s="46"/>
    </row>
    <row r="331" spans="1:40" s="35" customFormat="1" ht="16.5" x14ac:dyDescent="0.3">
      <c r="A331" s="35" t="s">
        <v>720</v>
      </c>
      <c r="B331" s="35" t="s">
        <v>721</v>
      </c>
      <c r="C331" s="35" t="s">
        <v>707</v>
      </c>
      <c r="D331" s="41">
        <v>3</v>
      </c>
      <c r="E331" s="41" t="s">
        <v>1234</v>
      </c>
      <c r="F331" s="42" t="s">
        <v>1193</v>
      </c>
      <c r="G331" s="43">
        <v>1575977400</v>
      </c>
      <c r="H331" s="44">
        <v>1.6369999999999998</v>
      </c>
      <c r="I331" s="43">
        <v>1594236656</v>
      </c>
      <c r="J331" s="43">
        <v>3757872.69</v>
      </c>
      <c r="K331" s="43">
        <v>3752884.9</v>
      </c>
      <c r="L331" s="43">
        <v>0</v>
      </c>
      <c r="M331" s="43">
        <v>3752884.9</v>
      </c>
      <c r="N331" s="43">
        <v>273151.19</v>
      </c>
      <c r="O331" s="43">
        <v>0</v>
      </c>
      <c r="P331" s="43">
        <v>438356.1</v>
      </c>
      <c r="Q331" s="43">
        <v>14330006</v>
      </c>
      <c r="R331" s="43">
        <v>0</v>
      </c>
      <c r="S331" s="43">
        <v>0</v>
      </c>
      <c r="T331" s="43">
        <v>6989704.2000000002</v>
      </c>
      <c r="U331" s="43">
        <v>0</v>
      </c>
      <c r="V331" s="43">
        <v>0</v>
      </c>
      <c r="W331" s="43">
        <v>25784102.389999997</v>
      </c>
      <c r="X331" s="45">
        <v>1.6500396982764801E-2</v>
      </c>
      <c r="Y331" s="43">
        <v>1989.09</v>
      </c>
      <c r="Z331" s="43">
        <v>33250</v>
      </c>
      <c r="AA331" s="43">
        <v>704.78179999999998</v>
      </c>
      <c r="AB331" s="43">
        <v>35943.871799999994</v>
      </c>
      <c r="AC331" s="43">
        <v>0</v>
      </c>
      <c r="AD331" s="43">
        <v>35943.871799999994</v>
      </c>
      <c r="AE331" s="43">
        <v>0</v>
      </c>
      <c r="AF331" s="45">
        <f t="shared" si="15"/>
        <v>4464392.1899999995</v>
      </c>
      <c r="AG331" s="45">
        <f t="shared" si="16"/>
        <v>14330006</v>
      </c>
      <c r="AH331" s="45">
        <f t="shared" si="17"/>
        <v>6989704.2000000002</v>
      </c>
      <c r="AI331" s="43">
        <v>1546255354</v>
      </c>
      <c r="AJ331" s="43">
        <v>1584382240</v>
      </c>
      <c r="AK331" s="43">
        <v>1606337173</v>
      </c>
      <c r="AL331" s="47">
        <v>1578991589</v>
      </c>
      <c r="AM331" s="43">
        <v>535445.18888760905</v>
      </c>
      <c r="AN331" s="46"/>
    </row>
    <row r="332" spans="1:40" s="35" customFormat="1" ht="16.5" x14ac:dyDescent="0.3">
      <c r="A332" s="35" t="s">
        <v>722</v>
      </c>
      <c r="B332" s="35" t="s">
        <v>723</v>
      </c>
      <c r="C332" s="35" t="s">
        <v>707</v>
      </c>
      <c r="D332" s="41">
        <v>1</v>
      </c>
      <c r="E332" s="41" t="s">
        <v>1233</v>
      </c>
      <c r="F332" s="42" t="s">
        <v>1193</v>
      </c>
      <c r="G332" s="43">
        <v>3004574391</v>
      </c>
      <c r="H332" s="44">
        <v>1.7639999999999998</v>
      </c>
      <c r="I332" s="43">
        <v>3065361430</v>
      </c>
      <c r="J332" s="43">
        <v>7225550.8399999999</v>
      </c>
      <c r="K332" s="43">
        <v>7217296.8899999997</v>
      </c>
      <c r="L332" s="43">
        <v>0</v>
      </c>
      <c r="M332" s="43">
        <v>7217296.8899999997</v>
      </c>
      <c r="N332" s="43">
        <v>525299.55000000005</v>
      </c>
      <c r="O332" s="43">
        <v>0</v>
      </c>
      <c r="P332" s="43">
        <v>842826.23</v>
      </c>
      <c r="Q332" s="43">
        <v>24391226</v>
      </c>
      <c r="R332" s="43">
        <v>11830616</v>
      </c>
      <c r="S332" s="43">
        <v>0</v>
      </c>
      <c r="T332" s="43">
        <v>7812121.75</v>
      </c>
      <c r="U332" s="43">
        <v>361469</v>
      </c>
      <c r="V332" s="43">
        <v>0</v>
      </c>
      <c r="W332" s="43">
        <v>52980855.420000002</v>
      </c>
      <c r="X332" s="45">
        <v>1.7302747793968429E-2</v>
      </c>
      <c r="Y332" s="43">
        <v>3000</v>
      </c>
      <c r="Z332" s="43">
        <v>39750</v>
      </c>
      <c r="AA332" s="43">
        <v>855</v>
      </c>
      <c r="AB332" s="43">
        <v>43605</v>
      </c>
      <c r="AC332" s="43">
        <v>0</v>
      </c>
      <c r="AD332" s="43">
        <v>43605</v>
      </c>
      <c r="AE332" s="43">
        <v>0</v>
      </c>
      <c r="AF332" s="45">
        <f t="shared" si="15"/>
        <v>8585422.6699999999</v>
      </c>
      <c r="AG332" s="45">
        <f t="shared" si="16"/>
        <v>36221842</v>
      </c>
      <c r="AH332" s="45">
        <f t="shared" si="17"/>
        <v>8173590.75</v>
      </c>
      <c r="AI332" s="43">
        <v>3075951945</v>
      </c>
      <c r="AJ332" s="43">
        <v>3044575977</v>
      </c>
      <c r="AK332" s="43">
        <v>3102832247</v>
      </c>
      <c r="AL332" s="47">
        <v>3074453389.6666665</v>
      </c>
      <c r="AM332" s="43">
        <v>1035758.343573954</v>
      </c>
      <c r="AN332" s="46"/>
    </row>
    <row r="333" spans="1:40" s="35" customFormat="1" ht="16.5" x14ac:dyDescent="0.3">
      <c r="A333" s="35" t="s">
        <v>724</v>
      </c>
      <c r="B333" s="35" t="s">
        <v>725</v>
      </c>
      <c r="C333" s="35" t="s">
        <v>707</v>
      </c>
      <c r="D333" s="41">
        <v>2</v>
      </c>
      <c r="E333" s="41" t="s">
        <v>1233</v>
      </c>
      <c r="F333" s="42" t="s">
        <v>1193</v>
      </c>
      <c r="G333" s="43">
        <v>2469689062</v>
      </c>
      <c r="H333" s="44">
        <v>0.71399999999999997</v>
      </c>
      <c r="I333" s="43">
        <v>2847043626</v>
      </c>
      <c r="J333" s="43">
        <v>6710940.6000000006</v>
      </c>
      <c r="K333" s="43">
        <v>6679379.1500000004</v>
      </c>
      <c r="L333" s="43">
        <v>0</v>
      </c>
      <c r="M333" s="43">
        <v>6679379.1500000004</v>
      </c>
      <c r="N333" s="43">
        <v>486149.97</v>
      </c>
      <c r="O333" s="43">
        <v>0</v>
      </c>
      <c r="P333" s="43">
        <v>780236.39</v>
      </c>
      <c r="Q333" s="43">
        <v>2047197</v>
      </c>
      <c r="R333" s="43">
        <v>0</v>
      </c>
      <c r="S333" s="43">
        <v>0</v>
      </c>
      <c r="T333" s="43">
        <v>7627213.2300000004</v>
      </c>
      <c r="U333" s="43">
        <v>0</v>
      </c>
      <c r="V333" s="43">
        <v>0</v>
      </c>
      <c r="W333" s="43">
        <v>17620175.740000002</v>
      </c>
      <c r="X333" s="45">
        <v>6.9833230807768102E-3</v>
      </c>
      <c r="Y333" s="43">
        <v>500</v>
      </c>
      <c r="Z333" s="43">
        <v>4750</v>
      </c>
      <c r="AA333" s="43">
        <v>105</v>
      </c>
      <c r="AB333" s="43">
        <v>5355</v>
      </c>
      <c r="AC333" s="43">
        <v>-1750</v>
      </c>
      <c r="AD333" s="43">
        <v>3605</v>
      </c>
      <c r="AE333" s="43">
        <v>0</v>
      </c>
      <c r="AF333" s="45">
        <f t="shared" si="15"/>
        <v>7945765.5099999998</v>
      </c>
      <c r="AG333" s="45">
        <f t="shared" si="16"/>
        <v>2047197</v>
      </c>
      <c r="AH333" s="45">
        <f t="shared" si="17"/>
        <v>7627213.2300000004</v>
      </c>
      <c r="AI333" s="43">
        <v>2631847800</v>
      </c>
      <c r="AJ333" s="43">
        <v>2822394325</v>
      </c>
      <c r="AK333" s="43">
        <v>2845925764</v>
      </c>
      <c r="AL333" s="47">
        <v>2766722629.6666665</v>
      </c>
      <c r="AM333" s="43">
        <v>948923.79307525803</v>
      </c>
      <c r="AN333" s="46"/>
    </row>
    <row r="334" spans="1:40" s="35" customFormat="1" ht="16.5" x14ac:dyDescent="0.3">
      <c r="A334" s="35" t="s">
        <v>726</v>
      </c>
      <c r="B334" s="35" t="s">
        <v>727</v>
      </c>
      <c r="C334" s="35" t="s">
        <v>707</v>
      </c>
      <c r="D334" s="41">
        <v>3</v>
      </c>
      <c r="E334" s="41" t="s">
        <v>1234</v>
      </c>
      <c r="F334" s="42" t="s">
        <v>1193</v>
      </c>
      <c r="G334" s="43">
        <v>2302211131</v>
      </c>
      <c r="H334" s="44">
        <v>2.2799999999999998</v>
      </c>
      <c r="I334" s="43">
        <v>2375913698</v>
      </c>
      <c r="J334" s="43">
        <v>5600411.4399999995</v>
      </c>
      <c r="K334" s="43">
        <v>5584756.2499999991</v>
      </c>
      <c r="L334" s="43">
        <v>0</v>
      </c>
      <c r="M334" s="43">
        <v>5584756.2499999991</v>
      </c>
      <c r="N334" s="43">
        <v>406471.95</v>
      </c>
      <c r="O334" s="43">
        <v>115176.22</v>
      </c>
      <c r="P334" s="43">
        <v>652350.97</v>
      </c>
      <c r="Q334" s="43">
        <v>17357067</v>
      </c>
      <c r="R334" s="43">
        <v>9868333</v>
      </c>
      <c r="S334" s="43">
        <v>0</v>
      </c>
      <c r="T334" s="43">
        <v>18486353.5</v>
      </c>
      <c r="U334" s="43">
        <v>0</v>
      </c>
      <c r="V334" s="43">
        <v>0</v>
      </c>
      <c r="W334" s="43">
        <v>52470508.890000001</v>
      </c>
      <c r="X334" s="45">
        <v>2.1826754387992191E-2</v>
      </c>
      <c r="Y334" s="43">
        <v>6682.19</v>
      </c>
      <c r="Z334" s="43">
        <v>62000</v>
      </c>
      <c r="AA334" s="43">
        <v>1373.6438000000001</v>
      </c>
      <c r="AB334" s="43">
        <v>70055.833800000008</v>
      </c>
      <c r="AC334" s="43">
        <v>0</v>
      </c>
      <c r="AD334" s="43">
        <v>70055.833800000008</v>
      </c>
      <c r="AE334" s="43">
        <v>0</v>
      </c>
      <c r="AF334" s="45">
        <f t="shared" si="15"/>
        <v>6758755.3899999987</v>
      </c>
      <c r="AG334" s="45">
        <f t="shared" si="16"/>
        <v>27225400</v>
      </c>
      <c r="AH334" s="45">
        <f t="shared" si="17"/>
        <v>18486353.5</v>
      </c>
      <c r="AI334" s="43">
        <v>2292993443</v>
      </c>
      <c r="AJ334" s="43">
        <v>2352469413</v>
      </c>
      <c r="AK334" s="43">
        <v>2546526631</v>
      </c>
      <c r="AL334" s="47">
        <v>2397329829</v>
      </c>
      <c r="AM334" s="43">
        <v>851268.46939734602</v>
      </c>
      <c r="AN334" s="46"/>
    </row>
    <row r="335" spans="1:40" s="35" customFormat="1" ht="16.5" x14ac:dyDescent="0.3">
      <c r="A335" s="35" t="s">
        <v>728</v>
      </c>
      <c r="B335" s="35" t="s">
        <v>729</v>
      </c>
      <c r="C335" s="35" t="s">
        <v>707</v>
      </c>
      <c r="D335" s="41">
        <v>1</v>
      </c>
      <c r="E335" s="41" t="s">
        <v>1234</v>
      </c>
      <c r="F335" s="42" t="s">
        <v>1193</v>
      </c>
      <c r="G335" s="43">
        <v>263644700</v>
      </c>
      <c r="H335" s="44">
        <v>2.226</v>
      </c>
      <c r="I335" s="43">
        <v>263867965</v>
      </c>
      <c r="J335" s="43">
        <v>621979.31000000006</v>
      </c>
      <c r="K335" s="43">
        <v>621979.31000000006</v>
      </c>
      <c r="L335" s="43">
        <v>0</v>
      </c>
      <c r="M335" s="43">
        <v>621979.31000000006</v>
      </c>
      <c r="N335" s="43">
        <v>45268.77</v>
      </c>
      <c r="O335" s="43">
        <v>12826.46</v>
      </c>
      <c r="P335" s="43">
        <v>72620.23</v>
      </c>
      <c r="Q335" s="43">
        <v>2389059</v>
      </c>
      <c r="R335" s="43">
        <v>1063436</v>
      </c>
      <c r="S335" s="43">
        <v>0</v>
      </c>
      <c r="T335" s="43">
        <v>1662350.82</v>
      </c>
      <c r="U335" s="43">
        <v>0</v>
      </c>
      <c r="V335" s="43">
        <v>0</v>
      </c>
      <c r="W335" s="43">
        <v>5867540.5899999999</v>
      </c>
      <c r="X335" s="45">
        <v>2.1968089851952644E-2</v>
      </c>
      <c r="Y335" s="43">
        <v>1250</v>
      </c>
      <c r="Z335" s="43">
        <v>4250</v>
      </c>
      <c r="AA335" s="43">
        <v>110</v>
      </c>
      <c r="AB335" s="43">
        <v>5610</v>
      </c>
      <c r="AC335" s="43">
        <v>0</v>
      </c>
      <c r="AD335" s="43">
        <v>5610</v>
      </c>
      <c r="AE335" s="43">
        <v>0</v>
      </c>
      <c r="AF335" s="45">
        <f t="shared" si="15"/>
        <v>752694.77</v>
      </c>
      <c r="AG335" s="45">
        <f t="shared" si="16"/>
        <v>3452495</v>
      </c>
      <c r="AH335" s="45">
        <f t="shared" si="17"/>
        <v>1662350.82</v>
      </c>
      <c r="AI335" s="43">
        <v>257909176</v>
      </c>
      <c r="AJ335" s="43">
        <v>262789835</v>
      </c>
      <c r="AK335" s="43">
        <v>259441744</v>
      </c>
      <c r="AL335" s="47">
        <v>260046918.33333334</v>
      </c>
      <c r="AM335" s="43">
        <v>86480.494852752003</v>
      </c>
      <c r="AN335" s="46"/>
    </row>
    <row r="336" spans="1:40" s="35" customFormat="1" ht="16.5" x14ac:dyDescent="0.3">
      <c r="A336" s="35" t="s">
        <v>730</v>
      </c>
      <c r="B336" s="35" t="s">
        <v>731</v>
      </c>
      <c r="C336" s="35" t="s">
        <v>707</v>
      </c>
      <c r="D336" s="41">
        <v>2</v>
      </c>
      <c r="E336" s="41" t="s">
        <v>1233</v>
      </c>
      <c r="F336" s="42" t="s">
        <v>1193</v>
      </c>
      <c r="G336" s="43">
        <v>1834586915</v>
      </c>
      <c r="H336" s="44">
        <v>1.843</v>
      </c>
      <c r="I336" s="43">
        <v>1812065144</v>
      </c>
      <c r="J336" s="43">
        <v>4271329.54</v>
      </c>
      <c r="K336" s="43">
        <v>4269195.7300000004</v>
      </c>
      <c r="L336" s="43">
        <v>0</v>
      </c>
      <c r="M336" s="43">
        <v>4269195.7300000004</v>
      </c>
      <c r="N336" s="43">
        <v>310723</v>
      </c>
      <c r="O336" s="43">
        <v>0</v>
      </c>
      <c r="P336" s="43">
        <v>498472.32</v>
      </c>
      <c r="Q336" s="43">
        <v>15419043</v>
      </c>
      <c r="R336" s="43">
        <v>6047779</v>
      </c>
      <c r="S336" s="43">
        <v>0</v>
      </c>
      <c r="T336" s="43">
        <v>7250288</v>
      </c>
      <c r="U336" s="43">
        <v>0</v>
      </c>
      <c r="V336" s="43">
        <v>0</v>
      </c>
      <c r="W336" s="43">
        <v>33795501.049999997</v>
      </c>
      <c r="X336" s="45">
        <v>1.9541791834752402E-2</v>
      </c>
      <c r="Y336" s="43">
        <v>902.05</v>
      </c>
      <c r="Z336" s="43">
        <v>23000</v>
      </c>
      <c r="AA336" s="43">
        <v>478.041</v>
      </c>
      <c r="AB336" s="43">
        <v>24380.091</v>
      </c>
      <c r="AC336" s="43">
        <v>0</v>
      </c>
      <c r="AD336" s="43">
        <v>24380.091</v>
      </c>
      <c r="AE336" s="43">
        <v>0</v>
      </c>
      <c r="AF336" s="45">
        <f t="shared" si="15"/>
        <v>5078391.0500000007</v>
      </c>
      <c r="AG336" s="45">
        <f t="shared" si="16"/>
        <v>21466822</v>
      </c>
      <c r="AH336" s="45">
        <f t="shared" si="17"/>
        <v>7250288</v>
      </c>
      <c r="AI336" s="43">
        <v>1774372796</v>
      </c>
      <c r="AJ336" s="43">
        <v>1785198165</v>
      </c>
      <c r="AK336" s="43">
        <v>1869226865</v>
      </c>
      <c r="AL336" s="47">
        <v>1809599275.3333333</v>
      </c>
      <c r="AM336" s="43">
        <v>623242.17009053996</v>
      </c>
      <c r="AN336" s="46"/>
    </row>
    <row r="337" spans="1:40" s="35" customFormat="1" ht="16.5" x14ac:dyDescent="0.3">
      <c r="A337" s="35" t="s">
        <v>732</v>
      </c>
      <c r="B337" s="35" t="s">
        <v>733</v>
      </c>
      <c r="C337" s="35" t="s">
        <v>707</v>
      </c>
      <c r="D337" s="41">
        <v>3</v>
      </c>
      <c r="E337" s="41" t="s">
        <v>1234</v>
      </c>
      <c r="F337" s="42" t="s">
        <v>1193</v>
      </c>
      <c r="G337" s="43">
        <v>172551600</v>
      </c>
      <c r="H337" s="44">
        <v>2.2689999999999997</v>
      </c>
      <c r="I337" s="43">
        <v>173049725</v>
      </c>
      <c r="J337" s="43">
        <v>407906.09</v>
      </c>
      <c r="K337" s="43">
        <v>407906.09</v>
      </c>
      <c r="L337" s="43">
        <v>0</v>
      </c>
      <c r="M337" s="43">
        <v>407906.09</v>
      </c>
      <c r="N337" s="43">
        <v>29688.14</v>
      </c>
      <c r="O337" s="43">
        <v>8411.84</v>
      </c>
      <c r="P337" s="43">
        <v>47625.760000000002</v>
      </c>
      <c r="Q337" s="43">
        <v>2277653</v>
      </c>
      <c r="R337" s="43">
        <v>607065</v>
      </c>
      <c r="S337" s="43">
        <v>0</v>
      </c>
      <c r="T337" s="43">
        <v>536389.4</v>
      </c>
      <c r="U337" s="43">
        <v>0</v>
      </c>
      <c r="V337" s="43">
        <v>0</v>
      </c>
      <c r="W337" s="43">
        <v>3914739.23</v>
      </c>
      <c r="X337" s="45">
        <v>2.0464073562054597E-2</v>
      </c>
      <c r="Y337" s="43">
        <v>750</v>
      </c>
      <c r="Z337" s="43">
        <v>6750</v>
      </c>
      <c r="AA337" s="43">
        <v>150</v>
      </c>
      <c r="AB337" s="43">
        <v>7650</v>
      </c>
      <c r="AC337" s="43">
        <v>0</v>
      </c>
      <c r="AD337" s="43">
        <v>7650</v>
      </c>
      <c r="AE337" s="43">
        <v>0</v>
      </c>
      <c r="AF337" s="45">
        <f t="shared" si="15"/>
        <v>493631.83000000007</v>
      </c>
      <c r="AG337" s="45">
        <f t="shared" si="16"/>
        <v>2884718</v>
      </c>
      <c r="AH337" s="45">
        <f t="shared" si="17"/>
        <v>536389.4</v>
      </c>
      <c r="AI337" s="43">
        <v>159094861</v>
      </c>
      <c r="AJ337" s="43">
        <v>171914944</v>
      </c>
      <c r="AK337" s="43">
        <v>175392966</v>
      </c>
      <c r="AL337" s="47">
        <v>168800923.66666666</v>
      </c>
      <c r="AM337" s="43">
        <v>58464.263535678001</v>
      </c>
      <c r="AN337" s="46"/>
    </row>
    <row r="338" spans="1:40" s="35" customFormat="1" ht="16.5" x14ac:dyDescent="0.3">
      <c r="A338" s="35" t="s">
        <v>734</v>
      </c>
      <c r="B338" s="35" t="s">
        <v>735</v>
      </c>
      <c r="C338" s="35" t="s">
        <v>707</v>
      </c>
      <c r="D338" s="41">
        <v>1</v>
      </c>
      <c r="E338" s="41" t="s">
        <v>1233</v>
      </c>
      <c r="F338" s="42" t="s">
        <v>1193</v>
      </c>
      <c r="G338" s="43">
        <v>1105879000</v>
      </c>
      <c r="H338" s="44">
        <v>2.6619999999999999</v>
      </c>
      <c r="I338" s="43">
        <v>1120266531</v>
      </c>
      <c r="J338" s="43">
        <v>2640648.73</v>
      </c>
      <c r="K338" s="43">
        <v>2638391.77</v>
      </c>
      <c r="L338" s="43">
        <v>0</v>
      </c>
      <c r="M338" s="43">
        <v>2638391.77</v>
      </c>
      <c r="N338" s="43">
        <v>0</v>
      </c>
      <c r="O338" s="43">
        <v>0</v>
      </c>
      <c r="P338" s="43">
        <v>308064.73</v>
      </c>
      <c r="Q338" s="43">
        <v>10698344</v>
      </c>
      <c r="R338" s="43">
        <v>4137725</v>
      </c>
      <c r="S338" s="43">
        <v>0</v>
      </c>
      <c r="T338" s="43">
        <v>11280521.869999999</v>
      </c>
      <c r="U338" s="43">
        <v>0</v>
      </c>
      <c r="V338" s="43">
        <v>370208.53</v>
      </c>
      <c r="W338" s="43">
        <v>29433255.899999999</v>
      </c>
      <c r="X338" s="45">
        <v>2.6548767816252098E-2</v>
      </c>
      <c r="Y338" s="43">
        <v>6750</v>
      </c>
      <c r="Z338" s="43">
        <v>36750</v>
      </c>
      <c r="AA338" s="43">
        <v>870</v>
      </c>
      <c r="AB338" s="43">
        <v>44370</v>
      </c>
      <c r="AC338" s="43">
        <v>0</v>
      </c>
      <c r="AD338" s="43">
        <v>44370</v>
      </c>
      <c r="AE338" s="43">
        <v>0</v>
      </c>
      <c r="AF338" s="45">
        <f t="shared" si="15"/>
        <v>2946456.5</v>
      </c>
      <c r="AG338" s="45">
        <f t="shared" si="16"/>
        <v>14836069</v>
      </c>
      <c r="AH338" s="45">
        <f t="shared" si="17"/>
        <v>11650730.399999999</v>
      </c>
      <c r="AI338" s="43">
        <v>1091828385</v>
      </c>
      <c r="AJ338" s="43">
        <v>1110626704</v>
      </c>
      <c r="AK338" s="43">
        <v>1153639683</v>
      </c>
      <c r="AL338" s="47">
        <v>1118698257.3333333</v>
      </c>
      <c r="AM338" s="43">
        <v>384546.17645343899</v>
      </c>
      <c r="AN338" s="46"/>
    </row>
    <row r="339" spans="1:40" s="35" customFormat="1" ht="16.5" x14ac:dyDescent="0.3">
      <c r="A339" s="35" t="s">
        <v>736</v>
      </c>
      <c r="B339" s="35" t="s">
        <v>737</v>
      </c>
      <c r="C339" s="35" t="s">
        <v>707</v>
      </c>
      <c r="D339" s="41">
        <v>2</v>
      </c>
      <c r="E339" s="41" t="s">
        <v>1233</v>
      </c>
      <c r="F339" s="42" t="s">
        <v>1193</v>
      </c>
      <c r="G339" s="43">
        <v>6717431900</v>
      </c>
      <c r="H339" s="44">
        <v>2.13</v>
      </c>
      <c r="I339" s="43">
        <v>6751673501</v>
      </c>
      <c r="J339" s="43">
        <v>15914782.41</v>
      </c>
      <c r="K339" s="43">
        <v>15894775.620000001</v>
      </c>
      <c r="L339" s="43">
        <v>0</v>
      </c>
      <c r="M339" s="43">
        <v>15894775.620000001</v>
      </c>
      <c r="N339" s="43">
        <v>1156899.3500000001</v>
      </c>
      <c r="O339" s="43">
        <v>0</v>
      </c>
      <c r="P339" s="43">
        <v>1856366.42</v>
      </c>
      <c r="Q339" s="43">
        <v>72180719</v>
      </c>
      <c r="R339" s="43">
        <v>27390153</v>
      </c>
      <c r="S339" s="43">
        <v>0</v>
      </c>
      <c r="T339" s="43">
        <v>22557619</v>
      </c>
      <c r="U339" s="43">
        <v>2015229.57</v>
      </c>
      <c r="V339" s="43">
        <v>0</v>
      </c>
      <c r="W339" s="43">
        <v>143051761.95999998</v>
      </c>
      <c r="X339" s="45">
        <v>2.2858228811643556E-2</v>
      </c>
      <c r="Y339" s="43">
        <v>25556.17</v>
      </c>
      <c r="Z339" s="43">
        <v>165500</v>
      </c>
      <c r="AA339" s="43">
        <v>3821.1233999999999</v>
      </c>
      <c r="AB339" s="43">
        <v>194877.2934</v>
      </c>
      <c r="AC339" s="43">
        <v>0</v>
      </c>
      <c r="AD339" s="43">
        <v>194877.2934</v>
      </c>
      <c r="AE339" s="43">
        <v>0</v>
      </c>
      <c r="AF339" s="45">
        <f t="shared" si="15"/>
        <v>18908041.390000001</v>
      </c>
      <c r="AG339" s="45">
        <f t="shared" si="16"/>
        <v>99570872</v>
      </c>
      <c r="AH339" s="45">
        <f t="shared" si="17"/>
        <v>24572848.57</v>
      </c>
      <c r="AI339" s="43">
        <v>6615462721</v>
      </c>
      <c r="AJ339" s="43">
        <v>6710556698</v>
      </c>
      <c r="AK339" s="43">
        <v>7050941430</v>
      </c>
      <c r="AL339" s="47">
        <v>6792320283</v>
      </c>
      <c r="AM339" s="43">
        <v>2350311.4596861899</v>
      </c>
      <c r="AN339" s="46"/>
    </row>
    <row r="340" spans="1:40" s="35" customFormat="1" ht="16.5" x14ac:dyDescent="0.3">
      <c r="A340" s="35" t="s">
        <v>738</v>
      </c>
      <c r="B340" s="35" t="s">
        <v>739</v>
      </c>
      <c r="C340" s="35" t="s">
        <v>707</v>
      </c>
      <c r="D340" s="41">
        <v>3</v>
      </c>
      <c r="E340" s="41" t="s">
        <v>1234</v>
      </c>
      <c r="F340" s="42" t="s">
        <v>1193</v>
      </c>
      <c r="G340" s="43">
        <v>732363717</v>
      </c>
      <c r="H340" s="44">
        <v>2.484</v>
      </c>
      <c r="I340" s="43">
        <v>710151730</v>
      </c>
      <c r="J340" s="43">
        <v>1673942.06</v>
      </c>
      <c r="K340" s="43">
        <v>1672048.37</v>
      </c>
      <c r="L340" s="43">
        <v>0</v>
      </c>
      <c r="M340" s="43">
        <v>1672048.37</v>
      </c>
      <c r="N340" s="43">
        <v>121697.23</v>
      </c>
      <c r="O340" s="43">
        <v>34520.03</v>
      </c>
      <c r="P340" s="43">
        <v>195226.83</v>
      </c>
      <c r="Q340" s="43">
        <v>4117232</v>
      </c>
      <c r="R340" s="43">
        <v>3612798</v>
      </c>
      <c r="S340" s="43">
        <v>0</v>
      </c>
      <c r="T340" s="43">
        <v>8397351.0600000005</v>
      </c>
      <c r="U340" s="43">
        <v>36873.040000000001</v>
      </c>
      <c r="V340" s="43">
        <v>0</v>
      </c>
      <c r="W340" s="43">
        <v>18187746.560000002</v>
      </c>
      <c r="X340" s="45">
        <v>2.7663331934321488E-2</v>
      </c>
      <c r="Y340" s="43">
        <v>4598.63</v>
      </c>
      <c r="Z340" s="43">
        <v>23250</v>
      </c>
      <c r="AA340" s="43">
        <v>556.97260000000006</v>
      </c>
      <c r="AB340" s="43">
        <v>28405.602600000002</v>
      </c>
      <c r="AC340" s="43">
        <v>0</v>
      </c>
      <c r="AD340" s="43">
        <v>28405.602600000002</v>
      </c>
      <c r="AE340" s="43">
        <v>0</v>
      </c>
      <c r="AF340" s="45">
        <f t="shared" si="15"/>
        <v>2023492.4600000002</v>
      </c>
      <c r="AG340" s="45">
        <f t="shared" si="16"/>
        <v>7730030</v>
      </c>
      <c r="AH340" s="45">
        <f t="shared" si="17"/>
        <v>8434224.0999999996</v>
      </c>
      <c r="AI340" s="43">
        <v>676681889</v>
      </c>
      <c r="AJ340" s="43">
        <v>698153074</v>
      </c>
      <c r="AK340" s="43">
        <v>744499746</v>
      </c>
      <c r="AL340" s="47">
        <v>706444903</v>
      </c>
      <c r="AM340" s="43">
        <v>248315.006018079</v>
      </c>
      <c r="AN340" s="46"/>
    </row>
    <row r="341" spans="1:40" s="35" customFormat="1" ht="16.5" x14ac:dyDescent="0.3">
      <c r="A341" s="35" t="s">
        <v>740</v>
      </c>
      <c r="B341" s="35" t="s">
        <v>741</v>
      </c>
      <c r="C341" s="35" t="s">
        <v>707</v>
      </c>
      <c r="D341" s="41">
        <v>1</v>
      </c>
      <c r="E341" s="41" t="s">
        <v>1233</v>
      </c>
      <c r="F341" s="42" t="s">
        <v>1193</v>
      </c>
      <c r="G341" s="43">
        <v>4307326233</v>
      </c>
      <c r="H341" s="44">
        <v>2.0389999999999997</v>
      </c>
      <c r="I341" s="43">
        <v>4372561010</v>
      </c>
      <c r="J341" s="43">
        <v>10306830.9</v>
      </c>
      <c r="K341" s="43">
        <v>10301959.189999999</v>
      </c>
      <c r="L341" s="43">
        <v>0</v>
      </c>
      <c r="M341" s="43">
        <v>10301959.189999999</v>
      </c>
      <c r="N341" s="43">
        <v>749804.6</v>
      </c>
      <c r="O341" s="43">
        <v>212451.59</v>
      </c>
      <c r="P341" s="43">
        <v>1202880.55</v>
      </c>
      <c r="Q341" s="43">
        <v>59638638</v>
      </c>
      <c r="R341" s="43">
        <v>0</v>
      </c>
      <c r="S341" s="43">
        <v>0</v>
      </c>
      <c r="T341" s="43">
        <v>14630405.08</v>
      </c>
      <c r="U341" s="43">
        <v>1076831.55</v>
      </c>
      <c r="V341" s="43">
        <v>0</v>
      </c>
      <c r="W341" s="43">
        <v>87812970.560000002</v>
      </c>
      <c r="X341" s="45">
        <v>2.0055128694835903E-2</v>
      </c>
      <c r="Y341" s="43">
        <v>5750.85</v>
      </c>
      <c r="Z341" s="43">
        <v>65250</v>
      </c>
      <c r="AA341" s="43">
        <v>1420.0170000000001</v>
      </c>
      <c r="AB341" s="43">
        <v>72420.867000000013</v>
      </c>
      <c r="AC341" s="43">
        <v>0</v>
      </c>
      <c r="AD341" s="43">
        <v>72420.867000000013</v>
      </c>
      <c r="AE341" s="43">
        <v>0</v>
      </c>
      <c r="AF341" s="45">
        <f t="shared" si="15"/>
        <v>12467095.93</v>
      </c>
      <c r="AG341" s="45">
        <f t="shared" si="16"/>
        <v>59638638</v>
      </c>
      <c r="AH341" s="45">
        <f t="shared" si="17"/>
        <v>15707236.630000001</v>
      </c>
      <c r="AI341" s="43">
        <v>4265581739</v>
      </c>
      <c r="AJ341" s="43">
        <v>4314260091</v>
      </c>
      <c r="AK341" s="43">
        <v>4355982881</v>
      </c>
      <c r="AL341" s="47">
        <v>4311941570.333333</v>
      </c>
      <c r="AM341" s="43">
        <v>1454359.4836390619</v>
      </c>
      <c r="AN341" s="46"/>
    </row>
    <row r="342" spans="1:40" s="35" customFormat="1" ht="16.5" x14ac:dyDescent="0.3">
      <c r="A342" s="35" t="s">
        <v>742</v>
      </c>
      <c r="B342" s="35" t="s">
        <v>743</v>
      </c>
      <c r="C342" s="35" t="s">
        <v>707</v>
      </c>
      <c r="D342" s="41">
        <v>2</v>
      </c>
      <c r="E342" s="41" t="s">
        <v>1233</v>
      </c>
      <c r="F342" s="42" t="s">
        <v>1193</v>
      </c>
      <c r="G342" s="43">
        <v>7388630600</v>
      </c>
      <c r="H342" s="44">
        <v>2.2399999999999998</v>
      </c>
      <c r="I342" s="43">
        <v>7701927693</v>
      </c>
      <c r="J342" s="43">
        <v>18154684.66</v>
      </c>
      <c r="K342" s="43">
        <v>18152380.420000002</v>
      </c>
      <c r="L342" s="43">
        <v>0</v>
      </c>
      <c r="M342" s="43">
        <v>18152380.420000002</v>
      </c>
      <c r="N342" s="43">
        <v>1321169.9199999999</v>
      </c>
      <c r="O342" s="43">
        <v>374341.23</v>
      </c>
      <c r="P342" s="43">
        <v>2119486.7999999998</v>
      </c>
      <c r="Q342" s="43">
        <v>80926146</v>
      </c>
      <c r="R342" s="43">
        <v>31911633</v>
      </c>
      <c r="S342" s="43">
        <v>0</v>
      </c>
      <c r="T342" s="43">
        <v>29201215</v>
      </c>
      <c r="U342" s="43">
        <v>1480589.02</v>
      </c>
      <c r="V342" s="43">
        <v>0</v>
      </c>
      <c r="W342" s="43">
        <v>165486961.39000002</v>
      </c>
      <c r="X342" s="45">
        <v>2.3499004087651636E-2</v>
      </c>
      <c r="Y342" s="43">
        <v>47262.41</v>
      </c>
      <c r="Z342" s="43">
        <v>245500</v>
      </c>
      <c r="AA342" s="43">
        <v>5855.2482000000009</v>
      </c>
      <c r="AB342" s="43">
        <v>298617.65820000006</v>
      </c>
      <c r="AC342" s="43">
        <v>0</v>
      </c>
      <c r="AD342" s="43">
        <v>298617.65820000006</v>
      </c>
      <c r="AE342" s="43">
        <v>0</v>
      </c>
      <c r="AF342" s="45">
        <f t="shared" si="15"/>
        <v>21967378.370000005</v>
      </c>
      <c r="AG342" s="45">
        <f t="shared" si="16"/>
        <v>112837779</v>
      </c>
      <c r="AH342" s="45">
        <f t="shared" si="17"/>
        <v>30681804.02</v>
      </c>
      <c r="AI342" s="43">
        <v>7493685010</v>
      </c>
      <c r="AJ342" s="43">
        <v>7644393392</v>
      </c>
      <c r="AK342" s="43">
        <v>7754650084</v>
      </c>
      <c r="AL342" s="47">
        <v>7630909495.333333</v>
      </c>
      <c r="AM342" s="43">
        <v>2584880.7764499718</v>
      </c>
      <c r="AN342" s="46"/>
    </row>
    <row r="343" spans="1:40" s="35" customFormat="1" ht="16.5" x14ac:dyDescent="0.3">
      <c r="A343" s="35" t="s">
        <v>744</v>
      </c>
      <c r="B343" s="35" t="s">
        <v>745</v>
      </c>
      <c r="C343" s="35" t="s">
        <v>707</v>
      </c>
      <c r="D343" s="41">
        <v>3</v>
      </c>
      <c r="E343" s="41" t="s">
        <v>1234</v>
      </c>
      <c r="F343" s="42" t="s">
        <v>1193</v>
      </c>
      <c r="G343" s="43">
        <v>291301533</v>
      </c>
      <c r="H343" s="44">
        <v>1.208</v>
      </c>
      <c r="I343" s="43">
        <v>307535006</v>
      </c>
      <c r="J343" s="43">
        <v>724909.57000000007</v>
      </c>
      <c r="K343" s="43">
        <v>724809.35000000009</v>
      </c>
      <c r="L343" s="43">
        <v>0</v>
      </c>
      <c r="M343" s="43">
        <v>724809.35000000009</v>
      </c>
      <c r="N343" s="43">
        <v>52752.92</v>
      </c>
      <c r="O343" s="43">
        <v>0</v>
      </c>
      <c r="P343" s="43">
        <v>84626.51</v>
      </c>
      <c r="Q343" s="43">
        <v>623012</v>
      </c>
      <c r="R343" s="43">
        <v>0</v>
      </c>
      <c r="S343" s="43">
        <v>0</v>
      </c>
      <c r="T343" s="43">
        <v>2031272.88</v>
      </c>
      <c r="U343" s="43">
        <v>0</v>
      </c>
      <c r="V343" s="43">
        <v>0</v>
      </c>
      <c r="W343" s="43">
        <v>3516473.66</v>
      </c>
      <c r="X343" s="45">
        <v>1.3999361851214235E-2</v>
      </c>
      <c r="Y343" s="43">
        <v>750</v>
      </c>
      <c r="Z343" s="43">
        <v>8500</v>
      </c>
      <c r="AA343" s="43">
        <v>185</v>
      </c>
      <c r="AB343" s="43">
        <v>9435</v>
      </c>
      <c r="AC343" s="43">
        <v>0</v>
      </c>
      <c r="AD343" s="43">
        <v>9435</v>
      </c>
      <c r="AE343" s="43">
        <v>0</v>
      </c>
      <c r="AF343" s="45">
        <f t="shared" si="15"/>
        <v>862188.78000000014</v>
      </c>
      <c r="AG343" s="45">
        <f t="shared" si="16"/>
        <v>623012</v>
      </c>
      <c r="AH343" s="45">
        <f t="shared" si="17"/>
        <v>2031272.88</v>
      </c>
      <c r="AI343" s="43">
        <v>302155630</v>
      </c>
      <c r="AJ343" s="43">
        <v>305538233</v>
      </c>
      <c r="AK343" s="43">
        <v>312308772</v>
      </c>
      <c r="AL343" s="47">
        <v>306667545</v>
      </c>
      <c r="AM343" s="43">
        <v>104137.764528798</v>
      </c>
      <c r="AN343" s="46"/>
    </row>
    <row r="344" spans="1:40" s="35" customFormat="1" ht="16.5" x14ac:dyDescent="0.3">
      <c r="A344" s="35" t="s">
        <v>746</v>
      </c>
      <c r="B344" s="35" t="s">
        <v>747</v>
      </c>
      <c r="C344" s="35" t="s">
        <v>707</v>
      </c>
      <c r="D344" s="41">
        <v>1</v>
      </c>
      <c r="E344" s="41" t="s">
        <v>1234</v>
      </c>
      <c r="F344" s="42" t="s">
        <v>1193</v>
      </c>
      <c r="G344" s="43">
        <v>475451618</v>
      </c>
      <c r="H344" s="44">
        <v>4.0070000000000006</v>
      </c>
      <c r="I344" s="43">
        <v>598480027</v>
      </c>
      <c r="J344" s="43">
        <v>1410713.86</v>
      </c>
      <c r="K344" s="43">
        <v>1410713.86</v>
      </c>
      <c r="L344" s="43">
        <v>0</v>
      </c>
      <c r="M344" s="43">
        <v>1410713.86</v>
      </c>
      <c r="N344" s="43">
        <v>102674.29</v>
      </c>
      <c r="O344" s="43">
        <v>29091.74</v>
      </c>
      <c r="P344" s="43">
        <v>164710.26</v>
      </c>
      <c r="Q344" s="43">
        <v>5294981</v>
      </c>
      <c r="R344" s="43">
        <v>0</v>
      </c>
      <c r="S344" s="43">
        <v>0</v>
      </c>
      <c r="T344" s="43">
        <v>12047538.390000001</v>
      </c>
      <c r="U344" s="43">
        <v>0</v>
      </c>
      <c r="V344" s="43">
        <v>0</v>
      </c>
      <c r="W344" s="43">
        <v>19049709.539999999</v>
      </c>
      <c r="X344" s="45">
        <v>3.6452653627156287E-2</v>
      </c>
      <c r="Y344" s="43">
        <v>8500</v>
      </c>
      <c r="Z344" s="43">
        <v>33750</v>
      </c>
      <c r="AA344" s="43">
        <v>845</v>
      </c>
      <c r="AB344" s="43">
        <v>43095</v>
      </c>
      <c r="AC344" s="43">
        <v>0</v>
      </c>
      <c r="AD344" s="43">
        <v>43095</v>
      </c>
      <c r="AE344" s="43">
        <v>0</v>
      </c>
      <c r="AF344" s="45">
        <f t="shared" si="15"/>
        <v>1707190.1500000001</v>
      </c>
      <c r="AG344" s="45">
        <f t="shared" si="16"/>
        <v>5294981</v>
      </c>
      <c r="AH344" s="45">
        <f t="shared" si="17"/>
        <v>12047538.390000001</v>
      </c>
      <c r="AI344" s="43">
        <v>535983059</v>
      </c>
      <c r="AJ344" s="43">
        <v>583631414</v>
      </c>
      <c r="AK344" s="43">
        <v>642571622</v>
      </c>
      <c r="AL344" s="47">
        <v>587395365</v>
      </c>
      <c r="AM344" s="43">
        <v>214323.13234332</v>
      </c>
      <c r="AN344" s="46"/>
    </row>
    <row r="345" spans="1:40" s="35" customFormat="1" ht="16.5" x14ac:dyDescent="0.3">
      <c r="A345" s="35" t="s">
        <v>748</v>
      </c>
      <c r="B345" s="35" t="s">
        <v>749</v>
      </c>
      <c r="C345" s="35" t="s">
        <v>707</v>
      </c>
      <c r="D345" s="41">
        <v>2</v>
      </c>
      <c r="E345" s="41" t="s">
        <v>1233</v>
      </c>
      <c r="F345" s="42" t="s">
        <v>1193</v>
      </c>
      <c r="G345" s="43">
        <v>789629979</v>
      </c>
      <c r="H345" s="44">
        <v>2.5429999999999997</v>
      </c>
      <c r="I345" s="43">
        <v>784117710</v>
      </c>
      <c r="J345" s="43">
        <v>1848291.8</v>
      </c>
      <c r="K345" s="43">
        <v>1848291.8</v>
      </c>
      <c r="L345" s="43">
        <v>0</v>
      </c>
      <c r="M345" s="43">
        <v>1848291.8</v>
      </c>
      <c r="N345" s="43">
        <v>0</v>
      </c>
      <c r="O345" s="43">
        <v>38115.47</v>
      </c>
      <c r="P345" s="43">
        <v>215800.4</v>
      </c>
      <c r="Q345" s="43">
        <v>10593632</v>
      </c>
      <c r="R345" s="43">
        <v>0</v>
      </c>
      <c r="S345" s="43">
        <v>0</v>
      </c>
      <c r="T345" s="43">
        <v>6926763.5899999999</v>
      </c>
      <c r="U345" s="43">
        <v>197407</v>
      </c>
      <c r="V345" s="43">
        <v>259095</v>
      </c>
      <c r="W345" s="43">
        <v>20079105.259999998</v>
      </c>
      <c r="X345" s="45">
        <v>2.5846498611184546E-2</v>
      </c>
      <c r="Y345" s="43">
        <v>8500</v>
      </c>
      <c r="Z345" s="43">
        <v>27750</v>
      </c>
      <c r="AA345" s="43">
        <v>725</v>
      </c>
      <c r="AB345" s="43">
        <v>36975</v>
      </c>
      <c r="AC345" s="43">
        <v>0</v>
      </c>
      <c r="AD345" s="43">
        <v>36975</v>
      </c>
      <c r="AE345" s="43">
        <v>0</v>
      </c>
      <c r="AF345" s="45">
        <f t="shared" si="15"/>
        <v>2102207.67</v>
      </c>
      <c r="AG345" s="45">
        <f t="shared" si="16"/>
        <v>10593632</v>
      </c>
      <c r="AH345" s="45">
        <f t="shared" si="17"/>
        <v>7383265.5899999999</v>
      </c>
      <c r="AI345" s="43">
        <v>716476291</v>
      </c>
      <c r="AJ345" s="43">
        <v>772748902</v>
      </c>
      <c r="AK345" s="43">
        <v>805882419</v>
      </c>
      <c r="AL345" s="47">
        <v>765035870.66666663</v>
      </c>
      <c r="AM345" s="43">
        <v>270247.76241863403</v>
      </c>
      <c r="AN345" s="46"/>
    </row>
    <row r="346" spans="1:40" s="35" customFormat="1" ht="16.5" x14ac:dyDescent="0.3">
      <c r="A346" s="35" t="s">
        <v>750</v>
      </c>
      <c r="B346" s="35" t="s">
        <v>751</v>
      </c>
      <c r="C346" s="35" t="s">
        <v>707</v>
      </c>
      <c r="D346" s="41">
        <v>3</v>
      </c>
      <c r="E346" s="41" t="s">
        <v>1234</v>
      </c>
      <c r="F346" s="42" t="s">
        <v>1193</v>
      </c>
      <c r="G346" s="43">
        <v>1740626643</v>
      </c>
      <c r="H346" s="44">
        <v>2.0269999999999997</v>
      </c>
      <c r="I346" s="43">
        <v>1793903602</v>
      </c>
      <c r="J346" s="43">
        <v>4228519.8600000003</v>
      </c>
      <c r="K346" s="43">
        <v>4225737.33</v>
      </c>
      <c r="L346" s="43">
        <v>0</v>
      </c>
      <c r="M346" s="43">
        <v>4225737.33</v>
      </c>
      <c r="N346" s="43">
        <v>307560.09999999998</v>
      </c>
      <c r="O346" s="43">
        <v>0</v>
      </c>
      <c r="P346" s="43">
        <v>493437.1</v>
      </c>
      <c r="Q346" s="43">
        <v>14497906</v>
      </c>
      <c r="R346" s="43">
        <v>7806863</v>
      </c>
      <c r="S346" s="43">
        <v>0</v>
      </c>
      <c r="T346" s="43">
        <v>7763073.5099999998</v>
      </c>
      <c r="U346" s="43">
        <v>174231.06</v>
      </c>
      <c r="V346" s="43">
        <v>0</v>
      </c>
      <c r="W346" s="43">
        <v>35268808.100000001</v>
      </c>
      <c r="X346" s="45">
        <v>1.9833180664262894E-2</v>
      </c>
      <c r="Y346" s="43">
        <v>0</v>
      </c>
      <c r="Z346" s="43">
        <v>40000</v>
      </c>
      <c r="AA346" s="43">
        <v>800</v>
      </c>
      <c r="AB346" s="43">
        <v>40800</v>
      </c>
      <c r="AC346" s="43">
        <v>-250</v>
      </c>
      <c r="AD346" s="43">
        <v>40550</v>
      </c>
      <c r="AE346" s="43">
        <v>0</v>
      </c>
      <c r="AF346" s="45">
        <f t="shared" si="15"/>
        <v>5026734.5299999993</v>
      </c>
      <c r="AG346" s="45">
        <f t="shared" si="16"/>
        <v>22304769</v>
      </c>
      <c r="AH346" s="45">
        <f t="shared" si="17"/>
        <v>7937304.5699999994</v>
      </c>
      <c r="AI346" s="43">
        <v>1766859162</v>
      </c>
      <c r="AJ346" s="43">
        <v>1783835475</v>
      </c>
      <c r="AK346" s="43">
        <v>1755883153</v>
      </c>
      <c r="AL346" s="47">
        <v>1768859263.3333333</v>
      </c>
      <c r="AM346" s="43">
        <v>585710.06262268499</v>
      </c>
      <c r="AN346" s="46"/>
    </row>
    <row r="347" spans="1:40" s="35" customFormat="1" ht="16.5" x14ac:dyDescent="0.3">
      <c r="A347" s="35" t="s">
        <v>752</v>
      </c>
      <c r="B347" s="35" t="s">
        <v>753</v>
      </c>
      <c r="C347" s="35" t="s">
        <v>707</v>
      </c>
      <c r="D347" s="41">
        <v>1</v>
      </c>
      <c r="E347" s="41" t="s">
        <v>1233</v>
      </c>
      <c r="F347" s="42" t="s">
        <v>1193</v>
      </c>
      <c r="G347" s="43">
        <v>227145921</v>
      </c>
      <c r="H347" s="44">
        <v>0.70399999999999996</v>
      </c>
      <c r="I347" s="43">
        <v>162960977</v>
      </c>
      <c r="J347" s="43">
        <v>384125.28</v>
      </c>
      <c r="K347" s="43">
        <v>384125.28</v>
      </c>
      <c r="L347" s="43">
        <v>0</v>
      </c>
      <c r="M347" s="43">
        <v>384125.28</v>
      </c>
      <c r="N347" s="43">
        <v>27957.33</v>
      </c>
      <c r="O347" s="43">
        <v>0</v>
      </c>
      <c r="P347" s="43">
        <v>44849.19</v>
      </c>
      <c r="Q347" s="43">
        <v>499944</v>
      </c>
      <c r="R347" s="43">
        <v>0</v>
      </c>
      <c r="S347" s="43">
        <v>0</v>
      </c>
      <c r="T347" s="43">
        <v>630400</v>
      </c>
      <c r="U347" s="43">
        <v>11360</v>
      </c>
      <c r="V347" s="43">
        <v>0</v>
      </c>
      <c r="W347" s="43">
        <v>1598635.8</v>
      </c>
      <c r="X347" s="45">
        <v>2.1460527416091189E-2</v>
      </c>
      <c r="Y347" s="43">
        <v>0</v>
      </c>
      <c r="Z347" s="43">
        <v>1500</v>
      </c>
      <c r="AA347" s="43">
        <v>30</v>
      </c>
      <c r="AB347" s="43">
        <v>1530</v>
      </c>
      <c r="AC347" s="43">
        <v>0</v>
      </c>
      <c r="AD347" s="43">
        <v>1530</v>
      </c>
      <c r="AE347" s="43">
        <v>0</v>
      </c>
      <c r="AF347" s="45">
        <f t="shared" si="15"/>
        <v>456931.80000000005</v>
      </c>
      <c r="AG347" s="45">
        <f t="shared" si="16"/>
        <v>499944</v>
      </c>
      <c r="AH347" s="45">
        <f t="shared" si="17"/>
        <v>641760</v>
      </c>
      <c r="AI347" s="43">
        <v>158395265</v>
      </c>
      <c r="AJ347" s="43">
        <v>161209874</v>
      </c>
      <c r="AK347" s="43">
        <v>162426109</v>
      </c>
      <c r="AL347" s="47">
        <v>160677082.66666666</v>
      </c>
      <c r="AM347" s="43">
        <v>54166.722499889998</v>
      </c>
      <c r="AN347" s="46"/>
    </row>
    <row r="348" spans="1:40" s="35" customFormat="1" ht="16.5" x14ac:dyDescent="0.3">
      <c r="A348" s="35" t="s">
        <v>754</v>
      </c>
      <c r="B348" s="35" t="s">
        <v>755</v>
      </c>
      <c r="C348" s="35" t="s">
        <v>707</v>
      </c>
      <c r="D348" s="41">
        <v>2</v>
      </c>
      <c r="E348" s="41" t="s">
        <v>1234</v>
      </c>
      <c r="F348" s="42" t="s">
        <v>1193</v>
      </c>
      <c r="G348" s="43">
        <v>5085432500</v>
      </c>
      <c r="H348" s="44">
        <v>2.09</v>
      </c>
      <c r="I348" s="43">
        <v>5300449962</v>
      </c>
      <c r="J348" s="43">
        <v>12494014.670000002</v>
      </c>
      <c r="K348" s="43">
        <v>12483891.810000002</v>
      </c>
      <c r="L348" s="43">
        <v>0</v>
      </c>
      <c r="M348" s="43">
        <v>12483891.810000002</v>
      </c>
      <c r="N348" s="43">
        <v>0</v>
      </c>
      <c r="O348" s="43">
        <v>0</v>
      </c>
      <c r="P348" s="43">
        <v>1457927.53</v>
      </c>
      <c r="Q348" s="43">
        <v>48891979</v>
      </c>
      <c r="R348" s="43">
        <v>0</v>
      </c>
      <c r="S348" s="43">
        <v>0</v>
      </c>
      <c r="T348" s="43">
        <v>41667169.640000001</v>
      </c>
      <c r="U348" s="43">
        <v>0</v>
      </c>
      <c r="V348" s="43">
        <v>1750050</v>
      </c>
      <c r="W348" s="43">
        <v>106251017.98</v>
      </c>
      <c r="X348" s="45">
        <v>2.0203440760084856E-2</v>
      </c>
      <c r="Y348" s="43">
        <v>20134.25</v>
      </c>
      <c r="Z348" s="43">
        <v>77750</v>
      </c>
      <c r="AA348" s="43">
        <v>1957.6849999999999</v>
      </c>
      <c r="AB348" s="43">
        <v>99841.934999999998</v>
      </c>
      <c r="AC348" s="43">
        <v>0</v>
      </c>
      <c r="AD348" s="43">
        <v>99841.934999999998</v>
      </c>
      <c r="AE348" s="43">
        <v>0</v>
      </c>
      <c r="AF348" s="45">
        <f t="shared" si="15"/>
        <v>13941819.340000002</v>
      </c>
      <c r="AG348" s="45">
        <f t="shared" si="16"/>
        <v>48891979</v>
      </c>
      <c r="AH348" s="45">
        <f t="shared" si="17"/>
        <v>43417219.640000001</v>
      </c>
      <c r="AI348" s="43">
        <v>4980696829</v>
      </c>
      <c r="AJ348" s="43">
        <v>5250153775</v>
      </c>
      <c r="AK348" s="43">
        <v>5555421127</v>
      </c>
      <c r="AL348" s="47">
        <v>5262090577</v>
      </c>
      <c r="AM348" s="43">
        <v>1851805.190526291</v>
      </c>
      <c r="AN348" s="46"/>
    </row>
    <row r="349" spans="1:40" s="35" customFormat="1" ht="16.5" x14ac:dyDescent="0.3">
      <c r="A349" s="35" t="s">
        <v>756</v>
      </c>
      <c r="B349" s="35" t="s">
        <v>757</v>
      </c>
      <c r="C349" s="35" t="s">
        <v>707</v>
      </c>
      <c r="D349" s="41">
        <v>3</v>
      </c>
      <c r="E349" s="41" t="s">
        <v>1234</v>
      </c>
      <c r="F349" s="42" t="s">
        <v>1193</v>
      </c>
      <c r="G349" s="43">
        <v>7058050500</v>
      </c>
      <c r="H349" s="44">
        <v>2.008</v>
      </c>
      <c r="I349" s="43">
        <v>7364049858</v>
      </c>
      <c r="J349" s="43">
        <v>17358252.16</v>
      </c>
      <c r="K349" s="43">
        <v>17356960.699999999</v>
      </c>
      <c r="L349" s="43">
        <v>0</v>
      </c>
      <c r="M349" s="43">
        <v>17356960.699999999</v>
      </c>
      <c r="N349" s="43">
        <v>1263272.1599999999</v>
      </c>
      <c r="O349" s="43">
        <v>0</v>
      </c>
      <c r="P349" s="43">
        <v>2026547.46</v>
      </c>
      <c r="Q349" s="43">
        <v>66693248</v>
      </c>
      <c r="R349" s="43">
        <v>29390697</v>
      </c>
      <c r="S349" s="43">
        <v>0</v>
      </c>
      <c r="T349" s="43">
        <v>23542539.190000001</v>
      </c>
      <c r="U349" s="43">
        <v>1411610.1</v>
      </c>
      <c r="V349" s="43">
        <v>0</v>
      </c>
      <c r="W349" s="43">
        <v>141684874.60999998</v>
      </c>
      <c r="X349" s="45">
        <v>2.0038392528517975E-2</v>
      </c>
      <c r="Y349" s="43">
        <v>32016.77</v>
      </c>
      <c r="Z349" s="43">
        <v>145750</v>
      </c>
      <c r="AA349" s="43">
        <v>3555.3353999999999</v>
      </c>
      <c r="AB349" s="43">
        <v>181322.1054</v>
      </c>
      <c r="AC349" s="43">
        <v>0</v>
      </c>
      <c r="AD349" s="43">
        <v>181322.1054</v>
      </c>
      <c r="AE349" s="43">
        <v>0</v>
      </c>
      <c r="AF349" s="45">
        <f t="shared" si="15"/>
        <v>20646780.32</v>
      </c>
      <c r="AG349" s="45">
        <f t="shared" si="16"/>
        <v>96083945</v>
      </c>
      <c r="AH349" s="45">
        <f t="shared" si="17"/>
        <v>24954149.290000003</v>
      </c>
      <c r="AI349" s="43">
        <v>7316476259</v>
      </c>
      <c r="AJ349" s="43">
        <v>7324554794</v>
      </c>
      <c r="AK349" s="43">
        <v>7477540523</v>
      </c>
      <c r="AL349" s="47">
        <v>7372857192</v>
      </c>
      <c r="AM349" s="43">
        <v>2492511.0151531589</v>
      </c>
      <c r="AN349" s="46"/>
    </row>
    <row r="350" spans="1:40" s="35" customFormat="1" ht="16.5" x14ac:dyDescent="0.3">
      <c r="A350" s="35" t="s">
        <v>758</v>
      </c>
      <c r="B350" s="35" t="s">
        <v>759</v>
      </c>
      <c r="C350" s="35" t="s">
        <v>707</v>
      </c>
      <c r="D350" s="41">
        <v>1</v>
      </c>
      <c r="E350" s="41" t="s">
        <v>1234</v>
      </c>
      <c r="F350" s="42" t="s">
        <v>1193</v>
      </c>
      <c r="G350" s="43">
        <v>2005799300</v>
      </c>
      <c r="H350" s="44">
        <v>1.5799999999999998</v>
      </c>
      <c r="I350" s="43">
        <v>2385104946</v>
      </c>
      <c r="J350" s="43">
        <v>5622076.6899999995</v>
      </c>
      <c r="K350" s="43">
        <v>5618900.9999999991</v>
      </c>
      <c r="L350" s="43">
        <v>0</v>
      </c>
      <c r="M350" s="43">
        <v>5618900.9999999991</v>
      </c>
      <c r="N350" s="43">
        <v>408958.17</v>
      </c>
      <c r="O350" s="43">
        <v>115876.28</v>
      </c>
      <c r="P350" s="43">
        <v>656087.37</v>
      </c>
      <c r="Q350" s="43">
        <v>17386376</v>
      </c>
      <c r="R350" s="43">
        <v>0</v>
      </c>
      <c r="S350" s="43">
        <v>0</v>
      </c>
      <c r="T350" s="43">
        <v>7397325.7999999998</v>
      </c>
      <c r="U350" s="43">
        <v>100396.63</v>
      </c>
      <c r="V350" s="43">
        <v>0</v>
      </c>
      <c r="W350" s="43">
        <v>31683921.25</v>
      </c>
      <c r="X350" s="45">
        <v>1.3908023364772393E-2</v>
      </c>
      <c r="Y350" s="43">
        <v>2500</v>
      </c>
      <c r="Z350" s="43">
        <v>50750</v>
      </c>
      <c r="AA350" s="43">
        <v>1065</v>
      </c>
      <c r="AB350" s="43">
        <v>54315</v>
      </c>
      <c r="AC350" s="43">
        <v>0</v>
      </c>
      <c r="AD350" s="43">
        <v>54315</v>
      </c>
      <c r="AE350" s="43">
        <v>0</v>
      </c>
      <c r="AF350" s="45">
        <f t="shared" si="15"/>
        <v>6799822.8199999994</v>
      </c>
      <c r="AG350" s="45">
        <f t="shared" si="16"/>
        <v>17386376</v>
      </c>
      <c r="AH350" s="45">
        <f t="shared" si="17"/>
        <v>7497722.4299999997</v>
      </c>
      <c r="AI350" s="43">
        <v>2185310750</v>
      </c>
      <c r="AJ350" s="43">
        <v>2373624718</v>
      </c>
      <c r="AK350" s="43">
        <v>2463824223</v>
      </c>
      <c r="AL350" s="47">
        <v>2340919897</v>
      </c>
      <c r="AM350" s="43">
        <v>821273.91972525895</v>
      </c>
      <c r="AN350" s="46"/>
    </row>
    <row r="351" spans="1:40" s="35" customFormat="1" ht="16.5" x14ac:dyDescent="0.3">
      <c r="A351" s="35" t="s">
        <v>760</v>
      </c>
      <c r="B351" s="35" t="s">
        <v>761</v>
      </c>
      <c r="C351" s="35" t="s">
        <v>707</v>
      </c>
      <c r="D351" s="41">
        <v>2</v>
      </c>
      <c r="E351" s="41" t="s">
        <v>1234</v>
      </c>
      <c r="F351" s="42" t="s">
        <v>1193</v>
      </c>
      <c r="G351" s="43">
        <v>7245302300</v>
      </c>
      <c r="H351" s="44">
        <v>2.2629999999999999</v>
      </c>
      <c r="I351" s="43">
        <v>8183251979</v>
      </c>
      <c r="J351" s="43">
        <v>19289243.559999999</v>
      </c>
      <c r="K351" s="43">
        <v>19269531.129999999</v>
      </c>
      <c r="L351" s="43">
        <v>0</v>
      </c>
      <c r="M351" s="43">
        <v>19269531.129999999</v>
      </c>
      <c r="N351" s="43">
        <v>1402495.76</v>
      </c>
      <c r="O351" s="43">
        <v>397409.73</v>
      </c>
      <c r="P351" s="43">
        <v>2250183.59</v>
      </c>
      <c r="Q351" s="43">
        <v>77647155</v>
      </c>
      <c r="R351" s="43">
        <v>33740954</v>
      </c>
      <c r="S351" s="43">
        <v>0</v>
      </c>
      <c r="T351" s="43">
        <v>28485442.859999999</v>
      </c>
      <c r="U351" s="43">
        <v>724530.23</v>
      </c>
      <c r="V351" s="43">
        <v>0</v>
      </c>
      <c r="W351" s="43">
        <v>163917702.29999998</v>
      </c>
      <c r="X351" s="45">
        <v>2.1742370708888615E-2</v>
      </c>
      <c r="Y351" s="43">
        <v>19042.47</v>
      </c>
      <c r="Z351" s="43">
        <v>157500</v>
      </c>
      <c r="AA351" s="43">
        <v>3530.8494000000001</v>
      </c>
      <c r="AB351" s="43">
        <v>180073.31940000001</v>
      </c>
      <c r="AC351" s="43">
        <v>0</v>
      </c>
      <c r="AD351" s="43">
        <v>180073.31940000001</v>
      </c>
      <c r="AE351" s="43">
        <v>0</v>
      </c>
      <c r="AF351" s="45">
        <f t="shared" si="15"/>
        <v>23319620.210000001</v>
      </c>
      <c r="AG351" s="45">
        <f t="shared" si="16"/>
        <v>111388109</v>
      </c>
      <c r="AH351" s="45">
        <f t="shared" si="17"/>
        <v>29209973.09</v>
      </c>
      <c r="AI351" s="43">
        <v>7999685880</v>
      </c>
      <c r="AJ351" s="43">
        <v>8125904617</v>
      </c>
      <c r="AK351" s="43">
        <v>8223019294</v>
      </c>
      <c r="AL351" s="47">
        <v>8116203263.666667</v>
      </c>
      <c r="AM351" s="43">
        <v>2741003.6903269021</v>
      </c>
      <c r="AN351" s="46"/>
    </row>
    <row r="352" spans="1:40" s="35" customFormat="1" ht="16.5" x14ac:dyDescent="0.3">
      <c r="A352" s="35" t="s">
        <v>762</v>
      </c>
      <c r="B352" s="35" t="s">
        <v>763</v>
      </c>
      <c r="C352" s="35" t="s">
        <v>707</v>
      </c>
      <c r="D352" s="41">
        <v>3</v>
      </c>
      <c r="E352" s="41" t="s">
        <v>1234</v>
      </c>
      <c r="F352" s="42" t="s">
        <v>1193</v>
      </c>
      <c r="G352" s="43">
        <v>1164031600</v>
      </c>
      <c r="H352" s="44">
        <v>2.7359999999999998</v>
      </c>
      <c r="I352" s="43">
        <v>1181930865</v>
      </c>
      <c r="J352" s="43">
        <v>2786001.51</v>
      </c>
      <c r="K352" s="43">
        <v>2782305.9</v>
      </c>
      <c r="L352" s="43">
        <v>0</v>
      </c>
      <c r="M352" s="43">
        <v>2782305.9</v>
      </c>
      <c r="N352" s="43">
        <v>0</v>
      </c>
      <c r="O352" s="43">
        <v>57379.43</v>
      </c>
      <c r="P352" s="43">
        <v>324957.34000000003</v>
      </c>
      <c r="Q352" s="43">
        <v>0</v>
      </c>
      <c r="R352" s="43">
        <v>19156492</v>
      </c>
      <c r="S352" s="43">
        <v>0</v>
      </c>
      <c r="T352" s="43">
        <v>9123332.3499999996</v>
      </c>
      <c r="U352" s="43">
        <v>0</v>
      </c>
      <c r="V352" s="43">
        <v>392821.61</v>
      </c>
      <c r="W352" s="43">
        <v>31837288.630000003</v>
      </c>
      <c r="X352" s="45">
        <v>2.7555773414838097E-2</v>
      </c>
      <c r="Y352" s="43">
        <v>4500</v>
      </c>
      <c r="Z352" s="43">
        <v>37750</v>
      </c>
      <c r="AA352" s="43">
        <v>845</v>
      </c>
      <c r="AB352" s="43">
        <v>43095</v>
      </c>
      <c r="AC352" s="43">
        <v>0</v>
      </c>
      <c r="AD352" s="43">
        <v>43095</v>
      </c>
      <c r="AE352" s="43">
        <v>0</v>
      </c>
      <c r="AF352" s="45">
        <f t="shared" si="15"/>
        <v>3164642.67</v>
      </c>
      <c r="AG352" s="45">
        <f t="shared" si="16"/>
        <v>19156492</v>
      </c>
      <c r="AH352" s="45">
        <f t="shared" si="17"/>
        <v>9516153.959999999</v>
      </c>
      <c r="AI352" s="43">
        <v>1118886197</v>
      </c>
      <c r="AJ352" s="43">
        <v>1178466005</v>
      </c>
      <c r="AK352" s="43">
        <v>1176978362</v>
      </c>
      <c r="AL352" s="47">
        <v>1158110188</v>
      </c>
      <c r="AM352" s="43">
        <v>392325.72834054602</v>
      </c>
      <c r="AN352" s="46"/>
    </row>
    <row r="353" spans="1:40" s="35" customFormat="1" ht="16.5" x14ac:dyDescent="0.3">
      <c r="A353" s="35" t="s">
        <v>764</v>
      </c>
      <c r="B353" s="35" t="s">
        <v>765</v>
      </c>
      <c r="C353" s="35" t="s">
        <v>707</v>
      </c>
      <c r="D353" s="41">
        <v>1</v>
      </c>
      <c r="E353" s="41" t="s">
        <v>1234</v>
      </c>
      <c r="F353" s="42" t="s">
        <v>1193</v>
      </c>
      <c r="G353" s="43">
        <v>2329384090</v>
      </c>
      <c r="H353" s="44">
        <v>2.536</v>
      </c>
      <c r="I353" s="43">
        <v>2423144967</v>
      </c>
      <c r="J353" s="43">
        <v>5711743.1499999994</v>
      </c>
      <c r="K353" s="43">
        <v>5708512.4399999995</v>
      </c>
      <c r="L353" s="43">
        <v>0</v>
      </c>
      <c r="M353" s="43">
        <v>5708512.4399999995</v>
      </c>
      <c r="N353" s="43">
        <v>0</v>
      </c>
      <c r="O353" s="43">
        <v>117723.05</v>
      </c>
      <c r="P353" s="43">
        <v>666524.38</v>
      </c>
      <c r="Q353" s="43">
        <v>0</v>
      </c>
      <c r="R353" s="43">
        <v>39516248</v>
      </c>
      <c r="S353" s="43">
        <v>0</v>
      </c>
      <c r="T353" s="43">
        <v>12249524.76</v>
      </c>
      <c r="U353" s="43">
        <v>0</v>
      </c>
      <c r="V353" s="43">
        <v>799912.77</v>
      </c>
      <c r="W353" s="43">
        <v>59058445.399999999</v>
      </c>
      <c r="X353" s="45">
        <v>2.5823686674827283E-2</v>
      </c>
      <c r="Y353" s="43">
        <v>17784.939999999999</v>
      </c>
      <c r="Z353" s="43">
        <v>87750</v>
      </c>
      <c r="AA353" s="43">
        <v>2110.6988000000001</v>
      </c>
      <c r="AB353" s="43">
        <v>107645.6388</v>
      </c>
      <c r="AC353" s="43">
        <v>0</v>
      </c>
      <c r="AD353" s="43">
        <v>107645.6388</v>
      </c>
      <c r="AE353" s="43">
        <v>0</v>
      </c>
      <c r="AF353" s="45">
        <f t="shared" si="15"/>
        <v>6492759.8699999992</v>
      </c>
      <c r="AG353" s="45">
        <f t="shared" si="16"/>
        <v>39516248</v>
      </c>
      <c r="AH353" s="45">
        <f t="shared" si="17"/>
        <v>13049437.529999999</v>
      </c>
      <c r="AI353" s="43">
        <v>2339312381</v>
      </c>
      <c r="AJ353" s="43">
        <v>2399740718</v>
      </c>
      <c r="AK353" s="43">
        <v>2447860540</v>
      </c>
      <c r="AL353" s="47">
        <v>2395637879.6666665</v>
      </c>
      <c r="AM353" s="43">
        <v>815952.69737982005</v>
      </c>
      <c r="AN353" s="46"/>
    </row>
    <row r="354" spans="1:40" s="35" customFormat="1" ht="16.5" x14ac:dyDescent="0.3">
      <c r="A354" s="35" t="s">
        <v>766</v>
      </c>
      <c r="B354" s="35" t="s">
        <v>767</v>
      </c>
      <c r="C354" s="35" t="s">
        <v>707</v>
      </c>
      <c r="D354" s="41">
        <v>2</v>
      </c>
      <c r="E354" s="41" t="s">
        <v>1233</v>
      </c>
      <c r="F354" s="42" t="s">
        <v>1193</v>
      </c>
      <c r="G354" s="43">
        <v>11490442272</v>
      </c>
      <c r="H354" s="44">
        <v>2.1379999999999999</v>
      </c>
      <c r="I354" s="43">
        <v>11620157083</v>
      </c>
      <c r="J354" s="43">
        <v>27390582.719999999</v>
      </c>
      <c r="K354" s="43">
        <v>27368410.52</v>
      </c>
      <c r="L354" s="43">
        <v>0</v>
      </c>
      <c r="M354" s="43">
        <v>27368410.52</v>
      </c>
      <c r="N354" s="43">
        <v>0</v>
      </c>
      <c r="O354" s="43">
        <v>0</v>
      </c>
      <c r="P354" s="43">
        <v>3195716.3</v>
      </c>
      <c r="Q354" s="43">
        <v>153192098</v>
      </c>
      <c r="R354" s="43">
        <v>0</v>
      </c>
      <c r="S354" s="43">
        <v>0</v>
      </c>
      <c r="T354" s="43">
        <v>55770192.439999998</v>
      </c>
      <c r="U354" s="43">
        <v>2298088.4500000002</v>
      </c>
      <c r="V354" s="43">
        <v>3833422</v>
      </c>
      <c r="W354" s="43">
        <v>245657927.70999998</v>
      </c>
      <c r="X354" s="45">
        <v>2.1304299410687538E-2</v>
      </c>
      <c r="Y354" s="43">
        <v>30456.880000000001</v>
      </c>
      <c r="Z354" s="43">
        <v>419750</v>
      </c>
      <c r="AA354" s="43">
        <v>9004.1376</v>
      </c>
      <c r="AB354" s="43">
        <v>459211.01760000002</v>
      </c>
      <c r="AC354" s="43">
        <v>0</v>
      </c>
      <c r="AD354" s="43">
        <v>459211.01760000002</v>
      </c>
      <c r="AE354" s="43">
        <v>0</v>
      </c>
      <c r="AF354" s="45">
        <f t="shared" si="15"/>
        <v>30564126.82</v>
      </c>
      <c r="AG354" s="45">
        <f t="shared" si="16"/>
        <v>153192098</v>
      </c>
      <c r="AH354" s="45">
        <f t="shared" si="17"/>
        <v>61901702.890000001</v>
      </c>
      <c r="AI354" s="43">
        <v>11096702833</v>
      </c>
      <c r="AJ354" s="43">
        <v>11486358419</v>
      </c>
      <c r="AK354" s="43">
        <v>11709003877</v>
      </c>
      <c r="AL354" s="47">
        <v>11430688376.333334</v>
      </c>
      <c r="AM354" s="43">
        <v>3907813.241849517</v>
      </c>
      <c r="AN354" s="46"/>
    </row>
    <row r="355" spans="1:40" s="35" customFormat="1" ht="16.5" x14ac:dyDescent="0.3">
      <c r="A355" s="35" t="s">
        <v>768</v>
      </c>
      <c r="B355" s="35" t="s">
        <v>769</v>
      </c>
      <c r="C355" s="35" t="s">
        <v>707</v>
      </c>
      <c r="D355" s="41">
        <v>3</v>
      </c>
      <c r="E355" s="41" t="s">
        <v>1234</v>
      </c>
      <c r="F355" s="42" t="s">
        <v>1193</v>
      </c>
      <c r="G355" s="43">
        <v>1881791531</v>
      </c>
      <c r="H355" s="44">
        <v>2.2799999999999998</v>
      </c>
      <c r="I355" s="43">
        <v>2006364871</v>
      </c>
      <c r="J355" s="43">
        <v>4729325.3100000005</v>
      </c>
      <c r="K355" s="43">
        <v>4728659.3900000006</v>
      </c>
      <c r="L355" s="43">
        <v>0</v>
      </c>
      <c r="M355" s="43">
        <v>4728659.3900000006</v>
      </c>
      <c r="N355" s="43">
        <v>344160.26</v>
      </c>
      <c r="O355" s="43">
        <v>97514.65</v>
      </c>
      <c r="P355" s="43">
        <v>552102.09</v>
      </c>
      <c r="Q355" s="43">
        <v>32715425</v>
      </c>
      <c r="R355" s="43">
        <v>0</v>
      </c>
      <c r="S355" s="43">
        <v>0</v>
      </c>
      <c r="T355" s="43">
        <v>3319260.78</v>
      </c>
      <c r="U355" s="43">
        <v>1129719.44</v>
      </c>
      <c r="V355" s="43">
        <v>0</v>
      </c>
      <c r="W355" s="43">
        <v>42886841.609999999</v>
      </c>
      <c r="X355" s="45">
        <v>2.1627730344672715E-2</v>
      </c>
      <c r="Y355" s="43">
        <v>3250</v>
      </c>
      <c r="Z355" s="43">
        <v>44750</v>
      </c>
      <c r="AA355" s="43">
        <v>960</v>
      </c>
      <c r="AB355" s="43">
        <v>48960</v>
      </c>
      <c r="AC355" s="43">
        <v>0</v>
      </c>
      <c r="AD355" s="43">
        <v>48960</v>
      </c>
      <c r="AE355" s="43">
        <v>0</v>
      </c>
      <c r="AF355" s="45">
        <f t="shared" si="15"/>
        <v>5722436.3900000006</v>
      </c>
      <c r="AG355" s="45">
        <f t="shared" si="16"/>
        <v>32715425</v>
      </c>
      <c r="AH355" s="45">
        <f t="shared" si="17"/>
        <v>4448980.22</v>
      </c>
      <c r="AI355" s="43">
        <v>1927590111</v>
      </c>
      <c r="AJ355" s="43">
        <v>1991181911</v>
      </c>
      <c r="AK355" s="43">
        <v>2072565543</v>
      </c>
      <c r="AL355" s="47">
        <v>1997112521.6666667</v>
      </c>
      <c r="AM355" s="43">
        <v>692963.47836916195</v>
      </c>
      <c r="AN355" s="46"/>
    </row>
    <row r="356" spans="1:40" s="35" customFormat="1" ht="16.5" x14ac:dyDescent="0.3">
      <c r="A356" s="35" t="s">
        <v>770</v>
      </c>
      <c r="B356" s="35" t="s">
        <v>771</v>
      </c>
      <c r="C356" s="35" t="s">
        <v>707</v>
      </c>
      <c r="D356" s="41">
        <v>1</v>
      </c>
      <c r="E356" s="41" t="s">
        <v>1233</v>
      </c>
      <c r="F356" s="42" t="s">
        <v>1193</v>
      </c>
      <c r="G356" s="43">
        <v>1596446200</v>
      </c>
      <c r="H356" s="44">
        <v>1.226</v>
      </c>
      <c r="I356" s="43">
        <v>1632179254</v>
      </c>
      <c r="J356" s="43">
        <v>3847309.5100000002</v>
      </c>
      <c r="K356" s="43">
        <v>3847309.5100000002</v>
      </c>
      <c r="L356" s="43">
        <v>0</v>
      </c>
      <c r="M356" s="43">
        <v>3847309.5100000002</v>
      </c>
      <c r="N356" s="43">
        <v>280014.09000000003</v>
      </c>
      <c r="O356" s="43">
        <v>0</v>
      </c>
      <c r="P356" s="43">
        <v>449199.05</v>
      </c>
      <c r="Q356" s="43">
        <v>4991160</v>
      </c>
      <c r="R356" s="43">
        <v>4927485</v>
      </c>
      <c r="S356" s="43">
        <v>0</v>
      </c>
      <c r="T356" s="43">
        <v>5071212.13</v>
      </c>
      <c r="U356" s="43">
        <v>0</v>
      </c>
      <c r="V356" s="43">
        <v>0</v>
      </c>
      <c r="W356" s="43">
        <v>19566379.780000001</v>
      </c>
      <c r="X356" s="45">
        <v>1.3225535001298767E-2</v>
      </c>
      <c r="Y356" s="43">
        <v>1000</v>
      </c>
      <c r="Z356" s="43">
        <v>19000</v>
      </c>
      <c r="AA356" s="43">
        <v>400</v>
      </c>
      <c r="AB356" s="43">
        <v>20400</v>
      </c>
      <c r="AC356" s="43">
        <v>0</v>
      </c>
      <c r="AD356" s="43">
        <v>20400</v>
      </c>
      <c r="AE356" s="43">
        <v>0</v>
      </c>
      <c r="AF356" s="45">
        <f t="shared" si="15"/>
        <v>4576522.6500000004</v>
      </c>
      <c r="AG356" s="45">
        <f t="shared" si="16"/>
        <v>9918645</v>
      </c>
      <c r="AH356" s="45">
        <f t="shared" si="17"/>
        <v>5071212.13</v>
      </c>
      <c r="AI356" s="43">
        <v>1530022858</v>
      </c>
      <c r="AJ356" s="43">
        <v>1616910111</v>
      </c>
      <c r="AK356" s="43">
        <v>1638388957</v>
      </c>
      <c r="AL356" s="47">
        <v>1595107308.6666667</v>
      </c>
      <c r="AM356" s="43">
        <v>546129.10620368097</v>
      </c>
      <c r="AN356" s="46"/>
    </row>
    <row r="357" spans="1:40" s="35" customFormat="1" ht="16.5" x14ac:dyDescent="0.3">
      <c r="A357" s="35" t="s">
        <v>772</v>
      </c>
      <c r="B357" s="35" t="s">
        <v>773</v>
      </c>
      <c r="C357" s="35" t="s">
        <v>707</v>
      </c>
      <c r="D357" s="41">
        <v>2</v>
      </c>
      <c r="E357" s="41" t="s">
        <v>1234</v>
      </c>
      <c r="F357" s="42" t="s">
        <v>1193</v>
      </c>
      <c r="G357" s="43">
        <v>4207157700</v>
      </c>
      <c r="H357" s="44">
        <v>2.0189999999999997</v>
      </c>
      <c r="I357" s="43">
        <v>4228393843</v>
      </c>
      <c r="J357" s="43">
        <v>9967005.6500000004</v>
      </c>
      <c r="K357" s="43">
        <v>9963032.040000001</v>
      </c>
      <c r="L357" s="43">
        <v>0</v>
      </c>
      <c r="M357" s="43">
        <v>9963032.040000001</v>
      </c>
      <c r="N357" s="43">
        <v>0</v>
      </c>
      <c r="O357" s="43">
        <v>205461.22</v>
      </c>
      <c r="P357" s="43">
        <v>1163260.05</v>
      </c>
      <c r="Q357" s="43">
        <v>40974939</v>
      </c>
      <c r="R357" s="43">
        <v>0</v>
      </c>
      <c r="S357" s="43">
        <v>0</v>
      </c>
      <c r="T357" s="43">
        <v>31220939.43</v>
      </c>
      <c r="U357" s="43">
        <v>0</v>
      </c>
      <c r="V357" s="43">
        <v>1399071</v>
      </c>
      <c r="W357" s="43">
        <v>84926702.74000001</v>
      </c>
      <c r="X357" s="45">
        <v>2.1520877121924797E-2</v>
      </c>
      <c r="Y357" s="43">
        <v>29175.34</v>
      </c>
      <c r="Z357" s="43">
        <v>143750</v>
      </c>
      <c r="AA357" s="43">
        <v>3458.5068000000001</v>
      </c>
      <c r="AB357" s="43">
        <v>176383.8468</v>
      </c>
      <c r="AC357" s="43">
        <v>0</v>
      </c>
      <c r="AD357" s="43">
        <v>176383.8468</v>
      </c>
      <c r="AE357" s="43">
        <v>0</v>
      </c>
      <c r="AF357" s="45">
        <f t="shared" si="15"/>
        <v>11331753.310000002</v>
      </c>
      <c r="AG357" s="45">
        <f t="shared" si="16"/>
        <v>40974939</v>
      </c>
      <c r="AH357" s="45">
        <f t="shared" si="17"/>
        <v>32620010.43</v>
      </c>
      <c r="AI357" s="43">
        <v>4155736915</v>
      </c>
      <c r="AJ357" s="43">
        <v>4197218006</v>
      </c>
      <c r="AK357" s="43">
        <v>4404017272</v>
      </c>
      <c r="AL357" s="47">
        <v>4252324064.3333335</v>
      </c>
      <c r="AM357" s="43">
        <v>1468004.2893275761</v>
      </c>
      <c r="AN357" s="46"/>
    </row>
    <row r="358" spans="1:40" s="35" customFormat="1" ht="16.5" x14ac:dyDescent="0.3">
      <c r="A358" s="35" t="s">
        <v>774</v>
      </c>
      <c r="B358" s="35" t="s">
        <v>775</v>
      </c>
      <c r="C358" s="35" t="s">
        <v>707</v>
      </c>
      <c r="D358" s="41">
        <v>3</v>
      </c>
      <c r="E358" s="41" t="s">
        <v>1234</v>
      </c>
      <c r="F358" s="42" t="s">
        <v>1193</v>
      </c>
      <c r="G358" s="43">
        <v>640359500</v>
      </c>
      <c r="H358" s="44">
        <v>2.2909999999999999</v>
      </c>
      <c r="I358" s="43">
        <v>669561172</v>
      </c>
      <c r="J358" s="43">
        <v>1578263.58</v>
      </c>
      <c r="K358" s="43">
        <v>1578137.58</v>
      </c>
      <c r="L358" s="43">
        <v>0</v>
      </c>
      <c r="M358" s="43">
        <v>1578137.58</v>
      </c>
      <c r="N358" s="43">
        <v>114860.36</v>
      </c>
      <c r="O358" s="43">
        <v>32544.45</v>
      </c>
      <c r="P358" s="43">
        <v>184265.8</v>
      </c>
      <c r="Q358" s="43">
        <v>7307463</v>
      </c>
      <c r="R358" s="43">
        <v>0</v>
      </c>
      <c r="S358" s="43">
        <v>0</v>
      </c>
      <c r="T358" s="43">
        <v>5449572.2599999998</v>
      </c>
      <c r="U358" s="43">
        <v>0</v>
      </c>
      <c r="V358" s="43">
        <v>0</v>
      </c>
      <c r="W358" s="43">
        <v>14666843.449999999</v>
      </c>
      <c r="X358" s="45">
        <v>2.4898229621139148E-2</v>
      </c>
      <c r="Y358" s="43">
        <v>6250</v>
      </c>
      <c r="Z358" s="43">
        <v>35000</v>
      </c>
      <c r="AA358" s="43">
        <v>825</v>
      </c>
      <c r="AB358" s="43">
        <v>42075</v>
      </c>
      <c r="AC358" s="43">
        <v>0</v>
      </c>
      <c r="AD358" s="43">
        <v>42075</v>
      </c>
      <c r="AE358" s="43">
        <v>0</v>
      </c>
      <c r="AF358" s="45">
        <f t="shared" si="15"/>
        <v>1909808.1900000002</v>
      </c>
      <c r="AG358" s="45">
        <f t="shared" si="16"/>
        <v>7307463</v>
      </c>
      <c r="AH358" s="45">
        <f t="shared" si="17"/>
        <v>5449572.2599999998</v>
      </c>
      <c r="AI358" s="43">
        <v>597860150</v>
      </c>
      <c r="AJ358" s="43">
        <v>663099640</v>
      </c>
      <c r="AK358" s="43">
        <v>689745261</v>
      </c>
      <c r="AL358" s="47">
        <v>650235017</v>
      </c>
      <c r="AM358" s="43">
        <v>229914.857084913</v>
      </c>
      <c r="AN358" s="46"/>
    </row>
    <row r="359" spans="1:40" s="35" customFormat="1" ht="16.5" x14ac:dyDescent="0.3">
      <c r="A359" s="35" t="s">
        <v>776</v>
      </c>
      <c r="B359" s="35" t="s">
        <v>777</v>
      </c>
      <c r="C359" s="35" t="s">
        <v>707</v>
      </c>
      <c r="D359" s="41">
        <v>1</v>
      </c>
      <c r="E359" s="41" t="s">
        <v>1233</v>
      </c>
      <c r="F359" s="42" t="s">
        <v>1193</v>
      </c>
      <c r="G359" s="43">
        <v>3475525357</v>
      </c>
      <c r="H359" s="44">
        <v>1.9369999999999998</v>
      </c>
      <c r="I359" s="43">
        <v>3565938238</v>
      </c>
      <c r="J359" s="43">
        <v>8405491.040000001</v>
      </c>
      <c r="K359" s="43">
        <v>8398259.1300000008</v>
      </c>
      <c r="L359" s="43">
        <v>0</v>
      </c>
      <c r="M359" s="43">
        <v>8398259.1300000008</v>
      </c>
      <c r="N359" s="43">
        <v>611246.31999999995</v>
      </c>
      <c r="O359" s="43">
        <v>0</v>
      </c>
      <c r="P359" s="43">
        <v>980865.98</v>
      </c>
      <c r="Q359" s="43">
        <v>25932434</v>
      </c>
      <c r="R359" s="43">
        <v>14459882</v>
      </c>
      <c r="S359" s="43">
        <v>0</v>
      </c>
      <c r="T359" s="43">
        <v>16153346.16</v>
      </c>
      <c r="U359" s="43">
        <v>781993</v>
      </c>
      <c r="V359" s="43">
        <v>0</v>
      </c>
      <c r="W359" s="43">
        <v>67318026.590000004</v>
      </c>
      <c r="X359" s="45">
        <v>2.0311344927271748E-2</v>
      </c>
      <c r="Y359" s="43">
        <v>12680.13</v>
      </c>
      <c r="Z359" s="43">
        <v>132250</v>
      </c>
      <c r="AA359" s="43">
        <v>2898.6026000000002</v>
      </c>
      <c r="AB359" s="43">
        <v>147828.73260000002</v>
      </c>
      <c r="AC359" s="43">
        <v>-250</v>
      </c>
      <c r="AD359" s="43">
        <v>147578.73260000002</v>
      </c>
      <c r="AE359" s="43">
        <v>0</v>
      </c>
      <c r="AF359" s="45">
        <f t="shared" si="15"/>
        <v>9990371.4300000016</v>
      </c>
      <c r="AG359" s="45">
        <f t="shared" si="16"/>
        <v>40392316</v>
      </c>
      <c r="AH359" s="45">
        <f t="shared" si="17"/>
        <v>16935339.16</v>
      </c>
      <c r="AI359" s="43">
        <v>3384404126</v>
      </c>
      <c r="AJ359" s="43">
        <v>3494695498</v>
      </c>
      <c r="AK359" s="43">
        <v>3806685636</v>
      </c>
      <c r="AL359" s="47">
        <v>3561928420</v>
      </c>
      <c r="AM359" s="43">
        <v>1270169.960828769</v>
      </c>
      <c r="AN359" s="46"/>
    </row>
    <row r="360" spans="1:40" s="35" customFormat="1" ht="16.5" x14ac:dyDescent="0.3">
      <c r="A360" s="35" t="s">
        <v>778</v>
      </c>
      <c r="B360" s="35" t="s">
        <v>779</v>
      </c>
      <c r="C360" s="35" t="s">
        <v>707</v>
      </c>
      <c r="D360" s="41">
        <v>2</v>
      </c>
      <c r="E360" s="41" t="s">
        <v>1233</v>
      </c>
      <c r="F360" s="42" t="s">
        <v>1193</v>
      </c>
      <c r="G360" s="43">
        <v>5513177542</v>
      </c>
      <c r="H360" s="44">
        <v>1.94</v>
      </c>
      <c r="I360" s="43">
        <v>5442711875</v>
      </c>
      <c r="J360" s="43">
        <v>12829348.930000002</v>
      </c>
      <c r="K360" s="43">
        <v>12792619.110000001</v>
      </c>
      <c r="L360" s="43">
        <v>0</v>
      </c>
      <c r="M360" s="43">
        <v>12792619.110000001</v>
      </c>
      <c r="N360" s="43">
        <v>931170.54</v>
      </c>
      <c r="O360" s="43">
        <v>0</v>
      </c>
      <c r="P360" s="43">
        <v>1494697.38</v>
      </c>
      <c r="Q360" s="43">
        <v>68874216</v>
      </c>
      <c r="R360" s="43">
        <v>0</v>
      </c>
      <c r="S360" s="43">
        <v>0</v>
      </c>
      <c r="T360" s="43">
        <v>22304536.850000001</v>
      </c>
      <c r="U360" s="43">
        <v>551871.23</v>
      </c>
      <c r="V360" s="43">
        <v>0</v>
      </c>
      <c r="W360" s="43">
        <v>106949111.11</v>
      </c>
      <c r="X360" s="45">
        <v>2.2789818998832537E-2</v>
      </c>
      <c r="Y360" s="43">
        <v>8093.84</v>
      </c>
      <c r="Z360" s="43">
        <v>157500</v>
      </c>
      <c r="AA360" s="43">
        <v>3311.8768</v>
      </c>
      <c r="AB360" s="43">
        <v>168905.71679999999</v>
      </c>
      <c r="AC360" s="43">
        <v>0</v>
      </c>
      <c r="AD360" s="43">
        <v>168905.71679999999</v>
      </c>
      <c r="AE360" s="43">
        <v>0</v>
      </c>
      <c r="AF360" s="45">
        <f t="shared" si="15"/>
        <v>15218487.030000001</v>
      </c>
      <c r="AG360" s="45">
        <f t="shared" si="16"/>
        <v>68874216</v>
      </c>
      <c r="AH360" s="45">
        <f t="shared" si="17"/>
        <v>22856408.080000002</v>
      </c>
      <c r="AI360" s="43">
        <v>5265761683</v>
      </c>
      <c r="AJ360" s="43">
        <v>5427003839</v>
      </c>
      <c r="AK360" s="43">
        <v>5643376890</v>
      </c>
      <c r="AL360" s="47">
        <v>5445380804</v>
      </c>
      <c r="AM360" s="43">
        <v>1882494.754836696</v>
      </c>
      <c r="AN360" s="46"/>
    </row>
    <row r="361" spans="1:40" s="35" customFormat="1" ht="16.5" x14ac:dyDescent="0.3">
      <c r="A361" s="35" t="s">
        <v>780</v>
      </c>
      <c r="B361" s="35" t="s">
        <v>781</v>
      </c>
      <c r="C361" s="35" t="s">
        <v>707</v>
      </c>
      <c r="D361" s="41">
        <v>3</v>
      </c>
      <c r="E361" s="41" t="s">
        <v>1234</v>
      </c>
      <c r="F361" s="42" t="s">
        <v>1193</v>
      </c>
      <c r="G361" s="43">
        <v>1374727744</v>
      </c>
      <c r="H361" s="44">
        <v>1.8279999999999998</v>
      </c>
      <c r="I361" s="43">
        <v>1366041727</v>
      </c>
      <c r="J361" s="43">
        <v>3219980.4699999997</v>
      </c>
      <c r="K361" s="43">
        <v>3217278.8099999996</v>
      </c>
      <c r="L361" s="43">
        <v>0</v>
      </c>
      <c r="M361" s="43">
        <v>3217278.8099999996</v>
      </c>
      <c r="N361" s="43">
        <v>234163.8</v>
      </c>
      <c r="O361" s="43">
        <v>66345.899999999994</v>
      </c>
      <c r="P361" s="43">
        <v>375648.98</v>
      </c>
      <c r="Q361" s="43">
        <v>10221218</v>
      </c>
      <c r="R361" s="43">
        <v>4089748</v>
      </c>
      <c r="S361" s="43">
        <v>0</v>
      </c>
      <c r="T361" s="43">
        <v>6637318.7599999998</v>
      </c>
      <c r="U361" s="43">
        <v>275238.78999999998</v>
      </c>
      <c r="V361" s="43">
        <v>0</v>
      </c>
      <c r="W361" s="43">
        <v>25116961.039999999</v>
      </c>
      <c r="X361" s="45">
        <v>2.1422053195431619E-2</v>
      </c>
      <c r="Y361" s="43">
        <v>4187.67</v>
      </c>
      <c r="Z361" s="43">
        <v>42500</v>
      </c>
      <c r="AA361" s="43">
        <v>933.75339999999994</v>
      </c>
      <c r="AB361" s="43">
        <v>47621.4234</v>
      </c>
      <c r="AC361" s="43">
        <v>0</v>
      </c>
      <c r="AD361" s="43">
        <v>47621.4234</v>
      </c>
      <c r="AE361" s="43">
        <v>0</v>
      </c>
      <c r="AF361" s="45">
        <f t="shared" si="15"/>
        <v>3893437.4899999993</v>
      </c>
      <c r="AG361" s="45">
        <f t="shared" si="16"/>
        <v>14310966</v>
      </c>
      <c r="AH361" s="45">
        <f t="shared" si="17"/>
        <v>6912557.5499999998</v>
      </c>
      <c r="AI361" s="43">
        <v>1255706578</v>
      </c>
      <c r="AJ361" s="43">
        <v>1349558785</v>
      </c>
      <c r="AK361" s="43">
        <v>1398771251</v>
      </c>
      <c r="AL361" s="47">
        <v>1334678871.3333333</v>
      </c>
      <c r="AM361" s="43">
        <v>466494.865171335</v>
      </c>
      <c r="AN361" s="46"/>
    </row>
    <row r="362" spans="1:40" s="35" customFormat="1" ht="16.5" x14ac:dyDescent="0.3">
      <c r="A362" s="35" t="s">
        <v>782</v>
      </c>
      <c r="B362" s="35" t="s">
        <v>783</v>
      </c>
      <c r="C362" s="35" t="s">
        <v>707</v>
      </c>
      <c r="D362" s="41">
        <v>1</v>
      </c>
      <c r="E362" s="41" t="s">
        <v>1233</v>
      </c>
      <c r="F362" s="42" t="s">
        <v>1193</v>
      </c>
      <c r="G362" s="43">
        <v>2620087059</v>
      </c>
      <c r="H362" s="44">
        <v>2.5019999999999998</v>
      </c>
      <c r="I362" s="43">
        <v>2592809839</v>
      </c>
      <c r="J362" s="43">
        <v>6111670.6000000006</v>
      </c>
      <c r="K362" s="43">
        <v>6109463.7500000009</v>
      </c>
      <c r="L362" s="43">
        <v>0</v>
      </c>
      <c r="M362" s="43">
        <v>6109463.7500000009</v>
      </c>
      <c r="N362" s="43">
        <v>444659.97</v>
      </c>
      <c r="O362" s="43">
        <v>125991.95</v>
      </c>
      <c r="P362" s="43">
        <v>713381.05</v>
      </c>
      <c r="Q362" s="43">
        <v>43181411</v>
      </c>
      <c r="R362" s="43">
        <v>0</v>
      </c>
      <c r="S362" s="43">
        <v>0</v>
      </c>
      <c r="T362" s="43">
        <v>14733827.960000001</v>
      </c>
      <c r="U362" s="43">
        <v>244008</v>
      </c>
      <c r="V362" s="43">
        <v>0</v>
      </c>
      <c r="W362" s="43">
        <v>65552743.68</v>
      </c>
      <c r="X362" s="45">
        <v>2.5557542470770217E-2</v>
      </c>
      <c r="Y362" s="43">
        <v>20613.7</v>
      </c>
      <c r="Z362" s="43">
        <v>127000</v>
      </c>
      <c r="AA362" s="43">
        <v>2952.2740000000003</v>
      </c>
      <c r="AB362" s="43">
        <v>150565.97400000002</v>
      </c>
      <c r="AC362" s="43">
        <v>0</v>
      </c>
      <c r="AD362" s="43">
        <v>150565.97400000002</v>
      </c>
      <c r="AE362" s="43">
        <v>0</v>
      </c>
      <c r="AF362" s="45">
        <f t="shared" si="15"/>
        <v>7393496.7200000007</v>
      </c>
      <c r="AG362" s="45">
        <f t="shared" si="16"/>
        <v>43181411</v>
      </c>
      <c r="AH362" s="45">
        <f t="shared" si="17"/>
        <v>14977835.960000001</v>
      </c>
      <c r="AI362" s="43">
        <v>2600871236</v>
      </c>
      <c r="AJ362" s="43">
        <v>2577070639</v>
      </c>
      <c r="AK362" s="43">
        <v>2682498105</v>
      </c>
      <c r="AL362" s="47">
        <v>2620146660</v>
      </c>
      <c r="AM362" s="43">
        <v>894732.02660041198</v>
      </c>
      <c r="AN362" s="46"/>
    </row>
    <row r="363" spans="1:40" s="35" customFormat="1" ht="16.5" x14ac:dyDescent="0.3">
      <c r="A363" s="35" t="s">
        <v>784</v>
      </c>
      <c r="B363" s="35" t="s">
        <v>785</v>
      </c>
      <c r="C363" s="35" t="s">
        <v>707</v>
      </c>
      <c r="D363" s="41">
        <v>2</v>
      </c>
      <c r="E363" s="41" t="s">
        <v>1233</v>
      </c>
      <c r="F363" s="42" t="s">
        <v>1193</v>
      </c>
      <c r="G363" s="43">
        <v>2281440815</v>
      </c>
      <c r="H363" s="44">
        <v>2.2719999999999998</v>
      </c>
      <c r="I363" s="43">
        <v>2403684049</v>
      </c>
      <c r="J363" s="43">
        <v>5665870.6299999999</v>
      </c>
      <c r="K363" s="43">
        <v>5667107.54</v>
      </c>
      <c r="L363" s="43">
        <v>0</v>
      </c>
      <c r="M363" s="43">
        <v>5667107.54</v>
      </c>
      <c r="N363" s="43">
        <v>0</v>
      </c>
      <c r="O363" s="43">
        <v>0</v>
      </c>
      <c r="P363" s="43">
        <v>662021.05000000005</v>
      </c>
      <c r="Q363" s="43">
        <v>18574782</v>
      </c>
      <c r="R363" s="43">
        <v>12007421</v>
      </c>
      <c r="S363" s="43">
        <v>0</v>
      </c>
      <c r="T363" s="43">
        <v>14118508.789999999</v>
      </c>
      <c r="U363" s="43">
        <v>0</v>
      </c>
      <c r="V363" s="43">
        <v>788640.7</v>
      </c>
      <c r="W363" s="43">
        <v>51818481.080000006</v>
      </c>
      <c r="X363" s="45">
        <v>2.1065254210997007E-2</v>
      </c>
      <c r="Y363" s="43">
        <v>6296.06</v>
      </c>
      <c r="Z363" s="43">
        <v>33250</v>
      </c>
      <c r="AA363" s="43">
        <v>790.9212</v>
      </c>
      <c r="AB363" s="43">
        <v>40336.981199999995</v>
      </c>
      <c r="AC363" s="43">
        <v>-4750</v>
      </c>
      <c r="AD363" s="43">
        <v>35586.981199999995</v>
      </c>
      <c r="AE363" s="43">
        <v>0</v>
      </c>
      <c r="AF363" s="45">
        <f t="shared" si="15"/>
        <v>6329128.5899999999</v>
      </c>
      <c r="AG363" s="45">
        <f t="shared" si="16"/>
        <v>30582203</v>
      </c>
      <c r="AH363" s="45">
        <f t="shared" si="17"/>
        <v>14907149.489999998</v>
      </c>
      <c r="AI363" s="43">
        <v>2292646666</v>
      </c>
      <c r="AJ363" s="43">
        <v>2357604284</v>
      </c>
      <c r="AK363" s="43">
        <v>2494872009</v>
      </c>
      <c r="AL363" s="47">
        <v>2381707653</v>
      </c>
      <c r="AM363" s="43">
        <v>834493.97350519197</v>
      </c>
      <c r="AN363" s="46"/>
    </row>
    <row r="364" spans="1:40" s="35" customFormat="1" ht="16.5" x14ac:dyDescent="0.3">
      <c r="A364" s="35" t="s">
        <v>786</v>
      </c>
      <c r="B364" s="35" t="s">
        <v>787</v>
      </c>
      <c r="C364" s="35" t="s">
        <v>707</v>
      </c>
      <c r="D364" s="41">
        <v>3</v>
      </c>
      <c r="E364" s="41" t="s">
        <v>1234</v>
      </c>
      <c r="F364" s="42" t="s">
        <v>1193</v>
      </c>
      <c r="G364" s="43">
        <v>87023022</v>
      </c>
      <c r="H364" s="44">
        <v>3.0739999999999998</v>
      </c>
      <c r="I364" s="43">
        <v>91619172</v>
      </c>
      <c r="J364" s="43">
        <v>215961.15</v>
      </c>
      <c r="K364" s="43">
        <v>215961.15</v>
      </c>
      <c r="L364" s="43">
        <v>0</v>
      </c>
      <c r="M364" s="43">
        <v>215961.15</v>
      </c>
      <c r="N364" s="43">
        <v>15718.04</v>
      </c>
      <c r="O364" s="43">
        <v>4453.55</v>
      </c>
      <c r="P364" s="43">
        <v>25214.91</v>
      </c>
      <c r="Q364" s="43">
        <v>1756645</v>
      </c>
      <c r="R364" s="43">
        <v>0</v>
      </c>
      <c r="S364" s="43">
        <v>0</v>
      </c>
      <c r="T364" s="43">
        <v>656688</v>
      </c>
      <c r="U364" s="43">
        <v>0</v>
      </c>
      <c r="V364" s="43">
        <v>0</v>
      </c>
      <c r="W364" s="43">
        <v>2674680.65</v>
      </c>
      <c r="X364" s="45">
        <v>2.8671426404921527E-2</v>
      </c>
      <c r="Y364" s="43">
        <v>0</v>
      </c>
      <c r="Z364" s="43">
        <v>3750</v>
      </c>
      <c r="AA364" s="43">
        <v>75</v>
      </c>
      <c r="AB364" s="43">
        <v>3825</v>
      </c>
      <c r="AC364" s="43">
        <v>0</v>
      </c>
      <c r="AD364" s="43">
        <v>3825</v>
      </c>
      <c r="AE364" s="43">
        <v>0</v>
      </c>
      <c r="AF364" s="45">
        <f t="shared" si="15"/>
        <v>261347.65</v>
      </c>
      <c r="AG364" s="45">
        <f t="shared" si="16"/>
        <v>1756645</v>
      </c>
      <c r="AH364" s="45">
        <f t="shared" si="17"/>
        <v>656688</v>
      </c>
      <c r="AI364" s="43">
        <v>89220302</v>
      </c>
      <c r="AJ364" s="43">
        <v>91247106</v>
      </c>
      <c r="AK364" s="43">
        <v>86739495</v>
      </c>
      <c r="AL364" s="47">
        <v>89068967.666666672</v>
      </c>
      <c r="AM364" s="43">
        <v>28952.710047261</v>
      </c>
      <c r="AN364" s="46"/>
    </row>
    <row r="365" spans="1:40" s="35" customFormat="1" ht="16.5" x14ac:dyDescent="0.3">
      <c r="A365" s="35" t="s">
        <v>788</v>
      </c>
      <c r="B365" s="35" t="s">
        <v>789</v>
      </c>
      <c r="C365" s="35" t="s">
        <v>707</v>
      </c>
      <c r="D365" s="41">
        <v>1</v>
      </c>
      <c r="E365" s="41" t="s">
        <v>1233</v>
      </c>
      <c r="F365" s="42" t="s">
        <v>1193</v>
      </c>
      <c r="G365" s="43">
        <v>3934890180</v>
      </c>
      <c r="H365" s="44">
        <v>1.4329999999999998</v>
      </c>
      <c r="I365" s="43">
        <v>3941170506</v>
      </c>
      <c r="J365" s="43">
        <v>9289973.9600000009</v>
      </c>
      <c r="K365" s="43">
        <v>9273390.290000001</v>
      </c>
      <c r="L365" s="43">
        <v>0</v>
      </c>
      <c r="M365" s="43">
        <v>9273390.290000001</v>
      </c>
      <c r="N365" s="43">
        <v>674967.45</v>
      </c>
      <c r="O365" s="43">
        <v>0</v>
      </c>
      <c r="P365" s="43">
        <v>1082819.73</v>
      </c>
      <c r="Q365" s="43">
        <v>18103124</v>
      </c>
      <c r="R365" s="43">
        <v>14451437</v>
      </c>
      <c r="S365" s="43">
        <v>0</v>
      </c>
      <c r="T365" s="43">
        <v>12786090.710000001</v>
      </c>
      <c r="U365" s="43">
        <v>0</v>
      </c>
      <c r="V365" s="43">
        <v>0</v>
      </c>
      <c r="W365" s="43">
        <v>56371829.18</v>
      </c>
      <c r="X365" s="45">
        <v>1.4326421960481225E-2</v>
      </c>
      <c r="Y365" s="43">
        <v>750</v>
      </c>
      <c r="Z365" s="43">
        <v>27000</v>
      </c>
      <c r="AA365" s="43">
        <v>555</v>
      </c>
      <c r="AB365" s="43">
        <v>28305</v>
      </c>
      <c r="AC365" s="43">
        <v>0</v>
      </c>
      <c r="AD365" s="43">
        <v>28305</v>
      </c>
      <c r="AE365" s="43">
        <v>0</v>
      </c>
      <c r="AF365" s="45">
        <f t="shared" si="15"/>
        <v>11031177.470000001</v>
      </c>
      <c r="AG365" s="45">
        <f t="shared" si="16"/>
        <v>32554561</v>
      </c>
      <c r="AH365" s="45">
        <f t="shared" si="17"/>
        <v>12786090.710000001</v>
      </c>
      <c r="AI365" s="43">
        <v>3675318803</v>
      </c>
      <c r="AJ365" s="43">
        <v>3851628640</v>
      </c>
      <c r="AK365" s="43">
        <v>3944385541</v>
      </c>
      <c r="AL365" s="47">
        <v>3823777661.3333335</v>
      </c>
      <c r="AM365" s="43">
        <v>1315178.6918199931</v>
      </c>
      <c r="AN365" s="46"/>
    </row>
    <row r="366" spans="1:40" s="35" customFormat="1" ht="16.5" x14ac:dyDescent="0.3">
      <c r="A366" s="35" t="s">
        <v>790</v>
      </c>
      <c r="B366" s="35" t="s">
        <v>791</v>
      </c>
      <c r="C366" s="35" t="s">
        <v>707</v>
      </c>
      <c r="D366" s="41">
        <v>2</v>
      </c>
      <c r="E366" s="41" t="s">
        <v>1233</v>
      </c>
      <c r="F366" s="42" t="s">
        <v>1193</v>
      </c>
      <c r="G366" s="43">
        <v>821693910</v>
      </c>
      <c r="H366" s="44">
        <v>1.2839999999999998</v>
      </c>
      <c r="I366" s="43">
        <v>890961176</v>
      </c>
      <c r="J366" s="43">
        <v>2100139.0599999996</v>
      </c>
      <c r="K366" s="43">
        <v>2100139.0599999996</v>
      </c>
      <c r="L366" s="43">
        <v>0</v>
      </c>
      <c r="M366" s="43">
        <v>2100139.0599999996</v>
      </c>
      <c r="N366" s="43">
        <v>152851.89000000001</v>
      </c>
      <c r="O366" s="43">
        <v>0</v>
      </c>
      <c r="P366" s="43">
        <v>245205.25</v>
      </c>
      <c r="Q366" s="43">
        <v>624495</v>
      </c>
      <c r="R366" s="43">
        <v>2761737</v>
      </c>
      <c r="S366" s="43">
        <v>0</v>
      </c>
      <c r="T366" s="43">
        <v>4660000</v>
      </c>
      <c r="U366" s="43">
        <v>0</v>
      </c>
      <c r="V366" s="43">
        <v>0</v>
      </c>
      <c r="W366" s="43">
        <v>10544428.199999999</v>
      </c>
      <c r="X366" s="45">
        <v>1.3048334044376013E-2</v>
      </c>
      <c r="Y366" s="43">
        <v>750</v>
      </c>
      <c r="Z366" s="43">
        <v>10500</v>
      </c>
      <c r="AA366" s="43">
        <v>225</v>
      </c>
      <c r="AB366" s="43">
        <v>11475</v>
      </c>
      <c r="AC366" s="43">
        <v>0</v>
      </c>
      <c r="AD366" s="43">
        <v>11475</v>
      </c>
      <c r="AE366" s="43">
        <v>0</v>
      </c>
      <c r="AF366" s="45">
        <f t="shared" si="15"/>
        <v>2498196.1999999997</v>
      </c>
      <c r="AG366" s="45">
        <f t="shared" si="16"/>
        <v>3386232</v>
      </c>
      <c r="AH366" s="45">
        <f t="shared" si="17"/>
        <v>4660000</v>
      </c>
      <c r="AI366" s="43">
        <v>805723648</v>
      </c>
      <c r="AJ366" s="43">
        <v>887746887</v>
      </c>
      <c r="AK366" s="43">
        <v>906755300</v>
      </c>
      <c r="AL366" s="47">
        <v>866741945</v>
      </c>
      <c r="AM366" s="43">
        <v>302430.23423613003</v>
      </c>
      <c r="AN366" s="46"/>
    </row>
    <row r="367" spans="1:40" s="35" customFormat="1" ht="16.5" x14ac:dyDescent="0.3">
      <c r="A367" s="35" t="s">
        <v>792</v>
      </c>
      <c r="B367" s="35" t="s">
        <v>793</v>
      </c>
      <c r="C367" s="35" t="s">
        <v>707</v>
      </c>
      <c r="D367" s="41">
        <v>3</v>
      </c>
      <c r="E367" s="41" t="s">
        <v>1234</v>
      </c>
      <c r="F367" s="42" t="s">
        <v>1193</v>
      </c>
      <c r="G367" s="43">
        <v>2611911000</v>
      </c>
      <c r="H367" s="44">
        <v>0.66400000000000003</v>
      </c>
      <c r="I367" s="43">
        <v>2707558185</v>
      </c>
      <c r="J367" s="43">
        <v>6382150.9400000004</v>
      </c>
      <c r="K367" s="43">
        <v>6381304</v>
      </c>
      <c r="L367" s="43">
        <v>0</v>
      </c>
      <c r="M367" s="43">
        <v>6381304</v>
      </c>
      <c r="N367" s="43">
        <v>464444.55</v>
      </c>
      <c r="O367" s="43">
        <v>0</v>
      </c>
      <c r="P367" s="43">
        <v>745063.51</v>
      </c>
      <c r="Q367" s="43">
        <v>4759655</v>
      </c>
      <c r="R367" s="43">
        <v>0</v>
      </c>
      <c r="S367" s="43">
        <v>0</v>
      </c>
      <c r="T367" s="43">
        <v>4991391</v>
      </c>
      <c r="U367" s="43">
        <v>0</v>
      </c>
      <c r="V367" s="43">
        <v>0</v>
      </c>
      <c r="W367" s="43">
        <v>17341858.059999999</v>
      </c>
      <c r="X367" s="45">
        <v>7.089179013409011E-3</v>
      </c>
      <c r="Y367" s="43">
        <v>0</v>
      </c>
      <c r="Z367" s="43">
        <v>14250</v>
      </c>
      <c r="AA367" s="43">
        <v>285</v>
      </c>
      <c r="AB367" s="43">
        <v>14535</v>
      </c>
      <c r="AC367" s="43">
        <v>-750</v>
      </c>
      <c r="AD367" s="43">
        <v>13785</v>
      </c>
      <c r="AE367" s="43">
        <v>0</v>
      </c>
      <c r="AF367" s="45">
        <f t="shared" si="15"/>
        <v>7590812.0599999996</v>
      </c>
      <c r="AG367" s="45">
        <f t="shared" si="16"/>
        <v>4759655</v>
      </c>
      <c r="AH367" s="45">
        <f t="shared" si="17"/>
        <v>4991391</v>
      </c>
      <c r="AI367" s="43">
        <v>2553864138</v>
      </c>
      <c r="AJ367" s="43">
        <v>2671554727</v>
      </c>
      <c r="AK367" s="43">
        <v>2456188640</v>
      </c>
      <c r="AL367" s="47">
        <v>2560535835</v>
      </c>
      <c r="AM367" s="43">
        <v>818728.72793712001</v>
      </c>
      <c r="AN367" s="46"/>
    </row>
    <row r="368" spans="1:40" s="35" customFormat="1" ht="16.5" x14ac:dyDescent="0.3">
      <c r="A368" s="35" t="s">
        <v>794</v>
      </c>
      <c r="B368" s="35" t="s">
        <v>795</v>
      </c>
      <c r="C368" s="35" t="s">
        <v>707</v>
      </c>
      <c r="D368" s="41">
        <v>1</v>
      </c>
      <c r="E368" s="41" t="s">
        <v>1233</v>
      </c>
      <c r="F368" s="42" t="s">
        <v>1193</v>
      </c>
      <c r="G368" s="43">
        <v>1237510909</v>
      </c>
      <c r="H368" s="44">
        <v>2.1229999999999998</v>
      </c>
      <c r="I368" s="43">
        <v>1247274988</v>
      </c>
      <c r="J368" s="43">
        <v>2940028.13</v>
      </c>
      <c r="K368" s="43">
        <v>2928598.83</v>
      </c>
      <c r="L368" s="43">
        <v>0</v>
      </c>
      <c r="M368" s="43">
        <v>2928598.83</v>
      </c>
      <c r="N368" s="43">
        <v>213133.91</v>
      </c>
      <c r="O368" s="43">
        <v>0</v>
      </c>
      <c r="P368" s="43">
        <v>341950.94</v>
      </c>
      <c r="Q368" s="43">
        <v>8756727</v>
      </c>
      <c r="R368" s="43">
        <v>6415670</v>
      </c>
      <c r="S368" s="43">
        <v>0</v>
      </c>
      <c r="T368" s="43">
        <v>7490786.8700000001</v>
      </c>
      <c r="U368" s="43">
        <v>123630.89</v>
      </c>
      <c r="V368" s="43">
        <v>0</v>
      </c>
      <c r="W368" s="43">
        <v>26270498.440000001</v>
      </c>
      <c r="X368" s="45">
        <v>2.1099456376479534E-2</v>
      </c>
      <c r="Y368" s="43">
        <v>500</v>
      </c>
      <c r="Z368" s="43">
        <v>23000</v>
      </c>
      <c r="AA368" s="43">
        <v>470</v>
      </c>
      <c r="AB368" s="43">
        <v>23970</v>
      </c>
      <c r="AC368" s="43">
        <v>0</v>
      </c>
      <c r="AD368" s="43">
        <v>23970</v>
      </c>
      <c r="AE368" s="43">
        <v>0</v>
      </c>
      <c r="AF368" s="45">
        <f t="shared" si="15"/>
        <v>3483683.68</v>
      </c>
      <c r="AG368" s="45">
        <f t="shared" si="16"/>
        <v>15172397</v>
      </c>
      <c r="AH368" s="45">
        <f t="shared" si="17"/>
        <v>7614417.7599999998</v>
      </c>
      <c r="AI368" s="43">
        <v>1188995828</v>
      </c>
      <c r="AJ368" s="43">
        <v>1206132904</v>
      </c>
      <c r="AK368" s="43">
        <v>1307152252</v>
      </c>
      <c r="AL368" s="47">
        <v>1234093661.3333333</v>
      </c>
      <c r="AM368" s="43">
        <v>436119.08421381301</v>
      </c>
      <c r="AN368" s="46"/>
    </row>
    <row r="369" spans="1:40" s="35" customFormat="1" ht="16.5" x14ac:dyDescent="0.3">
      <c r="A369" s="35" t="s">
        <v>796</v>
      </c>
      <c r="B369" s="35" t="s">
        <v>797</v>
      </c>
      <c r="C369" s="35" t="s">
        <v>707</v>
      </c>
      <c r="D369" s="41">
        <v>2</v>
      </c>
      <c r="E369" s="41" t="s">
        <v>1233</v>
      </c>
      <c r="F369" s="42" t="s">
        <v>1193</v>
      </c>
      <c r="G369" s="43">
        <v>64168389</v>
      </c>
      <c r="H369" s="44">
        <v>2.4649999999999999</v>
      </c>
      <c r="I369" s="43">
        <v>52814318</v>
      </c>
      <c r="J369" s="43">
        <v>124491.86</v>
      </c>
      <c r="K369" s="43">
        <v>125621.86</v>
      </c>
      <c r="L369" s="43">
        <v>0</v>
      </c>
      <c r="M369" s="43">
        <v>125621.86</v>
      </c>
      <c r="N369" s="43">
        <v>9140.74</v>
      </c>
      <c r="O369" s="43">
        <v>2587.27</v>
      </c>
      <c r="P369" s="43">
        <v>14660.26</v>
      </c>
      <c r="Q369" s="43">
        <v>435332</v>
      </c>
      <c r="R369" s="43">
        <v>161579</v>
      </c>
      <c r="S369" s="43">
        <v>0</v>
      </c>
      <c r="T369" s="43">
        <v>832506.28</v>
      </c>
      <c r="U369" s="43">
        <v>0</v>
      </c>
      <c r="V369" s="43">
        <v>0</v>
      </c>
      <c r="W369" s="43">
        <v>1581427.4100000001</v>
      </c>
      <c r="X369" s="45">
        <v>2.9594483230944466E-2</v>
      </c>
      <c r="Y369" s="43">
        <v>1250</v>
      </c>
      <c r="Z369" s="43">
        <v>2500</v>
      </c>
      <c r="AA369" s="43">
        <v>75</v>
      </c>
      <c r="AB369" s="43">
        <v>3825</v>
      </c>
      <c r="AC369" s="43">
        <v>0</v>
      </c>
      <c r="AD369" s="43">
        <v>3825</v>
      </c>
      <c r="AE369" s="43">
        <v>0</v>
      </c>
      <c r="AF369" s="45">
        <f t="shared" si="15"/>
        <v>152010.13</v>
      </c>
      <c r="AG369" s="45">
        <f t="shared" si="16"/>
        <v>596911</v>
      </c>
      <c r="AH369" s="45">
        <f t="shared" si="17"/>
        <v>832506.28</v>
      </c>
      <c r="AI369" s="43">
        <v>52683521</v>
      </c>
      <c r="AJ369" s="43">
        <v>52681954</v>
      </c>
      <c r="AK369" s="43">
        <v>55817461</v>
      </c>
      <c r="AL369" s="47">
        <v>53727645.333333336</v>
      </c>
      <c r="AM369" s="43">
        <v>18641.364691949999</v>
      </c>
      <c r="AN369" s="46"/>
    </row>
    <row r="370" spans="1:40" s="35" customFormat="1" ht="16.5" x14ac:dyDescent="0.3">
      <c r="A370" s="35" t="s">
        <v>798</v>
      </c>
      <c r="B370" s="35" t="s">
        <v>799</v>
      </c>
      <c r="C370" s="35" t="s">
        <v>707</v>
      </c>
      <c r="D370" s="41">
        <v>3</v>
      </c>
      <c r="E370" s="41" t="s">
        <v>1234</v>
      </c>
      <c r="F370" s="42" t="s">
        <v>1193</v>
      </c>
      <c r="G370" s="43">
        <v>450682200</v>
      </c>
      <c r="H370" s="44">
        <v>1.4259999999999999</v>
      </c>
      <c r="I370" s="43">
        <v>432992648</v>
      </c>
      <c r="J370" s="43">
        <v>1020633.4400000001</v>
      </c>
      <c r="K370" s="43">
        <v>1020633.4400000001</v>
      </c>
      <c r="L370" s="43">
        <v>0</v>
      </c>
      <c r="M370" s="43">
        <v>1020633.4400000001</v>
      </c>
      <c r="N370" s="43">
        <v>74283.53</v>
      </c>
      <c r="O370" s="43">
        <v>21047.02</v>
      </c>
      <c r="P370" s="43">
        <v>119165.75999999999</v>
      </c>
      <c r="Q370" s="43">
        <v>2651951</v>
      </c>
      <c r="R370" s="43">
        <v>0</v>
      </c>
      <c r="S370" s="43">
        <v>0</v>
      </c>
      <c r="T370" s="43">
        <v>2538446.7200000002</v>
      </c>
      <c r="U370" s="43">
        <v>0</v>
      </c>
      <c r="V370" s="43">
        <v>0</v>
      </c>
      <c r="W370" s="43">
        <v>6425527.4700000007</v>
      </c>
      <c r="X370" s="45">
        <v>1.7635567624670109E-2</v>
      </c>
      <c r="Y370" s="43">
        <v>1000</v>
      </c>
      <c r="Z370" s="43">
        <v>7500</v>
      </c>
      <c r="AA370" s="43">
        <v>170</v>
      </c>
      <c r="AB370" s="43">
        <v>8670</v>
      </c>
      <c r="AC370" s="43">
        <v>0</v>
      </c>
      <c r="AD370" s="43">
        <v>8670</v>
      </c>
      <c r="AE370" s="43">
        <v>0</v>
      </c>
      <c r="AF370" s="45">
        <f t="shared" si="15"/>
        <v>1235129.75</v>
      </c>
      <c r="AG370" s="45">
        <f t="shared" si="16"/>
        <v>2651951</v>
      </c>
      <c r="AH370" s="45">
        <f t="shared" si="17"/>
        <v>2538446.7200000002</v>
      </c>
      <c r="AI370" s="43">
        <v>415640311</v>
      </c>
      <c r="AJ370" s="43">
        <v>429940123</v>
      </c>
      <c r="AK370" s="43">
        <v>451675887</v>
      </c>
      <c r="AL370" s="47">
        <v>432418773.66666669</v>
      </c>
      <c r="AM370" s="43">
        <v>150558.478441371</v>
      </c>
      <c r="AN370" s="46"/>
    </row>
    <row r="371" spans="1:40" s="35" customFormat="1" ht="16.5" x14ac:dyDescent="0.3">
      <c r="A371" s="35" t="s">
        <v>800</v>
      </c>
      <c r="B371" s="35" t="s">
        <v>801</v>
      </c>
      <c r="C371" s="35" t="s">
        <v>707</v>
      </c>
      <c r="D371" s="41">
        <v>1</v>
      </c>
      <c r="E371" s="41" t="s">
        <v>1233</v>
      </c>
      <c r="F371" s="42" t="s">
        <v>1193</v>
      </c>
      <c r="G371" s="43">
        <v>4302267600</v>
      </c>
      <c r="H371" s="44">
        <v>0.61799999999999999</v>
      </c>
      <c r="I371" s="43">
        <v>4411924707</v>
      </c>
      <c r="J371" s="43">
        <v>10399617.470000001</v>
      </c>
      <c r="K371" s="43">
        <v>10397702.91</v>
      </c>
      <c r="L371" s="43">
        <v>0</v>
      </c>
      <c r="M371" s="43">
        <v>10397702.91</v>
      </c>
      <c r="N371" s="43">
        <v>0</v>
      </c>
      <c r="O371" s="43">
        <v>0</v>
      </c>
      <c r="P371" s="43">
        <v>1214000.8500000001</v>
      </c>
      <c r="Q371" s="43">
        <v>6725726</v>
      </c>
      <c r="R371" s="43">
        <v>0</v>
      </c>
      <c r="S371" s="43">
        <v>0</v>
      </c>
      <c r="T371" s="43">
        <v>6750452.04</v>
      </c>
      <c r="U371" s="43">
        <v>0</v>
      </c>
      <c r="V371" s="43">
        <v>1458587.45</v>
      </c>
      <c r="W371" s="43">
        <v>26546469.249999996</v>
      </c>
      <c r="X371" s="45">
        <v>6.823819239585284E-3</v>
      </c>
      <c r="Y371" s="43">
        <v>500</v>
      </c>
      <c r="Z371" s="43">
        <v>23500</v>
      </c>
      <c r="AA371" s="43">
        <v>480</v>
      </c>
      <c r="AB371" s="43">
        <v>24480</v>
      </c>
      <c r="AC371" s="43">
        <v>0</v>
      </c>
      <c r="AD371" s="43">
        <v>24480</v>
      </c>
      <c r="AE371" s="43">
        <v>0</v>
      </c>
      <c r="AF371" s="45">
        <f t="shared" si="15"/>
        <v>11611703.76</v>
      </c>
      <c r="AG371" s="45">
        <f t="shared" si="16"/>
        <v>6725726</v>
      </c>
      <c r="AH371" s="45">
        <f t="shared" si="17"/>
        <v>8209039.4900000002</v>
      </c>
      <c r="AI371" s="43">
        <v>4282516571</v>
      </c>
      <c r="AJ371" s="43">
        <v>4375766716</v>
      </c>
      <c r="AK371" s="43">
        <v>4559418822</v>
      </c>
      <c r="AL371" s="47">
        <v>4405900703</v>
      </c>
      <c r="AM371" s="43">
        <v>1519804.754193726</v>
      </c>
      <c r="AN371" s="46"/>
    </row>
    <row r="372" spans="1:40" s="35" customFormat="1" ht="16.5" x14ac:dyDescent="0.3">
      <c r="A372" s="35" t="s">
        <v>802</v>
      </c>
      <c r="B372" s="35" t="s">
        <v>803</v>
      </c>
      <c r="C372" s="35" t="s">
        <v>707</v>
      </c>
      <c r="D372" s="41">
        <v>2</v>
      </c>
      <c r="E372" s="41" t="s">
        <v>1233</v>
      </c>
      <c r="F372" s="42" t="s">
        <v>1193</v>
      </c>
      <c r="G372" s="43">
        <v>1332342300</v>
      </c>
      <c r="H372" s="44">
        <v>1.3579999999999999</v>
      </c>
      <c r="I372" s="43">
        <v>1322033569</v>
      </c>
      <c r="J372" s="43">
        <v>3116246.15</v>
      </c>
      <c r="K372" s="43">
        <v>3115649.1999999997</v>
      </c>
      <c r="L372" s="43">
        <v>0</v>
      </c>
      <c r="M372" s="43">
        <v>3115649.1999999997</v>
      </c>
      <c r="N372" s="43">
        <v>226762.33</v>
      </c>
      <c r="O372" s="43">
        <v>0</v>
      </c>
      <c r="P372" s="43">
        <v>363780.3</v>
      </c>
      <c r="Q372" s="43">
        <v>9224250</v>
      </c>
      <c r="R372" s="43">
        <v>0</v>
      </c>
      <c r="S372" s="43">
        <v>0</v>
      </c>
      <c r="T372" s="43">
        <v>5023292.2699999996</v>
      </c>
      <c r="U372" s="43">
        <v>133234</v>
      </c>
      <c r="V372" s="43">
        <v>0</v>
      </c>
      <c r="W372" s="43">
        <v>18086968.100000001</v>
      </c>
      <c r="X372" s="45">
        <v>1.3761753970081546E-2</v>
      </c>
      <c r="Y372" s="43">
        <v>3000</v>
      </c>
      <c r="Z372" s="43">
        <v>49250</v>
      </c>
      <c r="AA372" s="43">
        <v>1045</v>
      </c>
      <c r="AB372" s="43">
        <v>53295</v>
      </c>
      <c r="AC372" s="43">
        <v>0</v>
      </c>
      <c r="AD372" s="43">
        <v>53295</v>
      </c>
      <c r="AE372" s="43">
        <v>0</v>
      </c>
      <c r="AF372" s="45">
        <f t="shared" si="15"/>
        <v>3706191.8299999996</v>
      </c>
      <c r="AG372" s="45">
        <f t="shared" si="16"/>
        <v>9224250</v>
      </c>
      <c r="AH372" s="45">
        <f t="shared" si="17"/>
        <v>5156526.2699999996</v>
      </c>
      <c r="AI372" s="43">
        <v>1270449964</v>
      </c>
      <c r="AJ372" s="43">
        <v>1310713524</v>
      </c>
      <c r="AK372" s="43">
        <v>1320458176</v>
      </c>
      <c r="AL372" s="47">
        <v>1300540554.6666667</v>
      </c>
      <c r="AM372" s="43">
        <v>440152.28518060799</v>
      </c>
      <c r="AN372" s="46"/>
    </row>
    <row r="373" spans="1:40" s="35" customFormat="1" ht="16.5" x14ac:dyDescent="0.3">
      <c r="A373" s="35" t="s">
        <v>804</v>
      </c>
      <c r="B373" s="35" t="s">
        <v>805</v>
      </c>
      <c r="C373" s="35" t="s">
        <v>707</v>
      </c>
      <c r="D373" s="41">
        <v>3</v>
      </c>
      <c r="E373" s="41" t="s">
        <v>1234</v>
      </c>
      <c r="F373" s="42" t="s">
        <v>1193</v>
      </c>
      <c r="G373" s="43">
        <v>649644817</v>
      </c>
      <c r="H373" s="44">
        <v>2.516</v>
      </c>
      <c r="I373" s="43">
        <v>645197173</v>
      </c>
      <c r="J373" s="43">
        <v>1520833.7</v>
      </c>
      <c r="K373" s="43">
        <v>1520207.71</v>
      </c>
      <c r="L373" s="43">
        <v>0</v>
      </c>
      <c r="M373" s="43">
        <v>1520207.71</v>
      </c>
      <c r="N373" s="43">
        <v>110644.47</v>
      </c>
      <c r="O373" s="43">
        <v>31350.26</v>
      </c>
      <c r="P373" s="43">
        <v>177497.54</v>
      </c>
      <c r="Q373" s="43">
        <v>6873636</v>
      </c>
      <c r="R373" s="43">
        <v>0</v>
      </c>
      <c r="S373" s="43">
        <v>0</v>
      </c>
      <c r="T373" s="43">
        <v>7628437.5899999999</v>
      </c>
      <c r="U373" s="43">
        <v>0</v>
      </c>
      <c r="V373" s="43">
        <v>0</v>
      </c>
      <c r="W373" s="43">
        <v>16341773.57</v>
      </c>
      <c r="X373" s="45">
        <v>2.7885165633559958E-2</v>
      </c>
      <c r="Y373" s="43">
        <v>6244.52</v>
      </c>
      <c r="Z373" s="43">
        <v>33750</v>
      </c>
      <c r="AA373" s="43">
        <v>799.89040000000011</v>
      </c>
      <c r="AB373" s="43">
        <v>40794.410400000008</v>
      </c>
      <c r="AC373" s="43">
        <v>0</v>
      </c>
      <c r="AD373" s="43">
        <v>40794.410400000008</v>
      </c>
      <c r="AE373" s="43">
        <v>0</v>
      </c>
      <c r="AF373" s="45">
        <f t="shared" si="15"/>
        <v>1839699.98</v>
      </c>
      <c r="AG373" s="45">
        <f t="shared" si="16"/>
        <v>6873636</v>
      </c>
      <c r="AH373" s="45">
        <f t="shared" si="17"/>
        <v>7628437.5899999999</v>
      </c>
      <c r="AI373" s="43">
        <v>605507879</v>
      </c>
      <c r="AJ373" s="43">
        <v>633042794</v>
      </c>
      <c r="AK373" s="43">
        <v>690860047</v>
      </c>
      <c r="AL373" s="47">
        <v>643136906.66666663</v>
      </c>
      <c r="AM373" s="43">
        <v>230457.35754241201</v>
      </c>
      <c r="AN373" s="46"/>
    </row>
    <row r="374" spans="1:40" s="35" customFormat="1" ht="16.5" x14ac:dyDescent="0.3">
      <c r="A374" s="35" t="s">
        <v>806</v>
      </c>
      <c r="B374" s="35" t="s">
        <v>807</v>
      </c>
      <c r="C374" s="35" t="s">
        <v>707</v>
      </c>
      <c r="D374" s="41">
        <v>1</v>
      </c>
      <c r="E374" s="41" t="s">
        <v>1233</v>
      </c>
      <c r="F374" s="42" t="s">
        <v>1193</v>
      </c>
      <c r="G374" s="43">
        <v>1320437800</v>
      </c>
      <c r="H374" s="44">
        <v>2.4139999999999997</v>
      </c>
      <c r="I374" s="43">
        <v>1383392051</v>
      </c>
      <c r="J374" s="43">
        <v>3260876.95</v>
      </c>
      <c r="K374" s="43">
        <v>3260869.0100000002</v>
      </c>
      <c r="L374" s="43">
        <v>0</v>
      </c>
      <c r="M374" s="43">
        <v>3260869.0100000002</v>
      </c>
      <c r="N374" s="43">
        <v>237331.99</v>
      </c>
      <c r="O374" s="43">
        <v>67245.820000000007</v>
      </c>
      <c r="P374" s="43">
        <v>380728.35</v>
      </c>
      <c r="Q374" s="43">
        <v>0</v>
      </c>
      <c r="R374" s="43">
        <v>24028924</v>
      </c>
      <c r="S374" s="43">
        <v>0</v>
      </c>
      <c r="T374" s="43">
        <v>3105130</v>
      </c>
      <c r="U374" s="43">
        <v>792275</v>
      </c>
      <c r="V374" s="43">
        <v>0</v>
      </c>
      <c r="W374" s="43">
        <v>31872504.170000002</v>
      </c>
      <c r="X374" s="45">
        <v>2.3710591718966036E-2</v>
      </c>
      <c r="Y374" s="43">
        <v>904.79</v>
      </c>
      <c r="Z374" s="43">
        <v>42000</v>
      </c>
      <c r="AA374" s="43">
        <v>858.09580000000005</v>
      </c>
      <c r="AB374" s="43">
        <v>43762.885800000004</v>
      </c>
      <c r="AC374" s="43">
        <v>250</v>
      </c>
      <c r="AD374" s="43">
        <v>44012.885800000004</v>
      </c>
      <c r="AE374" s="43">
        <v>0</v>
      </c>
      <c r="AF374" s="45">
        <f t="shared" si="15"/>
        <v>3946175.17</v>
      </c>
      <c r="AG374" s="45">
        <f t="shared" si="16"/>
        <v>24028924</v>
      </c>
      <c r="AH374" s="45">
        <f t="shared" si="17"/>
        <v>3897405</v>
      </c>
      <c r="AI374" s="43">
        <v>1291086018</v>
      </c>
      <c r="AJ374" s="43">
        <v>1365084751</v>
      </c>
      <c r="AK374" s="43">
        <v>1410272135</v>
      </c>
      <c r="AL374" s="47">
        <v>1355480968</v>
      </c>
      <c r="AM374" s="43">
        <v>470090.24157595501</v>
      </c>
      <c r="AN374" s="46"/>
    </row>
    <row r="375" spans="1:40" s="35" customFormat="1" ht="16.5" x14ac:dyDescent="0.3">
      <c r="A375" s="35" t="s">
        <v>808</v>
      </c>
      <c r="B375" s="35" t="s">
        <v>809</v>
      </c>
      <c r="C375" s="35" t="s">
        <v>707</v>
      </c>
      <c r="D375" s="41">
        <v>2</v>
      </c>
      <c r="E375" s="41" t="s">
        <v>1233</v>
      </c>
      <c r="F375" s="42" t="s">
        <v>1193</v>
      </c>
      <c r="G375" s="43">
        <v>6031526100</v>
      </c>
      <c r="H375" s="44">
        <v>1.92</v>
      </c>
      <c r="I375" s="43">
        <v>6661082532</v>
      </c>
      <c r="J375" s="43">
        <v>15701244.890000001</v>
      </c>
      <c r="K375" s="43">
        <v>15640452.200000001</v>
      </c>
      <c r="L375" s="43">
        <v>0</v>
      </c>
      <c r="M375" s="43">
        <v>15640452.200000001</v>
      </c>
      <c r="N375" s="43">
        <v>1138458.1499999999</v>
      </c>
      <c r="O375" s="43">
        <v>0</v>
      </c>
      <c r="P375" s="43">
        <v>1827223.96</v>
      </c>
      <c r="Q375" s="43">
        <v>69226235</v>
      </c>
      <c r="R375" s="43">
        <v>0</v>
      </c>
      <c r="S375" s="43">
        <v>0</v>
      </c>
      <c r="T375" s="43">
        <v>27926019.149999999</v>
      </c>
      <c r="U375" s="43">
        <v>0</v>
      </c>
      <c r="V375" s="43">
        <v>0</v>
      </c>
      <c r="W375" s="43">
        <v>115758388.46000001</v>
      </c>
      <c r="X375" s="45">
        <v>1.812520625649898E-2</v>
      </c>
      <c r="Y375" s="43">
        <v>15895.2</v>
      </c>
      <c r="Z375" s="43">
        <v>189500</v>
      </c>
      <c r="AA375" s="43">
        <v>4107.9040000000005</v>
      </c>
      <c r="AB375" s="43">
        <v>209503.10400000002</v>
      </c>
      <c r="AC375" s="43">
        <v>1750</v>
      </c>
      <c r="AD375" s="43">
        <v>211253.10400000002</v>
      </c>
      <c r="AE375" s="43">
        <v>0</v>
      </c>
      <c r="AF375" s="45">
        <f t="shared" si="15"/>
        <v>18606134.310000002</v>
      </c>
      <c r="AG375" s="45">
        <f t="shared" si="16"/>
        <v>69226235</v>
      </c>
      <c r="AH375" s="45">
        <f t="shared" si="17"/>
        <v>27926019.149999999</v>
      </c>
      <c r="AI375" s="43">
        <v>6320630061</v>
      </c>
      <c r="AJ375" s="43">
        <v>6591490849</v>
      </c>
      <c r="AK375" s="43">
        <v>6684612767</v>
      </c>
      <c r="AL375" s="47">
        <v>6532244559</v>
      </c>
      <c r="AM375" s="43">
        <v>2228202.0274624112</v>
      </c>
      <c r="AN375" s="46"/>
    </row>
    <row r="376" spans="1:40" s="35" customFormat="1" ht="16.5" x14ac:dyDescent="0.3">
      <c r="A376" s="35" t="s">
        <v>810</v>
      </c>
      <c r="B376" s="35" t="s">
        <v>811</v>
      </c>
      <c r="C376" s="35" t="s">
        <v>707</v>
      </c>
      <c r="D376" s="41">
        <v>3</v>
      </c>
      <c r="E376" s="41" t="s">
        <v>1234</v>
      </c>
      <c r="F376" s="42" t="s">
        <v>1193</v>
      </c>
      <c r="G376" s="43">
        <v>1405132652</v>
      </c>
      <c r="H376" s="44">
        <v>2.0549999999999997</v>
      </c>
      <c r="I376" s="43">
        <v>1482582543</v>
      </c>
      <c r="J376" s="43">
        <v>3494685.96</v>
      </c>
      <c r="K376" s="43">
        <v>3493633.5</v>
      </c>
      <c r="L376" s="43">
        <v>0</v>
      </c>
      <c r="M376" s="43">
        <v>3493633.5</v>
      </c>
      <c r="N376" s="43">
        <v>254274.65</v>
      </c>
      <c r="O376" s="43">
        <v>0</v>
      </c>
      <c r="P376" s="43">
        <v>407909.27</v>
      </c>
      <c r="Q376" s="43">
        <v>10428371</v>
      </c>
      <c r="R376" s="43">
        <v>4817677</v>
      </c>
      <c r="S376" s="43">
        <v>0</v>
      </c>
      <c r="T376" s="43">
        <v>9469924.9900000002</v>
      </c>
      <c r="U376" s="43">
        <v>0</v>
      </c>
      <c r="V376" s="43">
        <v>0</v>
      </c>
      <c r="W376" s="43">
        <v>28871790.410000004</v>
      </c>
      <c r="X376" s="45">
        <v>2.1710800960387865E-2</v>
      </c>
      <c r="Y376" s="43">
        <v>3000</v>
      </c>
      <c r="Z376" s="43">
        <v>38750</v>
      </c>
      <c r="AA376" s="43">
        <v>835</v>
      </c>
      <c r="AB376" s="43">
        <v>42585</v>
      </c>
      <c r="AC376" s="43">
        <v>0</v>
      </c>
      <c r="AD376" s="43">
        <v>42585</v>
      </c>
      <c r="AE376" s="43">
        <v>0</v>
      </c>
      <c r="AF376" s="45">
        <f t="shared" si="15"/>
        <v>4155817.42</v>
      </c>
      <c r="AG376" s="45">
        <f t="shared" si="16"/>
        <v>15246048</v>
      </c>
      <c r="AH376" s="45">
        <f t="shared" si="17"/>
        <v>9469924.9900000002</v>
      </c>
      <c r="AI376" s="43">
        <v>1362851665</v>
      </c>
      <c r="AJ376" s="43">
        <v>1459973614</v>
      </c>
      <c r="AK376" s="43">
        <v>1502233073</v>
      </c>
      <c r="AL376" s="47">
        <v>1441686117.3333333</v>
      </c>
      <c r="AM376" s="43">
        <v>500975.507357325</v>
      </c>
      <c r="AN376" s="46"/>
    </row>
    <row r="377" spans="1:40" s="35" customFormat="1" ht="16.5" x14ac:dyDescent="0.3">
      <c r="A377" s="35" t="s">
        <v>812</v>
      </c>
      <c r="B377" s="35" t="s">
        <v>813</v>
      </c>
      <c r="C377" s="35" t="s">
        <v>814</v>
      </c>
      <c r="D377" s="41">
        <v>1</v>
      </c>
      <c r="E377" s="41" t="s">
        <v>1233</v>
      </c>
      <c r="F377" s="42" t="s">
        <v>1193</v>
      </c>
      <c r="G377" s="43">
        <v>1102341700</v>
      </c>
      <c r="H377" s="44">
        <v>2.9899999999999998</v>
      </c>
      <c r="I377" s="43">
        <v>1210417758</v>
      </c>
      <c r="J377" s="43">
        <v>3061831.73</v>
      </c>
      <c r="K377" s="43">
        <v>3060988.11</v>
      </c>
      <c r="L377" s="43">
        <v>0</v>
      </c>
      <c r="M377" s="43">
        <v>3060988.11</v>
      </c>
      <c r="N377" s="43">
        <v>0</v>
      </c>
      <c r="O377" s="43">
        <v>0</v>
      </c>
      <c r="P377" s="43">
        <v>90955.33</v>
      </c>
      <c r="Q377" s="43">
        <v>20197768</v>
      </c>
      <c r="R377" s="43">
        <v>0</v>
      </c>
      <c r="S377" s="43">
        <v>0</v>
      </c>
      <c r="T377" s="43">
        <v>9204605.8800000008</v>
      </c>
      <c r="U377" s="43">
        <v>0</v>
      </c>
      <c r="V377" s="43">
        <v>398389</v>
      </c>
      <c r="W377" s="43">
        <v>32952706.32</v>
      </c>
      <c r="X377" s="45">
        <v>2.7513589614170476E-2</v>
      </c>
      <c r="Y377" s="43">
        <v>4136.99</v>
      </c>
      <c r="Z377" s="43">
        <v>30750</v>
      </c>
      <c r="AA377" s="43">
        <v>697.73979999999995</v>
      </c>
      <c r="AB377" s="43">
        <v>35584.729800000001</v>
      </c>
      <c r="AC377" s="43">
        <v>0</v>
      </c>
      <c r="AD377" s="43">
        <v>35584.729800000001</v>
      </c>
      <c r="AE377" s="43">
        <v>0</v>
      </c>
      <c r="AF377" s="45">
        <f t="shared" si="15"/>
        <v>3151943.44</v>
      </c>
      <c r="AG377" s="45">
        <f t="shared" si="16"/>
        <v>20197768</v>
      </c>
      <c r="AH377" s="45">
        <f t="shared" si="17"/>
        <v>9602994.8800000008</v>
      </c>
      <c r="AI377" s="43">
        <v>1158661428</v>
      </c>
      <c r="AJ377" s="43">
        <v>1195167954</v>
      </c>
      <c r="AK377" s="43">
        <v>1194820832</v>
      </c>
      <c r="AL377" s="47">
        <v>1182883404.6666667</v>
      </c>
      <c r="AM377" s="43">
        <v>398273.21239305602</v>
      </c>
      <c r="AN377" s="46"/>
    </row>
    <row r="378" spans="1:40" s="35" customFormat="1" ht="16.5" x14ac:dyDescent="0.3">
      <c r="A378" s="35" t="s">
        <v>815</v>
      </c>
      <c r="B378" s="35" t="s">
        <v>816</v>
      </c>
      <c r="C378" s="35" t="s">
        <v>814</v>
      </c>
      <c r="D378" s="41">
        <v>2</v>
      </c>
      <c r="E378" s="41" t="s">
        <v>1233</v>
      </c>
      <c r="F378" s="42" t="s">
        <v>1193</v>
      </c>
      <c r="G378" s="43">
        <v>879417900</v>
      </c>
      <c r="H378" s="44">
        <v>2.347</v>
      </c>
      <c r="I378" s="43">
        <v>980265478</v>
      </c>
      <c r="J378" s="43">
        <v>2479646.3199999998</v>
      </c>
      <c r="K378" s="43">
        <v>2477396.7599999998</v>
      </c>
      <c r="L378" s="43">
        <v>0</v>
      </c>
      <c r="M378" s="43">
        <v>2477396.7599999998</v>
      </c>
      <c r="N378" s="43">
        <v>0</v>
      </c>
      <c r="O378" s="43">
        <v>0</v>
      </c>
      <c r="P378" s="43">
        <v>73610.73</v>
      </c>
      <c r="Q378" s="43">
        <v>13692642</v>
      </c>
      <c r="R378" s="43">
        <v>0</v>
      </c>
      <c r="S378" s="43">
        <v>0</v>
      </c>
      <c r="T378" s="43">
        <v>4127904.55</v>
      </c>
      <c r="U378" s="43">
        <v>263825.37</v>
      </c>
      <c r="V378" s="43">
        <v>0</v>
      </c>
      <c r="W378" s="43">
        <v>20635379.41</v>
      </c>
      <c r="X378" s="45">
        <v>2.1910531880487305E-2</v>
      </c>
      <c r="Y378" s="43">
        <v>0</v>
      </c>
      <c r="Z378" s="43">
        <v>23750</v>
      </c>
      <c r="AA378" s="43">
        <v>475</v>
      </c>
      <c r="AB378" s="43">
        <v>24225</v>
      </c>
      <c r="AC378" s="43">
        <v>0</v>
      </c>
      <c r="AD378" s="43">
        <v>24225</v>
      </c>
      <c r="AE378" s="43">
        <v>0</v>
      </c>
      <c r="AF378" s="45">
        <f t="shared" si="15"/>
        <v>2551007.4899999998</v>
      </c>
      <c r="AG378" s="45">
        <f t="shared" si="16"/>
        <v>13692642</v>
      </c>
      <c r="AH378" s="45">
        <f t="shared" si="17"/>
        <v>4391729.92</v>
      </c>
      <c r="AI378" s="43">
        <v>963745645</v>
      </c>
      <c r="AJ378" s="43">
        <v>973503504</v>
      </c>
      <c r="AK378" s="43">
        <v>969162332</v>
      </c>
      <c r="AL378" s="47">
        <v>968803827</v>
      </c>
      <c r="AM378" s="43">
        <v>323053.78761255601</v>
      </c>
      <c r="AN378" s="46"/>
    </row>
    <row r="379" spans="1:40" s="35" customFormat="1" ht="16.5" x14ac:dyDescent="0.3">
      <c r="A379" s="35" t="s">
        <v>817</v>
      </c>
      <c r="B379" s="35" t="s">
        <v>818</v>
      </c>
      <c r="C379" s="35" t="s">
        <v>814</v>
      </c>
      <c r="D379" s="41">
        <v>3</v>
      </c>
      <c r="E379" s="41" t="s">
        <v>1234</v>
      </c>
      <c r="F379" s="42" t="s">
        <v>1193</v>
      </c>
      <c r="G379" s="43">
        <v>763049350</v>
      </c>
      <c r="H379" s="44">
        <v>3.7359999999999998</v>
      </c>
      <c r="I379" s="43">
        <v>1023980814</v>
      </c>
      <c r="J379" s="43">
        <v>2590227.15</v>
      </c>
      <c r="K379" s="43">
        <v>2589171.27</v>
      </c>
      <c r="L379" s="43">
        <v>0</v>
      </c>
      <c r="M379" s="43">
        <v>2589171.27</v>
      </c>
      <c r="N379" s="43">
        <v>0</v>
      </c>
      <c r="O379" s="43">
        <v>0</v>
      </c>
      <c r="P379" s="43">
        <v>76875.66</v>
      </c>
      <c r="Q379" s="43">
        <v>18036957</v>
      </c>
      <c r="R379" s="43">
        <v>0</v>
      </c>
      <c r="S379" s="43">
        <v>0</v>
      </c>
      <c r="T379" s="43">
        <v>7455846.0499999998</v>
      </c>
      <c r="U379" s="43">
        <v>0</v>
      </c>
      <c r="V379" s="43">
        <v>341340.95</v>
      </c>
      <c r="W379" s="43">
        <v>28500190.93</v>
      </c>
      <c r="X379" s="45">
        <v>3.4234213248097424E-2</v>
      </c>
      <c r="Y379" s="43">
        <v>5378.08</v>
      </c>
      <c r="Z379" s="43">
        <v>39750</v>
      </c>
      <c r="AA379" s="43">
        <v>902.5616</v>
      </c>
      <c r="AB379" s="43">
        <v>46030.641600000003</v>
      </c>
      <c r="AC379" s="43">
        <v>0</v>
      </c>
      <c r="AD379" s="43">
        <v>46030.641600000003</v>
      </c>
      <c r="AE379" s="43">
        <v>0</v>
      </c>
      <c r="AF379" s="45">
        <f t="shared" si="15"/>
        <v>2666046.9300000002</v>
      </c>
      <c r="AG379" s="45">
        <f t="shared" si="16"/>
        <v>18036957</v>
      </c>
      <c r="AH379" s="45">
        <f t="shared" si="17"/>
        <v>7797187</v>
      </c>
      <c r="AI379" s="43">
        <v>982369911</v>
      </c>
      <c r="AJ379" s="43">
        <v>1023295130</v>
      </c>
      <c r="AK379" s="43">
        <v>1029884626</v>
      </c>
      <c r="AL379" s="47">
        <v>1011849889</v>
      </c>
      <c r="AM379" s="43">
        <v>343537.44846220798</v>
      </c>
      <c r="AN379" s="46"/>
    </row>
    <row r="380" spans="1:40" s="35" customFormat="1" ht="16.5" x14ac:dyDescent="0.3">
      <c r="A380" s="35" t="s">
        <v>819</v>
      </c>
      <c r="B380" s="35" t="s">
        <v>820</v>
      </c>
      <c r="C380" s="35" t="s">
        <v>814</v>
      </c>
      <c r="D380" s="41">
        <v>1</v>
      </c>
      <c r="E380" s="41" t="s">
        <v>1234</v>
      </c>
      <c r="F380" s="42" t="s">
        <v>1193</v>
      </c>
      <c r="G380" s="43">
        <v>2112590517</v>
      </c>
      <c r="H380" s="44">
        <v>2.1189999999999998</v>
      </c>
      <c r="I380" s="43">
        <v>2634053912</v>
      </c>
      <c r="J380" s="43">
        <v>6663013.4800000004</v>
      </c>
      <c r="K380" s="43">
        <v>6657837.3600000003</v>
      </c>
      <c r="L380" s="43">
        <v>0</v>
      </c>
      <c r="M380" s="43">
        <v>6657837.3600000003</v>
      </c>
      <c r="N380" s="43">
        <v>0</v>
      </c>
      <c r="O380" s="43">
        <v>0</v>
      </c>
      <c r="P380" s="43">
        <v>197815.76</v>
      </c>
      <c r="Q380" s="43">
        <v>0</v>
      </c>
      <c r="R380" s="43">
        <v>28531661</v>
      </c>
      <c r="S380" s="43">
        <v>0</v>
      </c>
      <c r="T380" s="43">
        <v>8395132</v>
      </c>
      <c r="U380" s="43">
        <v>105576.21</v>
      </c>
      <c r="V380" s="43">
        <v>869123</v>
      </c>
      <c r="W380" s="43">
        <v>44757145.329999998</v>
      </c>
      <c r="X380" s="45">
        <v>1.9332656784609586E-2</v>
      </c>
      <c r="Y380" s="43">
        <v>500</v>
      </c>
      <c r="Z380" s="43">
        <v>26500</v>
      </c>
      <c r="AA380" s="43">
        <v>540</v>
      </c>
      <c r="AB380" s="43">
        <v>27540</v>
      </c>
      <c r="AC380" s="43">
        <v>0</v>
      </c>
      <c r="AD380" s="43">
        <v>27540</v>
      </c>
      <c r="AE380" s="43">
        <v>0</v>
      </c>
      <c r="AF380" s="45">
        <f t="shared" si="15"/>
        <v>6855653.1200000001</v>
      </c>
      <c r="AG380" s="45">
        <f t="shared" si="16"/>
        <v>28531661</v>
      </c>
      <c r="AH380" s="45">
        <f t="shared" si="17"/>
        <v>9369831.2100000009</v>
      </c>
      <c r="AI380" s="43">
        <v>2688838389</v>
      </c>
      <c r="AJ380" s="43">
        <v>2606347675</v>
      </c>
      <c r="AK380" s="43">
        <v>2553233615</v>
      </c>
      <c r="AL380" s="47">
        <v>2616139893</v>
      </c>
      <c r="AM380" s="43">
        <v>851432.45923335606</v>
      </c>
      <c r="AN380" s="46"/>
    </row>
    <row r="381" spans="1:40" s="35" customFormat="1" ht="16.5" x14ac:dyDescent="0.3">
      <c r="A381" s="35" t="s">
        <v>821</v>
      </c>
      <c r="B381" s="35" t="s">
        <v>822</v>
      </c>
      <c r="C381" s="35" t="s">
        <v>814</v>
      </c>
      <c r="D381" s="41">
        <v>2</v>
      </c>
      <c r="E381" s="41" t="s">
        <v>1233</v>
      </c>
      <c r="F381" s="42" t="s">
        <v>1193</v>
      </c>
      <c r="G381" s="43">
        <v>3261779631</v>
      </c>
      <c r="H381" s="44">
        <v>1.8929999999999998</v>
      </c>
      <c r="I381" s="43">
        <v>3686534041</v>
      </c>
      <c r="J381" s="43">
        <v>9325331.5399999991</v>
      </c>
      <c r="K381" s="43">
        <v>9323129.7799999993</v>
      </c>
      <c r="L381" s="43">
        <v>0</v>
      </c>
      <c r="M381" s="43">
        <v>9323129.7799999993</v>
      </c>
      <c r="N381" s="43">
        <v>0</v>
      </c>
      <c r="O381" s="43">
        <v>0</v>
      </c>
      <c r="P381" s="43">
        <v>277036.53999999998</v>
      </c>
      <c r="Q381" s="43">
        <v>0</v>
      </c>
      <c r="R381" s="43">
        <v>40745273</v>
      </c>
      <c r="S381" s="43">
        <v>0</v>
      </c>
      <c r="T381" s="43">
        <v>9929529.2400000002</v>
      </c>
      <c r="U381" s="43">
        <v>326177.96000000002</v>
      </c>
      <c r="V381" s="43">
        <v>1125285.5</v>
      </c>
      <c r="W381" s="43">
        <v>61726432.020000003</v>
      </c>
      <c r="X381" s="45">
        <v>1.7585477988829725E-2</v>
      </c>
      <c r="Y381" s="43">
        <v>3894.52</v>
      </c>
      <c r="Z381" s="43">
        <v>41250</v>
      </c>
      <c r="AA381" s="43">
        <v>902.8904</v>
      </c>
      <c r="AB381" s="43">
        <v>46047.410400000001</v>
      </c>
      <c r="AC381" s="43">
        <v>0</v>
      </c>
      <c r="AD381" s="43">
        <v>46047.410400000001</v>
      </c>
      <c r="AE381" s="43">
        <v>0</v>
      </c>
      <c r="AF381" s="45">
        <f t="shared" si="15"/>
        <v>9600166.3199999984</v>
      </c>
      <c r="AG381" s="45">
        <f t="shared" si="16"/>
        <v>40745273</v>
      </c>
      <c r="AH381" s="45">
        <f t="shared" si="17"/>
        <v>11380992.700000001</v>
      </c>
      <c r="AI381" s="43">
        <v>3614280471</v>
      </c>
      <c r="AJ381" s="43">
        <v>3643703570</v>
      </c>
      <c r="AK381" s="43">
        <v>3679145807</v>
      </c>
      <c r="AL381" s="47">
        <v>3645709949.3333335</v>
      </c>
      <c r="AM381" s="43">
        <v>1226943.552388554</v>
      </c>
      <c r="AN381" s="46"/>
    </row>
    <row r="382" spans="1:40" s="35" customFormat="1" ht="16.5" x14ac:dyDescent="0.3">
      <c r="A382" s="35" t="s">
        <v>823</v>
      </c>
      <c r="B382" s="35" t="s">
        <v>824</v>
      </c>
      <c r="C382" s="35" t="s">
        <v>814</v>
      </c>
      <c r="D382" s="41">
        <v>3</v>
      </c>
      <c r="E382" s="41" t="s">
        <v>1234</v>
      </c>
      <c r="F382" s="42" t="s">
        <v>1193</v>
      </c>
      <c r="G382" s="43">
        <v>403668727</v>
      </c>
      <c r="H382" s="44">
        <v>2.7029999999999998</v>
      </c>
      <c r="I382" s="43">
        <v>394020984</v>
      </c>
      <c r="J382" s="43">
        <v>996702.12</v>
      </c>
      <c r="K382" s="43">
        <v>996702.12</v>
      </c>
      <c r="L382" s="43">
        <v>0</v>
      </c>
      <c r="M382" s="43">
        <v>996702.12</v>
      </c>
      <c r="N382" s="43">
        <v>0</v>
      </c>
      <c r="O382" s="43">
        <v>0</v>
      </c>
      <c r="P382" s="43">
        <v>29617.34</v>
      </c>
      <c r="Q382" s="43">
        <v>3814899</v>
      </c>
      <c r="R382" s="43">
        <v>2210096</v>
      </c>
      <c r="S382" s="43">
        <v>0</v>
      </c>
      <c r="T382" s="43">
        <v>3686144.13</v>
      </c>
      <c r="U382" s="43">
        <v>40365.9</v>
      </c>
      <c r="V382" s="43">
        <v>130913.27</v>
      </c>
      <c r="W382" s="43">
        <v>10908737.76</v>
      </c>
      <c r="X382" s="45">
        <v>2.6105133069913862E-2</v>
      </c>
      <c r="Y382" s="43">
        <v>250</v>
      </c>
      <c r="Z382" s="43">
        <v>9750</v>
      </c>
      <c r="AA382" s="43">
        <v>200</v>
      </c>
      <c r="AB382" s="43">
        <v>10200</v>
      </c>
      <c r="AC382" s="43">
        <v>0</v>
      </c>
      <c r="AD382" s="43">
        <v>10200</v>
      </c>
      <c r="AE382" s="43">
        <v>0</v>
      </c>
      <c r="AF382" s="45">
        <f t="shared" si="15"/>
        <v>1026319.46</v>
      </c>
      <c r="AG382" s="45">
        <f t="shared" si="16"/>
        <v>6024995</v>
      </c>
      <c r="AH382" s="45">
        <f t="shared" si="17"/>
        <v>3857423.3</v>
      </c>
      <c r="AI382" s="43">
        <v>385064408</v>
      </c>
      <c r="AJ382" s="43">
        <v>392740215</v>
      </c>
      <c r="AK382" s="43">
        <v>397106739</v>
      </c>
      <c r="AL382" s="47">
        <v>391637120.66666669</v>
      </c>
      <c r="AM382" s="43">
        <v>132372.02296117801</v>
      </c>
      <c r="AN382" s="46"/>
    </row>
    <row r="383" spans="1:40" s="35" customFormat="1" ht="16.5" x14ac:dyDescent="0.3">
      <c r="A383" s="35" t="s">
        <v>825</v>
      </c>
      <c r="B383" s="35" t="s">
        <v>826</v>
      </c>
      <c r="C383" s="35" t="s">
        <v>814</v>
      </c>
      <c r="D383" s="41">
        <v>1</v>
      </c>
      <c r="E383" s="41" t="s">
        <v>1233</v>
      </c>
      <c r="F383" s="42" t="s">
        <v>1193</v>
      </c>
      <c r="G383" s="43">
        <v>1820470374</v>
      </c>
      <c r="H383" s="44">
        <v>2.3729999999999998</v>
      </c>
      <c r="I383" s="43">
        <v>1876249396</v>
      </c>
      <c r="J383" s="43">
        <v>4746096.87</v>
      </c>
      <c r="K383" s="43">
        <v>4738748.45</v>
      </c>
      <c r="L383" s="43">
        <v>0</v>
      </c>
      <c r="M383" s="43">
        <v>4738748.45</v>
      </c>
      <c r="N383" s="43">
        <v>0</v>
      </c>
      <c r="O383" s="43">
        <v>0</v>
      </c>
      <c r="P383" s="43">
        <v>140809.97</v>
      </c>
      <c r="Q383" s="43">
        <v>18199727</v>
      </c>
      <c r="R383" s="43">
        <v>10458553</v>
      </c>
      <c r="S383" s="43">
        <v>0</v>
      </c>
      <c r="T383" s="43">
        <v>8669000</v>
      </c>
      <c r="U383" s="43">
        <v>364094.07</v>
      </c>
      <c r="V383" s="43">
        <v>627016.31999999995</v>
      </c>
      <c r="W383" s="43">
        <v>43197948.810000002</v>
      </c>
      <c r="X383" s="45">
        <v>2.319683375971145E-2</v>
      </c>
      <c r="Y383" s="43">
        <v>1425.34</v>
      </c>
      <c r="Z383" s="43">
        <v>35250</v>
      </c>
      <c r="AA383" s="43">
        <v>733.5068</v>
      </c>
      <c r="AB383" s="43">
        <v>37408.846799999999</v>
      </c>
      <c r="AC383" s="43">
        <v>0</v>
      </c>
      <c r="AD383" s="43">
        <v>37408.846799999999</v>
      </c>
      <c r="AE383" s="43">
        <v>0</v>
      </c>
      <c r="AF383" s="45">
        <f t="shared" si="15"/>
        <v>4879558.42</v>
      </c>
      <c r="AG383" s="45">
        <f t="shared" si="16"/>
        <v>28658280</v>
      </c>
      <c r="AH383" s="45">
        <f t="shared" si="17"/>
        <v>9660110.3900000006</v>
      </c>
      <c r="AI383" s="43">
        <v>1914841090</v>
      </c>
      <c r="AJ383" s="43">
        <v>1880650401</v>
      </c>
      <c r="AK383" s="43">
        <v>1846652394</v>
      </c>
      <c r="AL383" s="47">
        <v>1880714628.3333333</v>
      </c>
      <c r="AM383" s="43">
        <v>615686.77364594396</v>
      </c>
      <c r="AN383" s="46"/>
    </row>
    <row r="384" spans="1:40" s="35" customFormat="1" ht="16.5" x14ac:dyDescent="0.3">
      <c r="A384" s="35" t="s">
        <v>827</v>
      </c>
      <c r="B384" s="35" t="s">
        <v>828</v>
      </c>
      <c r="C384" s="35" t="s">
        <v>814</v>
      </c>
      <c r="D384" s="41">
        <v>2</v>
      </c>
      <c r="E384" s="41" t="s">
        <v>1233</v>
      </c>
      <c r="F384" s="42" t="s">
        <v>1193</v>
      </c>
      <c r="G384" s="43">
        <v>3082129900</v>
      </c>
      <c r="H384" s="44">
        <v>2.512</v>
      </c>
      <c r="I384" s="43">
        <v>3325516358</v>
      </c>
      <c r="J384" s="43">
        <v>8412113.4399999995</v>
      </c>
      <c r="K384" s="43">
        <v>8407411.9199999999</v>
      </c>
      <c r="L384" s="43">
        <v>0</v>
      </c>
      <c r="M384" s="43">
        <v>8407411.9199999999</v>
      </c>
      <c r="N384" s="43">
        <v>0</v>
      </c>
      <c r="O384" s="43">
        <v>0</v>
      </c>
      <c r="P384" s="43">
        <v>249804.67</v>
      </c>
      <c r="Q384" s="43">
        <v>31746434</v>
      </c>
      <c r="R384" s="43">
        <v>21522674</v>
      </c>
      <c r="S384" s="43">
        <v>0</v>
      </c>
      <c r="T384" s="43">
        <v>13602602.1</v>
      </c>
      <c r="U384" s="43">
        <v>770532.48</v>
      </c>
      <c r="V384" s="43">
        <v>1100244.72</v>
      </c>
      <c r="W384" s="43">
        <v>77399703.890000001</v>
      </c>
      <c r="X384" s="45">
        <v>2.3853299959289604E-2</v>
      </c>
      <c r="Y384" s="43">
        <v>9986.2999999999993</v>
      </c>
      <c r="Z384" s="43">
        <v>94000</v>
      </c>
      <c r="AA384" s="43">
        <v>2079.7260000000001</v>
      </c>
      <c r="AB384" s="43">
        <v>106066.026</v>
      </c>
      <c r="AC384" s="43">
        <v>0</v>
      </c>
      <c r="AD384" s="43">
        <v>106066.026</v>
      </c>
      <c r="AE384" s="43">
        <v>0</v>
      </c>
      <c r="AF384" s="45">
        <f t="shared" si="15"/>
        <v>8657216.5899999999</v>
      </c>
      <c r="AG384" s="45">
        <f t="shared" si="16"/>
        <v>53269108</v>
      </c>
      <c r="AH384" s="45">
        <f t="shared" si="17"/>
        <v>15473379.300000001</v>
      </c>
      <c r="AI384" s="43">
        <v>3301089990</v>
      </c>
      <c r="AJ384" s="43">
        <v>3300737452</v>
      </c>
      <c r="AK384" s="43">
        <v>3348685246</v>
      </c>
      <c r="AL384" s="47">
        <v>3316837562.6666665</v>
      </c>
      <c r="AM384" s="43">
        <v>1116227.299104918</v>
      </c>
      <c r="AN384" s="46"/>
    </row>
    <row r="385" spans="1:40" s="35" customFormat="1" ht="16.5" x14ac:dyDescent="0.3">
      <c r="A385" s="35" t="s">
        <v>829</v>
      </c>
      <c r="B385" s="35" t="s">
        <v>830</v>
      </c>
      <c r="C385" s="35" t="s">
        <v>814</v>
      </c>
      <c r="D385" s="41">
        <v>3</v>
      </c>
      <c r="E385" s="41" t="s">
        <v>1234</v>
      </c>
      <c r="F385" s="42" t="s">
        <v>1193</v>
      </c>
      <c r="G385" s="43">
        <v>1294133500</v>
      </c>
      <c r="H385" s="44">
        <v>2.8449999999999998</v>
      </c>
      <c r="I385" s="43">
        <v>1437322559</v>
      </c>
      <c r="J385" s="43">
        <v>3635802.42</v>
      </c>
      <c r="K385" s="43">
        <v>3630974.9299999997</v>
      </c>
      <c r="L385" s="43">
        <v>0</v>
      </c>
      <c r="M385" s="43">
        <v>3630974.9299999997</v>
      </c>
      <c r="N385" s="43">
        <v>0</v>
      </c>
      <c r="O385" s="43">
        <v>0</v>
      </c>
      <c r="P385" s="43">
        <v>107506.49</v>
      </c>
      <c r="Q385" s="43">
        <v>15719453</v>
      </c>
      <c r="R385" s="43">
        <v>0</v>
      </c>
      <c r="S385" s="43">
        <v>0</v>
      </c>
      <c r="T385" s="43">
        <v>16883623.75</v>
      </c>
      <c r="U385" s="43">
        <v>0</v>
      </c>
      <c r="V385" s="43">
        <v>476426</v>
      </c>
      <c r="W385" s="43">
        <v>36817984.170000002</v>
      </c>
      <c r="X385" s="45">
        <v>2.401267989189072E-2</v>
      </c>
      <c r="Y385" s="43">
        <v>16750</v>
      </c>
      <c r="Z385" s="43">
        <v>33250</v>
      </c>
      <c r="AA385" s="43">
        <v>1000</v>
      </c>
      <c r="AB385" s="43">
        <v>51000</v>
      </c>
      <c r="AC385" s="43">
        <v>0</v>
      </c>
      <c r="AD385" s="43">
        <v>51000</v>
      </c>
      <c r="AE385" s="43">
        <v>0</v>
      </c>
      <c r="AF385" s="45">
        <f t="shared" si="15"/>
        <v>3738481.42</v>
      </c>
      <c r="AG385" s="45">
        <f t="shared" si="16"/>
        <v>15719453</v>
      </c>
      <c r="AH385" s="45">
        <f t="shared" si="17"/>
        <v>17360049.75</v>
      </c>
      <c r="AI385" s="43">
        <v>1374381834</v>
      </c>
      <c r="AJ385" s="43">
        <v>1429280159</v>
      </c>
      <c r="AK385" s="43">
        <v>1412501091</v>
      </c>
      <c r="AL385" s="47">
        <v>1405387694.6666667</v>
      </c>
      <c r="AM385" s="43">
        <v>470833.22616630298</v>
      </c>
      <c r="AN385" s="46"/>
    </row>
    <row r="386" spans="1:40" s="35" customFormat="1" ht="16.5" x14ac:dyDescent="0.3">
      <c r="A386" s="35" t="s">
        <v>831</v>
      </c>
      <c r="B386" s="35" t="s">
        <v>832</v>
      </c>
      <c r="C386" s="35" t="s">
        <v>814</v>
      </c>
      <c r="D386" s="41">
        <v>1</v>
      </c>
      <c r="E386" s="41" t="s">
        <v>1234</v>
      </c>
      <c r="F386" s="42" t="s">
        <v>1193</v>
      </c>
      <c r="G386" s="43">
        <v>2533267846</v>
      </c>
      <c r="H386" s="44">
        <v>2.3899999999999997</v>
      </c>
      <c r="I386" s="43">
        <v>3281161384</v>
      </c>
      <c r="J386" s="43">
        <v>8299914.6100000003</v>
      </c>
      <c r="K386" s="43">
        <v>8237511.7700000005</v>
      </c>
      <c r="L386" s="43">
        <v>0</v>
      </c>
      <c r="M386" s="43">
        <v>8237511.7700000005</v>
      </c>
      <c r="N386" s="43">
        <v>0</v>
      </c>
      <c r="O386" s="43">
        <v>0</v>
      </c>
      <c r="P386" s="43">
        <v>244589.86</v>
      </c>
      <c r="Q386" s="43">
        <v>21020466</v>
      </c>
      <c r="R386" s="43">
        <v>12303892</v>
      </c>
      <c r="S386" s="43">
        <v>0</v>
      </c>
      <c r="T386" s="43">
        <v>17387568</v>
      </c>
      <c r="U386" s="43">
        <v>253327</v>
      </c>
      <c r="V386" s="43">
        <v>1090119</v>
      </c>
      <c r="W386" s="43">
        <v>60537473.630000003</v>
      </c>
      <c r="X386" s="45">
        <v>2.1701239280731949E-2</v>
      </c>
      <c r="Y386" s="43">
        <v>9756.85</v>
      </c>
      <c r="Z386" s="43">
        <v>69000</v>
      </c>
      <c r="AA386" s="43">
        <v>1575.1370000000002</v>
      </c>
      <c r="AB386" s="43">
        <v>80331.987000000008</v>
      </c>
      <c r="AC386" s="43">
        <v>0</v>
      </c>
      <c r="AD386" s="43">
        <v>80331.987000000008</v>
      </c>
      <c r="AE386" s="43">
        <v>0</v>
      </c>
      <c r="AF386" s="45">
        <f t="shared" si="15"/>
        <v>8482101.6300000008</v>
      </c>
      <c r="AG386" s="45">
        <f t="shared" si="16"/>
        <v>33324358</v>
      </c>
      <c r="AH386" s="45">
        <f t="shared" si="17"/>
        <v>18731014</v>
      </c>
      <c r="AI386" s="43">
        <v>3368779810</v>
      </c>
      <c r="AJ386" s="43">
        <v>3270351092</v>
      </c>
      <c r="AK386" s="43">
        <v>3427493136</v>
      </c>
      <c r="AL386" s="47">
        <v>3355541346</v>
      </c>
      <c r="AM386" s="43">
        <v>1142499.125833065</v>
      </c>
      <c r="AN386" s="46"/>
    </row>
    <row r="387" spans="1:40" s="35" customFormat="1" ht="16.5" x14ac:dyDescent="0.3">
      <c r="A387" s="35" t="s">
        <v>833</v>
      </c>
      <c r="B387" s="35" t="s">
        <v>834</v>
      </c>
      <c r="C387" s="35" t="s">
        <v>814</v>
      </c>
      <c r="D387" s="41">
        <v>2</v>
      </c>
      <c r="E387" s="41" t="s">
        <v>1233</v>
      </c>
      <c r="F387" s="42" t="s">
        <v>1193</v>
      </c>
      <c r="G387" s="43">
        <v>3501743215</v>
      </c>
      <c r="H387" s="44">
        <v>1.5669999999999999</v>
      </c>
      <c r="I387" s="43">
        <v>3622796572</v>
      </c>
      <c r="J387" s="43">
        <v>9164103.4000000004</v>
      </c>
      <c r="K387" s="43">
        <v>9163481.4399999995</v>
      </c>
      <c r="L387" s="43">
        <v>0</v>
      </c>
      <c r="M387" s="43">
        <v>9163481.4399999995</v>
      </c>
      <c r="N387" s="43">
        <v>0</v>
      </c>
      <c r="O387" s="43">
        <v>0</v>
      </c>
      <c r="P387" s="43">
        <v>272295.61</v>
      </c>
      <c r="Q387" s="43">
        <v>20208133</v>
      </c>
      <c r="R387" s="43">
        <v>10166286</v>
      </c>
      <c r="S387" s="43">
        <v>0</v>
      </c>
      <c r="T387" s="43">
        <v>13852226.57</v>
      </c>
      <c r="U387" s="43">
        <v>0</v>
      </c>
      <c r="V387" s="43">
        <v>1182089</v>
      </c>
      <c r="W387" s="43">
        <v>54844511.619999997</v>
      </c>
      <c r="X387" s="45">
        <v>1.4324614460871084E-2</v>
      </c>
      <c r="Y387" s="43">
        <v>3426.4</v>
      </c>
      <c r="Z387" s="43">
        <v>62250</v>
      </c>
      <c r="AA387" s="43">
        <v>1313.528</v>
      </c>
      <c r="AB387" s="43">
        <v>66989.928</v>
      </c>
      <c r="AC387" s="43">
        <v>0</v>
      </c>
      <c r="AD387" s="43">
        <v>66989.928</v>
      </c>
      <c r="AE387" s="43">
        <v>0</v>
      </c>
      <c r="AF387" s="45">
        <f t="shared" ref="AF387:AF450" si="18">SUM(M387:P387)</f>
        <v>9435777.0499999989</v>
      </c>
      <c r="AG387" s="45">
        <f t="shared" ref="AG387:AG450" si="19">SUM(Q387:S387)</f>
        <v>30374419</v>
      </c>
      <c r="AH387" s="45">
        <f t="shared" ref="AH387:AH450" si="20">SUM(T387:V387)</f>
        <v>15034315.57</v>
      </c>
      <c r="AI387" s="43">
        <v>3507061728</v>
      </c>
      <c r="AJ387" s="43">
        <v>3542267024</v>
      </c>
      <c r="AK387" s="43">
        <v>3594711202</v>
      </c>
      <c r="AL387" s="47">
        <v>3548013318</v>
      </c>
      <c r="AM387" s="43">
        <v>1199598.939399861</v>
      </c>
      <c r="AN387" s="46"/>
    </row>
    <row r="388" spans="1:40" s="35" customFormat="1" ht="16.5" x14ac:dyDescent="0.3">
      <c r="A388" s="35" t="s">
        <v>835</v>
      </c>
      <c r="B388" s="35" t="s">
        <v>836</v>
      </c>
      <c r="C388" s="35" t="s">
        <v>814</v>
      </c>
      <c r="D388" s="41">
        <v>3</v>
      </c>
      <c r="E388" s="41" t="s">
        <v>1234</v>
      </c>
      <c r="F388" s="42" t="s">
        <v>1193</v>
      </c>
      <c r="G388" s="43">
        <v>3868099700</v>
      </c>
      <c r="H388" s="44">
        <v>1.8099999999999998</v>
      </c>
      <c r="I388" s="43">
        <v>4156836963</v>
      </c>
      <c r="J388" s="43">
        <v>10514993.859999999</v>
      </c>
      <c r="K388" s="43">
        <v>10406354.699999999</v>
      </c>
      <c r="L388" s="43">
        <v>0</v>
      </c>
      <c r="M388" s="43">
        <v>10406354.699999999</v>
      </c>
      <c r="N388" s="43">
        <v>0</v>
      </c>
      <c r="O388" s="43">
        <v>0</v>
      </c>
      <c r="P388" s="43">
        <v>308673.94</v>
      </c>
      <c r="Q388" s="43">
        <v>27185912</v>
      </c>
      <c r="R388" s="43">
        <v>13980769</v>
      </c>
      <c r="S388" s="43">
        <v>0</v>
      </c>
      <c r="T388" s="43">
        <v>17513229.399999999</v>
      </c>
      <c r="U388" s="43">
        <v>580214.96</v>
      </c>
      <c r="V388" s="43">
        <v>0</v>
      </c>
      <c r="W388" s="43">
        <v>69975153.999999985</v>
      </c>
      <c r="X388" s="45">
        <v>1.730840844503926E-2</v>
      </c>
      <c r="Y388" s="43">
        <v>7750</v>
      </c>
      <c r="Z388" s="43">
        <v>77500</v>
      </c>
      <c r="AA388" s="43">
        <v>1705</v>
      </c>
      <c r="AB388" s="43">
        <v>86955</v>
      </c>
      <c r="AC388" s="43">
        <v>0</v>
      </c>
      <c r="AD388" s="43">
        <v>86955</v>
      </c>
      <c r="AE388" s="43">
        <v>0</v>
      </c>
      <c r="AF388" s="45">
        <f t="shared" si="18"/>
        <v>10715028.639999999</v>
      </c>
      <c r="AG388" s="45">
        <f t="shared" si="19"/>
        <v>41166681</v>
      </c>
      <c r="AH388" s="45">
        <f t="shared" si="20"/>
        <v>18093444.359999999</v>
      </c>
      <c r="AI388" s="43">
        <v>4171182049</v>
      </c>
      <c r="AJ388" s="43">
        <v>3998954189</v>
      </c>
      <c r="AK388" s="43">
        <v>4188068103</v>
      </c>
      <c r="AL388" s="47">
        <v>4119401447</v>
      </c>
      <c r="AM388" s="43">
        <v>1396021.3049772989</v>
      </c>
      <c r="AN388" s="46"/>
    </row>
    <row r="389" spans="1:40" s="35" customFormat="1" ht="16.5" x14ac:dyDescent="0.3">
      <c r="A389" s="35" t="s">
        <v>837</v>
      </c>
      <c r="B389" s="35" t="s">
        <v>838</v>
      </c>
      <c r="C389" s="35" t="s">
        <v>814</v>
      </c>
      <c r="D389" s="41">
        <v>1</v>
      </c>
      <c r="E389" s="41" t="s">
        <v>1233</v>
      </c>
      <c r="F389" s="42" t="s">
        <v>1193</v>
      </c>
      <c r="G389" s="43">
        <v>2118202974</v>
      </c>
      <c r="H389" s="44">
        <v>1.0939999999999999</v>
      </c>
      <c r="I389" s="43">
        <v>2247749145</v>
      </c>
      <c r="J389" s="43">
        <v>5685830.04</v>
      </c>
      <c r="K389" s="43">
        <v>5661116.6699999999</v>
      </c>
      <c r="L389" s="43">
        <v>0</v>
      </c>
      <c r="M389" s="43">
        <v>5661116.6699999999</v>
      </c>
      <c r="N389" s="43">
        <v>0</v>
      </c>
      <c r="O389" s="43">
        <v>0</v>
      </c>
      <c r="P389" s="43">
        <v>168121.24</v>
      </c>
      <c r="Q389" s="43">
        <v>10644662</v>
      </c>
      <c r="R389" s="43">
        <v>0</v>
      </c>
      <c r="S389" s="43">
        <v>0</v>
      </c>
      <c r="T389" s="43">
        <v>5835587</v>
      </c>
      <c r="U389" s="43">
        <v>847281</v>
      </c>
      <c r="V389" s="43">
        <v>0</v>
      </c>
      <c r="W389" s="43">
        <v>23156767.91</v>
      </c>
      <c r="X389" s="45">
        <v>1.1050793309776123E-2</v>
      </c>
      <c r="Y389" s="43">
        <v>750</v>
      </c>
      <c r="Z389" s="43">
        <v>17750</v>
      </c>
      <c r="AA389" s="43">
        <v>370</v>
      </c>
      <c r="AB389" s="43">
        <v>18870</v>
      </c>
      <c r="AC389" s="43">
        <v>0</v>
      </c>
      <c r="AD389" s="43">
        <v>18870</v>
      </c>
      <c r="AE389" s="43">
        <v>0</v>
      </c>
      <c r="AF389" s="45">
        <f t="shared" si="18"/>
        <v>5829237.9100000001</v>
      </c>
      <c r="AG389" s="45">
        <f t="shared" si="19"/>
        <v>10644662</v>
      </c>
      <c r="AH389" s="45">
        <f t="shared" si="20"/>
        <v>6682868</v>
      </c>
      <c r="AI389" s="43">
        <v>2254358371</v>
      </c>
      <c r="AJ389" s="43">
        <v>2232120374</v>
      </c>
      <c r="AK389" s="43">
        <v>2185907166</v>
      </c>
      <c r="AL389" s="47">
        <v>2224128637</v>
      </c>
      <c r="AM389" s="43">
        <v>729091.81757412001</v>
      </c>
      <c r="AN389" s="46"/>
    </row>
    <row r="390" spans="1:40" s="35" customFormat="1" ht="16.5" x14ac:dyDescent="0.3">
      <c r="A390" s="35" t="s">
        <v>839</v>
      </c>
      <c r="B390" s="35" t="s">
        <v>840</v>
      </c>
      <c r="C390" s="35" t="s">
        <v>814</v>
      </c>
      <c r="D390" s="41">
        <v>2</v>
      </c>
      <c r="E390" s="41" t="s">
        <v>1233</v>
      </c>
      <c r="F390" s="42" t="s">
        <v>1193</v>
      </c>
      <c r="G390" s="43">
        <v>2823366400</v>
      </c>
      <c r="H390" s="44">
        <v>2.6619999999999999</v>
      </c>
      <c r="I390" s="43">
        <v>2771996732</v>
      </c>
      <c r="J390" s="43">
        <v>7011948.96</v>
      </c>
      <c r="K390" s="43">
        <v>7004366.6399999997</v>
      </c>
      <c r="L390" s="43">
        <v>0</v>
      </c>
      <c r="M390" s="43">
        <v>7004366.6399999997</v>
      </c>
      <c r="N390" s="43">
        <v>0</v>
      </c>
      <c r="O390" s="43">
        <v>0</v>
      </c>
      <c r="P390" s="43">
        <v>208101.42</v>
      </c>
      <c r="Q390" s="43">
        <v>46331698</v>
      </c>
      <c r="R390" s="43">
        <v>0</v>
      </c>
      <c r="S390" s="43">
        <v>0</v>
      </c>
      <c r="T390" s="43">
        <v>20402816.030000001</v>
      </c>
      <c r="U390" s="43">
        <v>282337</v>
      </c>
      <c r="V390" s="43">
        <v>921263</v>
      </c>
      <c r="W390" s="43">
        <v>75150582.090000004</v>
      </c>
      <c r="X390" s="45">
        <v>2.6883806093816114E-2</v>
      </c>
      <c r="Y390" s="43">
        <v>22867.13</v>
      </c>
      <c r="Z390" s="43">
        <v>106750</v>
      </c>
      <c r="AA390" s="43">
        <v>2592.3425999999999</v>
      </c>
      <c r="AB390" s="43">
        <v>132209.47260000001</v>
      </c>
      <c r="AC390" s="43">
        <v>0</v>
      </c>
      <c r="AD390" s="43">
        <v>132209.47260000001</v>
      </c>
      <c r="AE390" s="43">
        <v>0</v>
      </c>
      <c r="AF390" s="45">
        <f t="shared" si="18"/>
        <v>7212468.0599999996</v>
      </c>
      <c r="AG390" s="45">
        <f t="shared" si="19"/>
        <v>46331698</v>
      </c>
      <c r="AH390" s="45">
        <f t="shared" si="20"/>
        <v>21606416.030000001</v>
      </c>
      <c r="AI390" s="43">
        <v>2706816174</v>
      </c>
      <c r="AJ390" s="43">
        <v>2763791910</v>
      </c>
      <c r="AK390" s="43">
        <v>2786583399</v>
      </c>
      <c r="AL390" s="47">
        <v>2752397161</v>
      </c>
      <c r="AM390" s="43">
        <v>928860.23747216701</v>
      </c>
      <c r="AN390" s="46"/>
    </row>
    <row r="391" spans="1:40" s="35" customFormat="1" ht="16.5" x14ac:dyDescent="0.3">
      <c r="A391" s="35" t="s">
        <v>841</v>
      </c>
      <c r="B391" s="35" t="s">
        <v>842</v>
      </c>
      <c r="C391" s="35" t="s">
        <v>814</v>
      </c>
      <c r="D391" s="41">
        <v>3</v>
      </c>
      <c r="E391" s="41" t="s">
        <v>1234</v>
      </c>
      <c r="F391" s="42" t="s">
        <v>1193</v>
      </c>
      <c r="G391" s="43">
        <v>2106754800</v>
      </c>
      <c r="H391" s="44">
        <v>2.6469999999999998</v>
      </c>
      <c r="I391" s="43">
        <v>2137944946</v>
      </c>
      <c r="J391" s="43">
        <v>5408073.0599999996</v>
      </c>
      <c r="K391" s="43">
        <v>5379757.8399999999</v>
      </c>
      <c r="L391" s="43">
        <v>0</v>
      </c>
      <c r="M391" s="43">
        <v>5379757.8399999999</v>
      </c>
      <c r="N391" s="43">
        <v>0</v>
      </c>
      <c r="O391" s="43">
        <v>0</v>
      </c>
      <c r="P391" s="43">
        <v>159781.96</v>
      </c>
      <c r="Q391" s="43">
        <v>38787550</v>
      </c>
      <c r="R391" s="43">
        <v>0</v>
      </c>
      <c r="S391" s="43">
        <v>0</v>
      </c>
      <c r="T391" s="43">
        <v>10610650.68</v>
      </c>
      <c r="U391" s="43">
        <v>105337</v>
      </c>
      <c r="V391" s="43">
        <v>717195</v>
      </c>
      <c r="W391" s="43">
        <v>55760272.479999997</v>
      </c>
      <c r="X391" s="45">
        <v>3.2506865364769856E-2</v>
      </c>
      <c r="Y391" s="43">
        <v>4746.97</v>
      </c>
      <c r="Z391" s="43">
        <v>44500</v>
      </c>
      <c r="AA391" s="43">
        <v>984.93940000000009</v>
      </c>
      <c r="AB391" s="43">
        <v>50231.909400000004</v>
      </c>
      <c r="AC391" s="43">
        <v>0</v>
      </c>
      <c r="AD391" s="43">
        <v>50231.909400000004</v>
      </c>
      <c r="AE391" s="43">
        <v>0</v>
      </c>
      <c r="AF391" s="45">
        <f t="shared" si="18"/>
        <v>5539539.7999999998</v>
      </c>
      <c r="AG391" s="45">
        <f t="shared" si="19"/>
        <v>38787550</v>
      </c>
      <c r="AH391" s="45">
        <f t="shared" si="20"/>
        <v>11433182.68</v>
      </c>
      <c r="AI391" s="43">
        <v>2159885193</v>
      </c>
      <c r="AJ391" s="43">
        <v>2151588134</v>
      </c>
      <c r="AK391" s="43">
        <v>2116278051</v>
      </c>
      <c r="AL391" s="47">
        <v>2142583792.6666667</v>
      </c>
      <c r="AM391" s="43">
        <v>705425.31157398305</v>
      </c>
      <c r="AN391" s="46"/>
    </row>
    <row r="392" spans="1:40" s="35" customFormat="1" ht="16.5" x14ac:dyDescent="0.3">
      <c r="A392" s="35" t="s">
        <v>843</v>
      </c>
      <c r="B392" s="35" t="s">
        <v>844</v>
      </c>
      <c r="C392" s="35" t="s">
        <v>814</v>
      </c>
      <c r="D392" s="41">
        <v>1</v>
      </c>
      <c r="E392" s="41" t="s">
        <v>1233</v>
      </c>
      <c r="F392" s="42" t="s">
        <v>1193</v>
      </c>
      <c r="G392" s="43">
        <v>1356450000</v>
      </c>
      <c r="H392" s="44">
        <v>2.823</v>
      </c>
      <c r="I392" s="43">
        <v>1442173761</v>
      </c>
      <c r="J392" s="43">
        <v>3648073.86</v>
      </c>
      <c r="K392" s="43">
        <v>3646383.69</v>
      </c>
      <c r="L392" s="43">
        <v>0</v>
      </c>
      <c r="M392" s="43">
        <v>3646383.69</v>
      </c>
      <c r="N392" s="43">
        <v>0</v>
      </c>
      <c r="O392" s="43">
        <v>0</v>
      </c>
      <c r="P392" s="43">
        <v>108352.71</v>
      </c>
      <c r="Q392" s="43">
        <v>20165219</v>
      </c>
      <c r="R392" s="43">
        <v>0</v>
      </c>
      <c r="S392" s="43">
        <v>0</v>
      </c>
      <c r="T392" s="43">
        <v>13757455.5</v>
      </c>
      <c r="U392" s="43">
        <v>135645</v>
      </c>
      <c r="V392" s="43">
        <v>478826</v>
      </c>
      <c r="W392" s="43">
        <v>38291881.899999999</v>
      </c>
      <c r="X392" s="45">
        <v>2.5894591559229258E-2</v>
      </c>
      <c r="Y392" s="43">
        <v>13517.12</v>
      </c>
      <c r="Z392" s="43">
        <v>57250</v>
      </c>
      <c r="AA392" s="43">
        <v>1415.3424</v>
      </c>
      <c r="AB392" s="43">
        <v>72182.462399999989</v>
      </c>
      <c r="AC392" s="43">
        <v>-250</v>
      </c>
      <c r="AD392" s="43">
        <v>71932.462399999989</v>
      </c>
      <c r="AE392" s="43">
        <v>0</v>
      </c>
      <c r="AF392" s="45">
        <f t="shared" si="18"/>
        <v>3754736.4</v>
      </c>
      <c r="AG392" s="45">
        <f t="shared" si="19"/>
        <v>20165219</v>
      </c>
      <c r="AH392" s="45">
        <f t="shared" si="20"/>
        <v>14371926.5</v>
      </c>
      <c r="AI392" s="43">
        <v>1408014253</v>
      </c>
      <c r="AJ392" s="43">
        <v>1436479262</v>
      </c>
      <c r="AK392" s="43">
        <v>1468973359</v>
      </c>
      <c r="AL392" s="47">
        <v>1437822291.3333333</v>
      </c>
      <c r="AM392" s="43">
        <v>489657.29667554703</v>
      </c>
      <c r="AN392" s="46"/>
    </row>
    <row r="393" spans="1:40" s="35" customFormat="1" ht="16.5" x14ac:dyDescent="0.3">
      <c r="A393" s="35" t="s">
        <v>845</v>
      </c>
      <c r="B393" s="35" t="s">
        <v>846</v>
      </c>
      <c r="C393" s="35" t="s">
        <v>814</v>
      </c>
      <c r="D393" s="41">
        <v>2</v>
      </c>
      <c r="E393" s="41" t="s">
        <v>1233</v>
      </c>
      <c r="F393" s="42" t="s">
        <v>1193</v>
      </c>
      <c r="G393" s="43">
        <v>3592413200</v>
      </c>
      <c r="H393" s="44">
        <v>2.0049999999999999</v>
      </c>
      <c r="I393" s="43">
        <v>4468033471</v>
      </c>
      <c r="J393" s="43">
        <v>11302186</v>
      </c>
      <c r="K393" s="43">
        <v>11289192.529999999</v>
      </c>
      <c r="L393" s="43">
        <v>0</v>
      </c>
      <c r="M393" s="43">
        <v>11289192.529999999</v>
      </c>
      <c r="N393" s="43">
        <v>0</v>
      </c>
      <c r="O393" s="43">
        <v>0</v>
      </c>
      <c r="P393" s="43">
        <v>335423.86</v>
      </c>
      <c r="Q393" s="43">
        <v>44656591</v>
      </c>
      <c r="R393" s="43">
        <v>0</v>
      </c>
      <c r="S393" s="43">
        <v>0</v>
      </c>
      <c r="T393" s="43">
        <v>13590735.67</v>
      </c>
      <c r="U393" s="43">
        <v>646634.38</v>
      </c>
      <c r="V393" s="43">
        <v>1475231.33</v>
      </c>
      <c r="W393" s="43">
        <v>71993808.769999996</v>
      </c>
      <c r="X393" s="45">
        <v>1.8746879450687315E-2</v>
      </c>
      <c r="Y393" s="43">
        <v>4015.76</v>
      </c>
      <c r="Z393" s="43">
        <v>53250</v>
      </c>
      <c r="AA393" s="43">
        <v>1145.3152</v>
      </c>
      <c r="AB393" s="43">
        <v>58411.075200000007</v>
      </c>
      <c r="AC393" s="43">
        <v>0</v>
      </c>
      <c r="AD393" s="43">
        <v>58411.075200000007</v>
      </c>
      <c r="AE393" s="43">
        <v>0</v>
      </c>
      <c r="AF393" s="45">
        <f t="shared" si="18"/>
        <v>11624616.389999999</v>
      </c>
      <c r="AG393" s="45">
        <f t="shared" si="19"/>
        <v>44656591</v>
      </c>
      <c r="AH393" s="45">
        <f t="shared" si="20"/>
        <v>15712601.380000001</v>
      </c>
      <c r="AI393" s="43">
        <v>4283955738</v>
      </c>
      <c r="AJ393" s="43">
        <v>4425698102</v>
      </c>
      <c r="AK393" s="43">
        <v>4316247988</v>
      </c>
      <c r="AL393" s="47">
        <v>4341967276</v>
      </c>
      <c r="AM393" s="43">
        <v>1438747.8905840041</v>
      </c>
      <c r="AN393" s="46"/>
    </row>
    <row r="394" spans="1:40" s="35" customFormat="1" ht="16.5" x14ac:dyDescent="0.3">
      <c r="A394" s="35" t="s">
        <v>847</v>
      </c>
      <c r="B394" s="35" t="s">
        <v>848</v>
      </c>
      <c r="C394" s="35" t="s">
        <v>814</v>
      </c>
      <c r="D394" s="41">
        <v>3</v>
      </c>
      <c r="E394" s="41" t="s">
        <v>1234</v>
      </c>
      <c r="F394" s="42" t="s">
        <v>1193</v>
      </c>
      <c r="G394" s="43">
        <v>1271263456</v>
      </c>
      <c r="H394" s="44">
        <v>2.3009999999999997</v>
      </c>
      <c r="I394" s="43">
        <v>1367265859</v>
      </c>
      <c r="J394" s="43">
        <v>3458589.37</v>
      </c>
      <c r="K394" s="43">
        <v>3433836.49</v>
      </c>
      <c r="L394" s="43">
        <v>0</v>
      </c>
      <c r="M394" s="43">
        <v>3433836.49</v>
      </c>
      <c r="N394" s="43">
        <v>0</v>
      </c>
      <c r="O394" s="43">
        <v>0</v>
      </c>
      <c r="P394" s="43">
        <v>101907.35</v>
      </c>
      <c r="Q394" s="43">
        <v>11509106</v>
      </c>
      <c r="R394" s="43">
        <v>7824461</v>
      </c>
      <c r="S394" s="43">
        <v>0</v>
      </c>
      <c r="T394" s="43">
        <v>6265628</v>
      </c>
      <c r="U394" s="43">
        <v>109594</v>
      </c>
      <c r="V394" s="43">
        <v>0</v>
      </c>
      <c r="W394" s="43">
        <v>29244532.84</v>
      </c>
      <c r="X394" s="45">
        <v>2.1163277676200399E-2</v>
      </c>
      <c r="Y394" s="43">
        <v>2250</v>
      </c>
      <c r="Z394" s="43">
        <v>24000</v>
      </c>
      <c r="AA394" s="43">
        <v>525</v>
      </c>
      <c r="AB394" s="43">
        <v>26775</v>
      </c>
      <c r="AC394" s="43">
        <v>0</v>
      </c>
      <c r="AD394" s="43">
        <v>26775</v>
      </c>
      <c r="AE394" s="43">
        <v>0</v>
      </c>
      <c r="AF394" s="45">
        <f t="shared" si="18"/>
        <v>3535743.8400000003</v>
      </c>
      <c r="AG394" s="45">
        <f t="shared" si="19"/>
        <v>19333567</v>
      </c>
      <c r="AH394" s="45">
        <f t="shared" si="20"/>
        <v>6375222</v>
      </c>
      <c r="AI394" s="43">
        <v>1368257530</v>
      </c>
      <c r="AJ394" s="43">
        <v>1366746134</v>
      </c>
      <c r="AK394" s="43">
        <v>1319684205</v>
      </c>
      <c r="AL394" s="47">
        <v>1351562623</v>
      </c>
      <c r="AM394" s="43">
        <v>440602.01306421298</v>
      </c>
      <c r="AN394" s="46"/>
    </row>
    <row r="395" spans="1:40" s="35" customFormat="1" ht="16.5" x14ac:dyDescent="0.3">
      <c r="A395" s="35" t="s">
        <v>849</v>
      </c>
      <c r="B395" s="35" t="s">
        <v>850</v>
      </c>
      <c r="C395" s="35" t="s">
        <v>814</v>
      </c>
      <c r="D395" s="41">
        <v>1</v>
      </c>
      <c r="E395" s="41" t="s">
        <v>1233</v>
      </c>
      <c r="F395" s="42" t="s">
        <v>1193</v>
      </c>
      <c r="G395" s="43">
        <v>1867099302</v>
      </c>
      <c r="H395" s="44">
        <v>2.1989999999999998</v>
      </c>
      <c r="I395" s="43">
        <v>1883588522</v>
      </c>
      <c r="J395" s="43">
        <v>4764661.67</v>
      </c>
      <c r="K395" s="43">
        <v>4743384.43</v>
      </c>
      <c r="L395" s="43">
        <v>0</v>
      </c>
      <c r="M395" s="43">
        <v>4743384.43</v>
      </c>
      <c r="N395" s="43">
        <v>0</v>
      </c>
      <c r="O395" s="43">
        <v>0</v>
      </c>
      <c r="P395" s="43">
        <v>140903.26999999999</v>
      </c>
      <c r="Q395" s="43">
        <v>17147364</v>
      </c>
      <c r="R395" s="43">
        <v>10627121</v>
      </c>
      <c r="S395" s="43">
        <v>0</v>
      </c>
      <c r="T395" s="43">
        <v>8193191.6699999999</v>
      </c>
      <c r="U395" s="43">
        <v>191500</v>
      </c>
      <c r="V395" s="43">
        <v>0</v>
      </c>
      <c r="W395" s="43">
        <v>41043464.369999997</v>
      </c>
      <c r="X395" s="45">
        <v>2.0646434044030711E-2</v>
      </c>
      <c r="Y395" s="43">
        <v>1480.14</v>
      </c>
      <c r="Z395" s="43">
        <v>17750</v>
      </c>
      <c r="AA395" s="43">
        <v>384.6028</v>
      </c>
      <c r="AB395" s="43">
        <v>19614.7428</v>
      </c>
      <c r="AC395" s="43">
        <v>0</v>
      </c>
      <c r="AD395" s="43">
        <v>19614.7428</v>
      </c>
      <c r="AE395" s="43">
        <v>0</v>
      </c>
      <c r="AF395" s="45">
        <f t="shared" si="18"/>
        <v>4884287.6999999993</v>
      </c>
      <c r="AG395" s="45">
        <f t="shared" si="19"/>
        <v>27774485</v>
      </c>
      <c r="AH395" s="45">
        <f t="shared" si="20"/>
        <v>8384691.6699999999</v>
      </c>
      <c r="AI395" s="43">
        <v>1916561951</v>
      </c>
      <c r="AJ395" s="43">
        <v>1890593788</v>
      </c>
      <c r="AK395" s="43">
        <v>1829492940</v>
      </c>
      <c r="AL395" s="47">
        <v>1878882893</v>
      </c>
      <c r="AM395" s="43">
        <v>610291.17037488602</v>
      </c>
      <c r="AN395" s="46"/>
    </row>
    <row r="396" spans="1:40" s="35" customFormat="1" ht="16.5" x14ac:dyDescent="0.3">
      <c r="A396" s="35" t="s">
        <v>851</v>
      </c>
      <c r="B396" s="35" t="s">
        <v>852</v>
      </c>
      <c r="C396" s="35" t="s">
        <v>814</v>
      </c>
      <c r="D396" s="41">
        <v>2</v>
      </c>
      <c r="E396" s="41" t="s">
        <v>1233</v>
      </c>
      <c r="F396" s="42" t="s">
        <v>1193</v>
      </c>
      <c r="G396" s="43">
        <v>448054500</v>
      </c>
      <c r="H396" s="44">
        <v>2.67</v>
      </c>
      <c r="I396" s="43">
        <v>478759312</v>
      </c>
      <c r="J396" s="43">
        <v>1211053.33</v>
      </c>
      <c r="K396" s="43">
        <v>1206145.04</v>
      </c>
      <c r="L396" s="43">
        <v>0</v>
      </c>
      <c r="M396" s="43">
        <v>1206145.04</v>
      </c>
      <c r="N396" s="43">
        <v>0</v>
      </c>
      <c r="O396" s="43">
        <v>0</v>
      </c>
      <c r="P396" s="43">
        <v>35838.11</v>
      </c>
      <c r="Q396" s="43">
        <v>7346914</v>
      </c>
      <c r="R396" s="43">
        <v>0</v>
      </c>
      <c r="S396" s="43">
        <v>0</v>
      </c>
      <c r="T396" s="43">
        <v>3359970.23</v>
      </c>
      <c r="U396" s="43">
        <v>11201</v>
      </c>
      <c r="V396" s="43">
        <v>0</v>
      </c>
      <c r="W396" s="43">
        <v>11960068.380000001</v>
      </c>
      <c r="X396" s="45">
        <v>2.5243107300763675E-2</v>
      </c>
      <c r="Y396" s="43">
        <v>5040.41</v>
      </c>
      <c r="Z396" s="43">
        <v>25000</v>
      </c>
      <c r="AA396" s="43">
        <v>600.80820000000006</v>
      </c>
      <c r="AB396" s="43">
        <v>30641.218199999999</v>
      </c>
      <c r="AC396" s="43">
        <v>0</v>
      </c>
      <c r="AD396" s="43">
        <v>30641.218199999999</v>
      </c>
      <c r="AE396" s="43">
        <v>0</v>
      </c>
      <c r="AF396" s="45">
        <f t="shared" si="18"/>
        <v>1241983.1500000001</v>
      </c>
      <c r="AG396" s="45">
        <f t="shared" si="19"/>
        <v>7346914</v>
      </c>
      <c r="AH396" s="45">
        <f t="shared" si="20"/>
        <v>3371171.23</v>
      </c>
      <c r="AI396" s="43">
        <v>460838800</v>
      </c>
      <c r="AJ396" s="43">
        <v>476610975</v>
      </c>
      <c r="AK396" s="43">
        <v>481313245</v>
      </c>
      <c r="AL396" s="47">
        <v>472921006.66666669</v>
      </c>
      <c r="AM396" s="43">
        <v>160437.58789558499</v>
      </c>
      <c r="AN396" s="46"/>
    </row>
    <row r="397" spans="1:40" s="35" customFormat="1" ht="16.5" x14ac:dyDescent="0.3">
      <c r="A397" s="35" t="s">
        <v>853</v>
      </c>
      <c r="B397" s="35" t="s">
        <v>854</v>
      </c>
      <c r="C397" s="35" t="s">
        <v>814</v>
      </c>
      <c r="D397" s="41">
        <v>3</v>
      </c>
      <c r="E397" s="41" t="s">
        <v>1234</v>
      </c>
      <c r="F397" s="42" t="s">
        <v>1193</v>
      </c>
      <c r="G397" s="43">
        <v>4512784929</v>
      </c>
      <c r="H397" s="44">
        <v>2.431</v>
      </c>
      <c r="I397" s="43">
        <v>4984827446</v>
      </c>
      <c r="J397" s="43">
        <v>12609450.52</v>
      </c>
      <c r="K397" s="43">
        <v>12597755.02</v>
      </c>
      <c r="L397" s="43">
        <v>0</v>
      </c>
      <c r="M397" s="43">
        <v>12597755.02</v>
      </c>
      <c r="N397" s="43">
        <v>0</v>
      </c>
      <c r="O397" s="43">
        <v>0</v>
      </c>
      <c r="P397" s="43">
        <v>374317.53</v>
      </c>
      <c r="Q397" s="43">
        <v>73823576</v>
      </c>
      <c r="R397" s="43">
        <v>0</v>
      </c>
      <c r="S397" s="43">
        <v>0</v>
      </c>
      <c r="T397" s="43">
        <v>19541981</v>
      </c>
      <c r="U397" s="43">
        <v>1669730</v>
      </c>
      <c r="V397" s="43">
        <v>1654105</v>
      </c>
      <c r="W397" s="43">
        <v>109661464.55</v>
      </c>
      <c r="X397" s="45">
        <v>2.2562850575291258E-2</v>
      </c>
      <c r="Y397" s="43">
        <v>13745.88</v>
      </c>
      <c r="Z397" s="43">
        <v>93500</v>
      </c>
      <c r="AA397" s="43">
        <v>2144.9176000000002</v>
      </c>
      <c r="AB397" s="43">
        <v>109390.79760000001</v>
      </c>
      <c r="AC397" s="43">
        <v>0</v>
      </c>
      <c r="AD397" s="43">
        <v>109390.79760000001</v>
      </c>
      <c r="AE397" s="43">
        <v>0</v>
      </c>
      <c r="AF397" s="45">
        <f t="shared" si="18"/>
        <v>12972072.549999999</v>
      </c>
      <c r="AG397" s="45">
        <f t="shared" si="19"/>
        <v>73823576</v>
      </c>
      <c r="AH397" s="45">
        <f t="shared" si="20"/>
        <v>22865816</v>
      </c>
      <c r="AI397" s="43">
        <v>4969082956</v>
      </c>
      <c r="AJ397" s="43">
        <v>4959368328</v>
      </c>
      <c r="AK397" s="43">
        <v>5027670680</v>
      </c>
      <c r="AL397" s="47">
        <v>4985373988</v>
      </c>
      <c r="AM397" s="43">
        <v>1676876.6594549969</v>
      </c>
      <c r="AN397" s="46"/>
    </row>
    <row r="398" spans="1:40" s="35" customFormat="1" ht="16.5" x14ac:dyDescent="0.3">
      <c r="A398" s="35" t="s">
        <v>855</v>
      </c>
      <c r="B398" s="35" t="s">
        <v>856</v>
      </c>
      <c r="C398" s="35" t="s">
        <v>814</v>
      </c>
      <c r="D398" s="41">
        <v>1</v>
      </c>
      <c r="E398" s="41" t="s">
        <v>1234</v>
      </c>
      <c r="F398" s="42" t="s">
        <v>1193</v>
      </c>
      <c r="G398" s="43">
        <v>5395254038</v>
      </c>
      <c r="H398" s="44">
        <v>1.8619999999999999</v>
      </c>
      <c r="I398" s="43">
        <v>5740322710</v>
      </c>
      <c r="J398" s="43">
        <v>14520525.73</v>
      </c>
      <c r="K398" s="43">
        <v>14516948.560000001</v>
      </c>
      <c r="L398" s="43">
        <v>0</v>
      </c>
      <c r="M398" s="43">
        <v>14516948.560000001</v>
      </c>
      <c r="N398" s="43">
        <v>0</v>
      </c>
      <c r="O398" s="43">
        <v>0</v>
      </c>
      <c r="P398" s="43">
        <v>431362.46</v>
      </c>
      <c r="Q398" s="43">
        <v>0</v>
      </c>
      <c r="R398" s="43">
        <v>60836793</v>
      </c>
      <c r="S398" s="43">
        <v>0</v>
      </c>
      <c r="T398" s="43">
        <v>22660067</v>
      </c>
      <c r="U398" s="43">
        <v>107895.61</v>
      </c>
      <c r="V398" s="43">
        <v>1877161</v>
      </c>
      <c r="W398" s="43">
        <v>100430227.63</v>
      </c>
      <c r="X398" s="45">
        <v>1.7727840997375257E-2</v>
      </c>
      <c r="Y398" s="43">
        <v>7511.64</v>
      </c>
      <c r="Z398" s="43">
        <v>106750</v>
      </c>
      <c r="AA398" s="43">
        <v>2285.2328000000002</v>
      </c>
      <c r="AB398" s="43">
        <v>116546.8728</v>
      </c>
      <c r="AC398" s="43">
        <v>0</v>
      </c>
      <c r="AD398" s="43">
        <v>116546.8728</v>
      </c>
      <c r="AE398" s="43">
        <v>0</v>
      </c>
      <c r="AF398" s="45">
        <f t="shared" si="18"/>
        <v>14948311.020000001</v>
      </c>
      <c r="AG398" s="45">
        <f t="shared" si="19"/>
        <v>60836793</v>
      </c>
      <c r="AH398" s="45">
        <f t="shared" si="20"/>
        <v>24645123.609999999</v>
      </c>
      <c r="AI398" s="43">
        <v>5474115884</v>
      </c>
      <c r="AJ398" s="43">
        <v>5631486057</v>
      </c>
      <c r="AK398" s="43">
        <v>5744520909</v>
      </c>
      <c r="AL398" s="47">
        <v>5616707616.666667</v>
      </c>
      <c r="AM398" s="43">
        <v>1914838.3881596969</v>
      </c>
      <c r="AN398" s="46"/>
    </row>
    <row r="399" spans="1:40" s="35" customFormat="1" ht="16.5" x14ac:dyDescent="0.3">
      <c r="A399" s="35" t="s">
        <v>857</v>
      </c>
      <c r="B399" s="35" t="s">
        <v>858</v>
      </c>
      <c r="C399" s="35" t="s">
        <v>814</v>
      </c>
      <c r="D399" s="41">
        <v>2</v>
      </c>
      <c r="E399" s="41" t="s">
        <v>1233</v>
      </c>
      <c r="F399" s="42" t="s">
        <v>1193</v>
      </c>
      <c r="G399" s="43">
        <v>1385142700</v>
      </c>
      <c r="H399" s="44">
        <v>2.3879999999999999</v>
      </c>
      <c r="I399" s="43">
        <v>1533255817</v>
      </c>
      <c r="J399" s="43">
        <v>3878471.94</v>
      </c>
      <c r="K399" s="43">
        <v>3874325.27</v>
      </c>
      <c r="L399" s="43">
        <v>0</v>
      </c>
      <c r="M399" s="43">
        <v>3874325.27</v>
      </c>
      <c r="N399" s="43">
        <v>0</v>
      </c>
      <c r="O399" s="43">
        <v>0</v>
      </c>
      <c r="P399" s="43">
        <v>115102.45</v>
      </c>
      <c r="Q399" s="43">
        <v>17559143</v>
      </c>
      <c r="R399" s="43">
        <v>0</v>
      </c>
      <c r="S399" s="43">
        <v>0</v>
      </c>
      <c r="T399" s="43">
        <v>11516778.01</v>
      </c>
      <c r="U399" s="43">
        <v>0</v>
      </c>
      <c r="V399" s="43">
        <v>0</v>
      </c>
      <c r="W399" s="43">
        <v>33065348.729999997</v>
      </c>
      <c r="X399" s="45">
        <v>2.1425148095910757E-2</v>
      </c>
      <c r="Y399" s="43">
        <v>2400</v>
      </c>
      <c r="Z399" s="43">
        <v>35750</v>
      </c>
      <c r="AA399" s="43">
        <v>763</v>
      </c>
      <c r="AB399" s="43">
        <v>38913</v>
      </c>
      <c r="AC399" s="43">
        <v>0</v>
      </c>
      <c r="AD399" s="43">
        <v>38913</v>
      </c>
      <c r="AE399" s="43">
        <v>0</v>
      </c>
      <c r="AF399" s="45">
        <f t="shared" si="18"/>
        <v>3989427.72</v>
      </c>
      <c r="AG399" s="45">
        <f t="shared" si="19"/>
        <v>17559143</v>
      </c>
      <c r="AH399" s="45">
        <f t="shared" si="20"/>
        <v>11516778.01</v>
      </c>
      <c r="AI399" s="43">
        <v>1583189886</v>
      </c>
      <c r="AJ399" s="43">
        <v>1517748490</v>
      </c>
      <c r="AK399" s="43">
        <v>1561780020</v>
      </c>
      <c r="AL399" s="47">
        <v>1554239465.3333333</v>
      </c>
      <c r="AM399" s="43">
        <v>520592.81940665998</v>
      </c>
      <c r="AN399" s="46"/>
    </row>
    <row r="400" spans="1:40" s="35" customFormat="1" ht="16.5" x14ac:dyDescent="0.3">
      <c r="A400" s="35" t="s">
        <v>859</v>
      </c>
      <c r="B400" s="35" t="s">
        <v>860</v>
      </c>
      <c r="C400" s="35" t="s">
        <v>814</v>
      </c>
      <c r="D400" s="41">
        <v>3</v>
      </c>
      <c r="E400" s="41" t="s">
        <v>1234</v>
      </c>
      <c r="F400" s="42" t="s">
        <v>1193</v>
      </c>
      <c r="G400" s="43">
        <v>2267313355</v>
      </c>
      <c r="H400" s="44">
        <v>2.883</v>
      </c>
      <c r="I400" s="43">
        <v>3086203141</v>
      </c>
      <c r="J400" s="43">
        <v>7806754.8399999999</v>
      </c>
      <c r="K400" s="43">
        <v>7796343.04</v>
      </c>
      <c r="L400" s="43">
        <v>0</v>
      </c>
      <c r="M400" s="43">
        <v>7796343.04</v>
      </c>
      <c r="N400" s="43">
        <v>0</v>
      </c>
      <c r="O400" s="43">
        <v>0</v>
      </c>
      <c r="P400" s="43">
        <v>231628.46</v>
      </c>
      <c r="Q400" s="43">
        <v>0</v>
      </c>
      <c r="R400" s="43">
        <v>33065794</v>
      </c>
      <c r="S400" s="43">
        <v>0</v>
      </c>
      <c r="T400" s="43">
        <v>23241369.309999999</v>
      </c>
      <c r="U400" s="43">
        <v>0</v>
      </c>
      <c r="V400" s="43">
        <v>1021929</v>
      </c>
      <c r="W400" s="43">
        <v>65357063.810000002</v>
      </c>
      <c r="X400" s="45">
        <v>2.6882923947636604E-2</v>
      </c>
      <c r="Y400" s="43">
        <v>4000</v>
      </c>
      <c r="Z400" s="43">
        <v>22500</v>
      </c>
      <c r="AA400" s="43">
        <v>530</v>
      </c>
      <c r="AB400" s="43">
        <v>27030</v>
      </c>
      <c r="AC400" s="43">
        <v>0</v>
      </c>
      <c r="AD400" s="43">
        <v>27030</v>
      </c>
      <c r="AE400" s="43">
        <v>0</v>
      </c>
      <c r="AF400" s="45">
        <f t="shared" si="18"/>
        <v>8027971.5</v>
      </c>
      <c r="AG400" s="45">
        <f t="shared" si="19"/>
        <v>33065794</v>
      </c>
      <c r="AH400" s="45">
        <f t="shared" si="20"/>
        <v>24263298.309999999</v>
      </c>
      <c r="AI400" s="43">
        <v>3006721581</v>
      </c>
      <c r="AJ400" s="43">
        <v>3065780224</v>
      </c>
      <c r="AK400" s="43">
        <v>2944551688</v>
      </c>
      <c r="AL400" s="47">
        <v>3005684497.6666665</v>
      </c>
      <c r="AM400" s="43">
        <v>981519.09947991895</v>
      </c>
      <c r="AN400" s="46"/>
    </row>
    <row r="401" spans="1:40" s="35" customFormat="1" ht="16.5" x14ac:dyDescent="0.3">
      <c r="A401" s="35" t="s">
        <v>861</v>
      </c>
      <c r="B401" s="35" t="s">
        <v>862</v>
      </c>
      <c r="C401" s="35" t="s">
        <v>814</v>
      </c>
      <c r="D401" s="41">
        <v>1</v>
      </c>
      <c r="E401" s="41" t="s">
        <v>1233</v>
      </c>
      <c r="F401" s="42" t="s">
        <v>1193</v>
      </c>
      <c r="G401" s="43">
        <v>1185053400</v>
      </c>
      <c r="H401" s="44">
        <v>2.802</v>
      </c>
      <c r="I401" s="43">
        <v>1291070971</v>
      </c>
      <c r="J401" s="43">
        <v>3265849.36</v>
      </c>
      <c r="K401" s="43">
        <v>3251559.88</v>
      </c>
      <c r="L401" s="43">
        <v>0</v>
      </c>
      <c r="M401" s="43">
        <v>3251559.88</v>
      </c>
      <c r="N401" s="43">
        <v>0</v>
      </c>
      <c r="O401" s="43">
        <v>0</v>
      </c>
      <c r="P401" s="43">
        <v>96560.83</v>
      </c>
      <c r="Q401" s="43">
        <v>23076801</v>
      </c>
      <c r="R401" s="43">
        <v>0</v>
      </c>
      <c r="S401" s="43">
        <v>0</v>
      </c>
      <c r="T401" s="43">
        <v>6772254.8200000003</v>
      </c>
      <c r="U401" s="43">
        <v>0</v>
      </c>
      <c r="V401" s="43">
        <v>0</v>
      </c>
      <c r="W401" s="43">
        <v>33197176.530000001</v>
      </c>
      <c r="X401" s="45">
        <v>2.5266714096574588E-2</v>
      </c>
      <c r="Y401" s="43">
        <v>0</v>
      </c>
      <c r="Z401" s="43">
        <v>8500</v>
      </c>
      <c r="AA401" s="43">
        <v>170</v>
      </c>
      <c r="AB401" s="43">
        <v>8670</v>
      </c>
      <c r="AC401" s="43">
        <v>500</v>
      </c>
      <c r="AD401" s="43">
        <v>9170</v>
      </c>
      <c r="AE401" s="43">
        <v>0</v>
      </c>
      <c r="AF401" s="45">
        <f t="shared" si="18"/>
        <v>3348120.71</v>
      </c>
      <c r="AG401" s="45">
        <f t="shared" si="19"/>
        <v>23076801</v>
      </c>
      <c r="AH401" s="45">
        <f t="shared" si="20"/>
        <v>6772254.8200000003</v>
      </c>
      <c r="AI401" s="43">
        <v>1352319734</v>
      </c>
      <c r="AJ401" s="43">
        <v>1296574491</v>
      </c>
      <c r="AK401" s="43">
        <v>1270109610</v>
      </c>
      <c r="AL401" s="47">
        <v>1306334611.6666667</v>
      </c>
      <c r="AM401" s="43">
        <v>423637.17969572998</v>
      </c>
      <c r="AN401" s="46"/>
    </row>
    <row r="402" spans="1:40" s="35" customFormat="1" ht="16.5" x14ac:dyDescent="0.3">
      <c r="A402" s="35" t="s">
        <v>863</v>
      </c>
      <c r="B402" s="35" t="s">
        <v>864</v>
      </c>
      <c r="C402" s="35" t="s">
        <v>814</v>
      </c>
      <c r="D402" s="41">
        <v>2</v>
      </c>
      <c r="E402" s="41" t="s">
        <v>1233</v>
      </c>
      <c r="F402" s="42" t="s">
        <v>1193</v>
      </c>
      <c r="G402" s="43">
        <v>731993100</v>
      </c>
      <c r="H402" s="44">
        <v>2.69</v>
      </c>
      <c r="I402" s="43">
        <v>861348774</v>
      </c>
      <c r="J402" s="43">
        <v>2178838.66</v>
      </c>
      <c r="K402" s="43">
        <v>2178838.66</v>
      </c>
      <c r="L402" s="43">
        <v>0</v>
      </c>
      <c r="M402" s="43">
        <v>2178838.66</v>
      </c>
      <c r="N402" s="43">
        <v>0</v>
      </c>
      <c r="O402" s="43">
        <v>0</v>
      </c>
      <c r="P402" s="43">
        <v>64744.92</v>
      </c>
      <c r="Q402" s="43">
        <v>11293080</v>
      </c>
      <c r="R402" s="43">
        <v>0</v>
      </c>
      <c r="S402" s="43">
        <v>0</v>
      </c>
      <c r="T402" s="43">
        <v>5865372.2000000002</v>
      </c>
      <c r="U402" s="43">
        <v>0</v>
      </c>
      <c r="V402" s="43">
        <v>286584</v>
      </c>
      <c r="W402" s="43">
        <v>19688619.780000001</v>
      </c>
      <c r="X402" s="45">
        <v>2.5938872180788022E-2</v>
      </c>
      <c r="Y402" s="43">
        <v>4047.95</v>
      </c>
      <c r="Z402" s="43">
        <v>41750</v>
      </c>
      <c r="AA402" s="43">
        <v>915.95899999999995</v>
      </c>
      <c r="AB402" s="43">
        <v>46713.909</v>
      </c>
      <c r="AC402" s="43">
        <v>0</v>
      </c>
      <c r="AD402" s="43">
        <v>46713.909</v>
      </c>
      <c r="AE402" s="43">
        <v>0</v>
      </c>
      <c r="AF402" s="45">
        <f t="shared" si="18"/>
        <v>2243583.58</v>
      </c>
      <c r="AG402" s="45">
        <f t="shared" si="19"/>
        <v>11293080</v>
      </c>
      <c r="AH402" s="45">
        <f t="shared" si="20"/>
        <v>6151956.2000000002</v>
      </c>
      <c r="AI402" s="43">
        <v>823825331</v>
      </c>
      <c r="AJ402" s="43">
        <v>859751705</v>
      </c>
      <c r="AK402" s="43">
        <v>860763288</v>
      </c>
      <c r="AL402" s="47">
        <v>848113441.33333337</v>
      </c>
      <c r="AM402" s="43">
        <v>286920.80907890399</v>
      </c>
      <c r="AN402" s="46"/>
    </row>
    <row r="403" spans="1:40" s="35" customFormat="1" ht="16.5" x14ac:dyDescent="0.3">
      <c r="A403" s="35" t="s">
        <v>865</v>
      </c>
      <c r="B403" s="35" t="s">
        <v>866</v>
      </c>
      <c r="C403" s="35" t="s">
        <v>814</v>
      </c>
      <c r="D403" s="41">
        <v>3</v>
      </c>
      <c r="E403" s="41" t="s">
        <v>1234</v>
      </c>
      <c r="F403" s="42" t="s">
        <v>1193</v>
      </c>
      <c r="G403" s="43">
        <v>3229735600</v>
      </c>
      <c r="H403" s="44">
        <v>3.2149999999999999</v>
      </c>
      <c r="I403" s="43">
        <v>3453153580</v>
      </c>
      <c r="J403" s="43">
        <v>8734980.2300000004</v>
      </c>
      <c r="K403" s="43">
        <v>8721866.870000001</v>
      </c>
      <c r="L403" s="43">
        <v>0</v>
      </c>
      <c r="M403" s="43">
        <v>8721866.870000001</v>
      </c>
      <c r="N403" s="43">
        <v>0</v>
      </c>
      <c r="O403" s="43">
        <v>0</v>
      </c>
      <c r="P403" s="43">
        <v>259125.74</v>
      </c>
      <c r="Q403" s="43">
        <v>73559928</v>
      </c>
      <c r="R403" s="43">
        <v>0</v>
      </c>
      <c r="S403" s="43">
        <v>0</v>
      </c>
      <c r="T403" s="43">
        <v>19588057</v>
      </c>
      <c r="U403" s="43">
        <v>565204</v>
      </c>
      <c r="V403" s="43">
        <v>1131525</v>
      </c>
      <c r="W403" s="43">
        <v>103825706.61</v>
      </c>
      <c r="X403" s="45">
        <v>3.11039674627571E-2</v>
      </c>
      <c r="Y403" s="43">
        <v>12816.45</v>
      </c>
      <c r="Z403" s="43">
        <v>83000</v>
      </c>
      <c r="AA403" s="43">
        <v>1916.329</v>
      </c>
      <c r="AB403" s="43">
        <v>97732.778999999995</v>
      </c>
      <c r="AC403" s="43">
        <v>0</v>
      </c>
      <c r="AD403" s="43">
        <v>97732.778999999995</v>
      </c>
      <c r="AE403" s="43">
        <v>0</v>
      </c>
      <c r="AF403" s="45">
        <f t="shared" si="18"/>
        <v>8980992.6100000013</v>
      </c>
      <c r="AG403" s="45">
        <f t="shared" si="19"/>
        <v>73559928</v>
      </c>
      <c r="AH403" s="45">
        <f t="shared" si="20"/>
        <v>21284786</v>
      </c>
      <c r="AI403" s="43">
        <v>3340163172</v>
      </c>
      <c r="AJ403" s="43">
        <v>3394577930</v>
      </c>
      <c r="AK403" s="43">
        <v>3521299171</v>
      </c>
      <c r="AL403" s="47">
        <v>3418680091</v>
      </c>
      <c r="AM403" s="43">
        <v>1173765.2165669431</v>
      </c>
      <c r="AN403" s="46"/>
    </row>
    <row r="404" spans="1:40" s="35" customFormat="1" ht="16.5" x14ac:dyDescent="0.3">
      <c r="A404" s="35" t="s">
        <v>867</v>
      </c>
      <c r="B404" s="35" t="s">
        <v>868</v>
      </c>
      <c r="C404" s="35" t="s">
        <v>814</v>
      </c>
      <c r="D404" s="41">
        <v>1</v>
      </c>
      <c r="E404" s="41" t="s">
        <v>1233</v>
      </c>
      <c r="F404" s="42" t="s">
        <v>1193</v>
      </c>
      <c r="G404" s="43">
        <v>322255400</v>
      </c>
      <c r="H404" s="44">
        <v>3.0760000000000001</v>
      </c>
      <c r="I404" s="43">
        <v>303418931</v>
      </c>
      <c r="J404" s="43">
        <v>767518.24</v>
      </c>
      <c r="K404" s="43">
        <v>767518.24</v>
      </c>
      <c r="L404" s="43">
        <v>0</v>
      </c>
      <c r="M404" s="43">
        <v>767518.24</v>
      </c>
      <c r="N404" s="43">
        <v>0</v>
      </c>
      <c r="O404" s="43">
        <v>0</v>
      </c>
      <c r="P404" s="43">
        <v>22807.06</v>
      </c>
      <c r="Q404" s="43">
        <v>4023666</v>
      </c>
      <c r="R404" s="43">
        <v>2248888</v>
      </c>
      <c r="S404" s="43">
        <v>0</v>
      </c>
      <c r="T404" s="43">
        <v>2846772</v>
      </c>
      <c r="U404" s="43">
        <v>0</v>
      </c>
      <c r="V404" s="43">
        <v>0</v>
      </c>
      <c r="W404" s="43">
        <v>9909651.3000000007</v>
      </c>
      <c r="X404" s="45">
        <v>2.5724776440769721E-2</v>
      </c>
      <c r="Y404" s="43">
        <v>3500</v>
      </c>
      <c r="Z404" s="43">
        <v>18250</v>
      </c>
      <c r="AA404" s="43">
        <v>435</v>
      </c>
      <c r="AB404" s="43">
        <v>22185</v>
      </c>
      <c r="AC404" s="43">
        <v>0</v>
      </c>
      <c r="AD404" s="43">
        <v>22185</v>
      </c>
      <c r="AE404" s="43">
        <v>0</v>
      </c>
      <c r="AF404" s="45">
        <f t="shared" si="18"/>
        <v>790325.3</v>
      </c>
      <c r="AG404" s="45">
        <f t="shared" si="19"/>
        <v>6272554</v>
      </c>
      <c r="AH404" s="45">
        <f t="shared" si="20"/>
        <v>2846772</v>
      </c>
      <c r="AI404" s="43">
        <v>301884472</v>
      </c>
      <c r="AJ404" s="43">
        <v>301716546</v>
      </c>
      <c r="AK404" s="43">
        <v>288836963</v>
      </c>
      <c r="AL404" s="47">
        <v>297479327</v>
      </c>
      <c r="AM404" s="43">
        <v>96278.891387679003</v>
      </c>
      <c r="AN404" s="46"/>
    </row>
    <row r="405" spans="1:40" s="35" customFormat="1" ht="16.5" x14ac:dyDescent="0.3">
      <c r="A405" s="35" t="s">
        <v>869</v>
      </c>
      <c r="B405" s="35" t="s">
        <v>870</v>
      </c>
      <c r="C405" s="35" t="s">
        <v>814</v>
      </c>
      <c r="D405" s="41">
        <v>2</v>
      </c>
      <c r="E405" s="41" t="s">
        <v>1234</v>
      </c>
      <c r="F405" s="42" t="s">
        <v>1193</v>
      </c>
      <c r="G405" s="43">
        <v>7251292350</v>
      </c>
      <c r="H405" s="44">
        <v>3.03</v>
      </c>
      <c r="I405" s="43">
        <v>8736294232</v>
      </c>
      <c r="J405" s="43">
        <v>22099033.73</v>
      </c>
      <c r="K405" s="43">
        <v>22073080.600000001</v>
      </c>
      <c r="L405" s="43">
        <v>0</v>
      </c>
      <c r="M405" s="43">
        <v>22073080.600000001</v>
      </c>
      <c r="N405" s="43">
        <v>0</v>
      </c>
      <c r="O405" s="43">
        <v>0</v>
      </c>
      <c r="P405" s="43">
        <v>655723.81999999995</v>
      </c>
      <c r="Q405" s="43">
        <v>144015021</v>
      </c>
      <c r="R405" s="43">
        <v>0</v>
      </c>
      <c r="S405" s="43">
        <v>0</v>
      </c>
      <c r="T405" s="43">
        <v>48548847.619999997</v>
      </c>
      <c r="U405" s="43">
        <v>1450258</v>
      </c>
      <c r="V405" s="43">
        <v>2902703</v>
      </c>
      <c r="W405" s="43">
        <v>219645634.04000002</v>
      </c>
      <c r="X405" s="45">
        <v>2.7681727322996289E-2</v>
      </c>
      <c r="Y405" s="43">
        <v>36171.589999999997</v>
      </c>
      <c r="Z405" s="43">
        <v>189250</v>
      </c>
      <c r="AA405" s="43">
        <v>4508.4318000000003</v>
      </c>
      <c r="AB405" s="43">
        <v>229930.02179999999</v>
      </c>
      <c r="AC405" s="43">
        <v>0</v>
      </c>
      <c r="AD405" s="43">
        <v>229930.02179999999</v>
      </c>
      <c r="AE405" s="43">
        <v>0</v>
      </c>
      <c r="AF405" s="45">
        <f t="shared" si="18"/>
        <v>22728804.420000002</v>
      </c>
      <c r="AG405" s="45">
        <f t="shared" si="19"/>
        <v>144015021</v>
      </c>
      <c r="AH405" s="45">
        <f t="shared" si="20"/>
        <v>52901808.619999997</v>
      </c>
      <c r="AI405" s="43">
        <v>8637282014</v>
      </c>
      <c r="AJ405" s="43">
        <v>8707699844</v>
      </c>
      <c r="AK405" s="43">
        <v>8808158892</v>
      </c>
      <c r="AL405" s="47">
        <v>8717713583.333334</v>
      </c>
      <c r="AM405" s="43">
        <v>2936188.6778083858</v>
      </c>
      <c r="AN405" s="46"/>
    </row>
    <row r="406" spans="1:40" s="35" customFormat="1" ht="16.5" x14ac:dyDescent="0.3">
      <c r="A406" s="35" t="s">
        <v>871</v>
      </c>
      <c r="B406" s="35" t="s">
        <v>872</v>
      </c>
      <c r="C406" s="35" t="s">
        <v>814</v>
      </c>
      <c r="D406" s="41">
        <v>3</v>
      </c>
      <c r="E406" s="41" t="s">
        <v>1234</v>
      </c>
      <c r="F406" s="42" t="s">
        <v>1193</v>
      </c>
      <c r="G406" s="43">
        <v>1662223178</v>
      </c>
      <c r="H406" s="44">
        <v>2.423</v>
      </c>
      <c r="I406" s="43">
        <v>1747819984</v>
      </c>
      <c r="J406" s="43">
        <v>4421226.18</v>
      </c>
      <c r="K406" s="43">
        <v>4418769.91</v>
      </c>
      <c r="L406" s="43">
        <v>0</v>
      </c>
      <c r="M406" s="43">
        <v>4418769.91</v>
      </c>
      <c r="N406" s="43">
        <v>0</v>
      </c>
      <c r="O406" s="43">
        <v>0</v>
      </c>
      <c r="P406" s="43">
        <v>131294.16</v>
      </c>
      <c r="Q406" s="43">
        <v>17706391</v>
      </c>
      <c r="R406" s="43">
        <v>7165065</v>
      </c>
      <c r="S406" s="43">
        <v>0</v>
      </c>
      <c r="T406" s="43">
        <v>9927987.5899999999</v>
      </c>
      <c r="U406" s="43">
        <v>331617</v>
      </c>
      <c r="V406" s="43">
        <v>579858</v>
      </c>
      <c r="W406" s="43">
        <v>40260982.659999996</v>
      </c>
      <c r="X406" s="45">
        <v>2.3476302717628784E-2</v>
      </c>
      <c r="Y406" s="43">
        <v>3808.9</v>
      </c>
      <c r="Z406" s="43">
        <v>48000</v>
      </c>
      <c r="AA406" s="43">
        <v>1036.1780000000001</v>
      </c>
      <c r="AB406" s="43">
        <v>52845.078000000001</v>
      </c>
      <c r="AC406" s="43">
        <v>0</v>
      </c>
      <c r="AD406" s="43">
        <v>52845.078000000001</v>
      </c>
      <c r="AE406" s="43">
        <v>0</v>
      </c>
      <c r="AF406" s="45">
        <f t="shared" si="18"/>
        <v>4550064.07</v>
      </c>
      <c r="AG406" s="45">
        <f t="shared" si="19"/>
        <v>24871456</v>
      </c>
      <c r="AH406" s="45">
        <f t="shared" si="20"/>
        <v>10839462.59</v>
      </c>
      <c r="AI406" s="43">
        <v>1741606399</v>
      </c>
      <c r="AJ406" s="43">
        <v>1735497637</v>
      </c>
      <c r="AK406" s="43">
        <v>1759618593</v>
      </c>
      <c r="AL406" s="47">
        <v>1745574209.6666667</v>
      </c>
      <c r="AM406" s="43">
        <v>587917.13574894296</v>
      </c>
      <c r="AN406" s="46"/>
    </row>
    <row r="407" spans="1:40" s="35" customFormat="1" ht="16.5" x14ac:dyDescent="0.3">
      <c r="A407" s="35" t="s">
        <v>873</v>
      </c>
      <c r="B407" s="35" t="s">
        <v>874</v>
      </c>
      <c r="C407" s="35" t="s">
        <v>814</v>
      </c>
      <c r="D407" s="41">
        <v>1</v>
      </c>
      <c r="E407" s="41" t="s">
        <v>1234</v>
      </c>
      <c r="F407" s="42" t="s">
        <v>1193</v>
      </c>
      <c r="G407" s="43">
        <v>2350398000</v>
      </c>
      <c r="H407" s="44">
        <v>2.4649999999999999</v>
      </c>
      <c r="I407" s="43">
        <v>2829056195</v>
      </c>
      <c r="J407" s="43">
        <v>7156284.6500000004</v>
      </c>
      <c r="K407" s="43">
        <v>7155487.8500000006</v>
      </c>
      <c r="L407" s="43">
        <v>0</v>
      </c>
      <c r="M407" s="43">
        <v>7155487.8500000006</v>
      </c>
      <c r="N407" s="43">
        <v>0</v>
      </c>
      <c r="O407" s="43">
        <v>0</v>
      </c>
      <c r="P407" s="43">
        <v>212627.07</v>
      </c>
      <c r="Q407" s="43">
        <v>37003997</v>
      </c>
      <c r="R407" s="43">
        <v>0</v>
      </c>
      <c r="S407" s="43">
        <v>0</v>
      </c>
      <c r="T407" s="43">
        <v>12448999</v>
      </c>
      <c r="U407" s="43">
        <v>141023.88</v>
      </c>
      <c r="V407" s="43">
        <v>955328</v>
      </c>
      <c r="W407" s="43">
        <v>57917462.800000004</v>
      </c>
      <c r="X407" s="45">
        <v>2.1503719376743741E-2</v>
      </c>
      <c r="Y407" s="43">
        <v>11076.71</v>
      </c>
      <c r="Z407" s="43">
        <v>89000</v>
      </c>
      <c r="AA407" s="43">
        <v>2001.5341999999998</v>
      </c>
      <c r="AB407" s="43">
        <v>102078.24419999999</v>
      </c>
      <c r="AC407" s="43">
        <v>-500</v>
      </c>
      <c r="AD407" s="43">
        <v>101578.24419999999</v>
      </c>
      <c r="AE407" s="43">
        <v>0</v>
      </c>
      <c r="AF407" s="45">
        <f t="shared" si="18"/>
        <v>7368114.9200000009</v>
      </c>
      <c r="AG407" s="45">
        <f t="shared" si="19"/>
        <v>37003997</v>
      </c>
      <c r="AH407" s="45">
        <f t="shared" si="20"/>
        <v>13545350.880000001</v>
      </c>
      <c r="AI407" s="43">
        <v>2779777521</v>
      </c>
      <c r="AJ407" s="43">
        <v>2865986188</v>
      </c>
      <c r="AK407" s="43">
        <v>2882862627</v>
      </c>
      <c r="AL407" s="47">
        <v>2842875445.3333335</v>
      </c>
      <c r="AM407" s="43">
        <v>960953.28137909097</v>
      </c>
      <c r="AN407" s="46"/>
    </row>
    <row r="408" spans="1:40" s="35" customFormat="1" ht="16.5" x14ac:dyDescent="0.3">
      <c r="A408" s="35" t="s">
        <v>875</v>
      </c>
      <c r="B408" s="35" t="s">
        <v>876</v>
      </c>
      <c r="C408" s="35" t="s">
        <v>814</v>
      </c>
      <c r="D408" s="41">
        <v>2</v>
      </c>
      <c r="E408" s="41" t="s">
        <v>1233</v>
      </c>
      <c r="F408" s="42" t="s">
        <v>1193</v>
      </c>
      <c r="G408" s="43">
        <v>4338999344</v>
      </c>
      <c r="H408" s="44">
        <v>2.625</v>
      </c>
      <c r="I408" s="43">
        <v>4585649783</v>
      </c>
      <c r="J408" s="43">
        <v>11599704.24</v>
      </c>
      <c r="K408" s="43">
        <v>11593711.75</v>
      </c>
      <c r="L408" s="43">
        <v>0</v>
      </c>
      <c r="M408" s="43">
        <v>11593711.75</v>
      </c>
      <c r="N408" s="43">
        <v>0</v>
      </c>
      <c r="O408" s="43">
        <v>0</v>
      </c>
      <c r="P408" s="43">
        <v>344005.06</v>
      </c>
      <c r="Q408" s="43">
        <v>79894660</v>
      </c>
      <c r="R408" s="43">
        <v>0</v>
      </c>
      <c r="S408" s="43">
        <v>0</v>
      </c>
      <c r="T408" s="43">
        <v>19612277.129999999</v>
      </c>
      <c r="U408" s="43">
        <v>911190</v>
      </c>
      <c r="V408" s="43">
        <v>1522546.31</v>
      </c>
      <c r="W408" s="43">
        <v>113878390.25</v>
      </c>
      <c r="X408" s="45">
        <v>3.6598323464640828E-2</v>
      </c>
      <c r="Y408" s="43">
        <v>3630.14</v>
      </c>
      <c r="Z408" s="43">
        <v>73250</v>
      </c>
      <c r="AA408" s="43">
        <v>1537.6028000000001</v>
      </c>
      <c r="AB408" s="43">
        <v>78417.742800000007</v>
      </c>
      <c r="AC408" s="43">
        <v>-250</v>
      </c>
      <c r="AD408" s="43">
        <v>78167.742800000007</v>
      </c>
      <c r="AE408" s="43">
        <v>0</v>
      </c>
      <c r="AF408" s="45">
        <f t="shared" si="18"/>
        <v>11937716.810000001</v>
      </c>
      <c r="AG408" s="45">
        <f t="shared" si="19"/>
        <v>79894660</v>
      </c>
      <c r="AH408" s="45">
        <f t="shared" si="20"/>
        <v>22046013.439999998</v>
      </c>
      <c r="AI408" s="43">
        <v>4516931274</v>
      </c>
      <c r="AJ408" s="43">
        <v>4561877400</v>
      </c>
      <c r="AK408" s="43">
        <v>4544126678</v>
      </c>
      <c r="AL408" s="47">
        <v>4540978450.666667</v>
      </c>
      <c r="AM408" s="43">
        <v>1516614.0907177259</v>
      </c>
      <c r="AN408" s="46"/>
    </row>
    <row r="409" spans="1:40" s="35" customFormat="1" ht="16.5" x14ac:dyDescent="0.3">
      <c r="A409" s="35" t="s">
        <v>877</v>
      </c>
      <c r="B409" s="35" t="s">
        <v>878</v>
      </c>
      <c r="C409" s="35" t="s">
        <v>814</v>
      </c>
      <c r="D409" s="41">
        <v>3</v>
      </c>
      <c r="E409" s="41" t="s">
        <v>1234</v>
      </c>
      <c r="F409" s="42" t="s">
        <v>1193</v>
      </c>
      <c r="G409" s="43">
        <v>870014800</v>
      </c>
      <c r="H409" s="44">
        <v>1.9079999999999999</v>
      </c>
      <c r="I409" s="43">
        <v>908558192</v>
      </c>
      <c r="J409" s="43">
        <v>2298258</v>
      </c>
      <c r="K409" s="43">
        <v>2297249.17</v>
      </c>
      <c r="L409" s="43">
        <v>0</v>
      </c>
      <c r="M409" s="43">
        <v>2297249.17</v>
      </c>
      <c r="N409" s="43">
        <v>0</v>
      </c>
      <c r="O409" s="43">
        <v>0</v>
      </c>
      <c r="P409" s="43">
        <v>68256.929999999993</v>
      </c>
      <c r="Q409" s="43">
        <v>8365269</v>
      </c>
      <c r="R409" s="43">
        <v>0</v>
      </c>
      <c r="S409" s="43">
        <v>0</v>
      </c>
      <c r="T409" s="43">
        <v>5472992.2199999997</v>
      </c>
      <c r="U409" s="43">
        <v>87001.48</v>
      </c>
      <c r="V409" s="43">
        <v>301296.03000000003</v>
      </c>
      <c r="W409" s="43">
        <v>16592064.83</v>
      </c>
      <c r="X409" s="45">
        <v>1.9591573618257668E-2</v>
      </c>
      <c r="Y409" s="43">
        <v>6673.37</v>
      </c>
      <c r="Z409" s="43">
        <v>32750</v>
      </c>
      <c r="AA409" s="43">
        <v>788.46740000000011</v>
      </c>
      <c r="AB409" s="43">
        <v>40211.837400000004</v>
      </c>
      <c r="AC409" s="43">
        <v>0</v>
      </c>
      <c r="AD409" s="43">
        <v>40211.837400000004</v>
      </c>
      <c r="AE409" s="43">
        <v>0</v>
      </c>
      <c r="AF409" s="45">
        <f t="shared" si="18"/>
        <v>2365506.1</v>
      </c>
      <c r="AG409" s="45">
        <f t="shared" si="19"/>
        <v>8365269</v>
      </c>
      <c r="AH409" s="45">
        <f t="shared" si="20"/>
        <v>5861289.7300000004</v>
      </c>
      <c r="AI409" s="43">
        <v>918000434</v>
      </c>
      <c r="AJ409" s="43">
        <v>896633479</v>
      </c>
      <c r="AK409" s="43">
        <v>932914468</v>
      </c>
      <c r="AL409" s="47">
        <v>915849460.33333337</v>
      </c>
      <c r="AM409" s="43">
        <v>313389.67594334402</v>
      </c>
      <c r="AN409" s="46"/>
    </row>
    <row r="410" spans="1:40" s="35" customFormat="1" ht="16.5" x14ac:dyDescent="0.3">
      <c r="A410" s="35" t="s">
        <v>879</v>
      </c>
      <c r="B410" s="35" t="s">
        <v>880</v>
      </c>
      <c r="C410" s="35" t="s">
        <v>814</v>
      </c>
      <c r="D410" s="41">
        <v>1</v>
      </c>
      <c r="E410" s="41" t="s">
        <v>1233</v>
      </c>
      <c r="F410" s="42" t="s">
        <v>1193</v>
      </c>
      <c r="G410" s="43">
        <v>788525792</v>
      </c>
      <c r="H410" s="44">
        <v>3.1459999999999999</v>
      </c>
      <c r="I410" s="43">
        <v>826842253</v>
      </c>
      <c r="J410" s="43">
        <v>2091552.13</v>
      </c>
      <c r="K410" s="43">
        <v>2086710.3699999999</v>
      </c>
      <c r="L410" s="43">
        <v>0</v>
      </c>
      <c r="M410" s="43">
        <v>2086710.3699999999</v>
      </c>
      <c r="N410" s="43">
        <v>0</v>
      </c>
      <c r="O410" s="43">
        <v>0</v>
      </c>
      <c r="P410" s="43">
        <v>61975.67</v>
      </c>
      <c r="Q410" s="43">
        <v>9155878</v>
      </c>
      <c r="R410" s="43">
        <v>6542544</v>
      </c>
      <c r="S410" s="43">
        <v>0</v>
      </c>
      <c r="T410" s="43">
        <v>6686086.4199999999</v>
      </c>
      <c r="U410" s="43">
        <v>0</v>
      </c>
      <c r="V410" s="43">
        <v>272481.93</v>
      </c>
      <c r="W410" s="43">
        <v>24805676.390000001</v>
      </c>
      <c r="X410" s="45">
        <v>2.8433090861727781E-2</v>
      </c>
      <c r="Y410" s="43">
        <v>4241.1000000000004</v>
      </c>
      <c r="Z410" s="43">
        <v>34500</v>
      </c>
      <c r="AA410" s="43">
        <v>774.822</v>
      </c>
      <c r="AB410" s="43">
        <v>39515.921999999999</v>
      </c>
      <c r="AC410" s="43">
        <v>0</v>
      </c>
      <c r="AD410" s="43">
        <v>39515.921999999999</v>
      </c>
      <c r="AE410" s="43">
        <v>0</v>
      </c>
      <c r="AF410" s="45">
        <f t="shared" si="18"/>
        <v>2148686.04</v>
      </c>
      <c r="AG410" s="45">
        <f t="shared" si="19"/>
        <v>15698422</v>
      </c>
      <c r="AH410" s="45">
        <f t="shared" si="20"/>
        <v>6958568.3499999996</v>
      </c>
      <c r="AI410" s="43">
        <v>808527544</v>
      </c>
      <c r="AJ410" s="43">
        <v>817446503</v>
      </c>
      <c r="AK410" s="43">
        <v>846420889</v>
      </c>
      <c r="AL410" s="47">
        <v>824131645.33333337</v>
      </c>
      <c r="AM410" s="43">
        <v>282140.04485967301</v>
      </c>
      <c r="AN410" s="46"/>
    </row>
    <row r="411" spans="1:40" s="35" customFormat="1" ht="16.5" x14ac:dyDescent="0.3">
      <c r="A411" s="35" t="s">
        <v>881</v>
      </c>
      <c r="B411" s="35" t="s">
        <v>882</v>
      </c>
      <c r="C411" s="35" t="s">
        <v>814</v>
      </c>
      <c r="D411" s="41">
        <v>2</v>
      </c>
      <c r="E411" s="41" t="s">
        <v>1233</v>
      </c>
      <c r="F411" s="42" t="s">
        <v>1193</v>
      </c>
      <c r="G411" s="43">
        <v>4202110400</v>
      </c>
      <c r="H411" s="44">
        <v>2.8409999999999997</v>
      </c>
      <c r="I411" s="43">
        <v>4524860678</v>
      </c>
      <c r="J411" s="43">
        <v>11445934.18</v>
      </c>
      <c r="K411" s="43">
        <v>11436564.029999999</v>
      </c>
      <c r="L411" s="43">
        <v>0</v>
      </c>
      <c r="M411" s="43">
        <v>11436564.029999999</v>
      </c>
      <c r="N411" s="43">
        <v>0</v>
      </c>
      <c r="O411" s="43">
        <v>0</v>
      </c>
      <c r="P411" s="43">
        <v>339807.46</v>
      </c>
      <c r="Q411" s="43">
        <v>47036071</v>
      </c>
      <c r="R411" s="43">
        <v>29893228</v>
      </c>
      <c r="S411" s="43">
        <v>0</v>
      </c>
      <c r="T411" s="43">
        <v>28858549</v>
      </c>
      <c r="U411" s="43">
        <v>315158</v>
      </c>
      <c r="V411" s="43">
        <v>1491626</v>
      </c>
      <c r="W411" s="43">
        <v>119371003.49000001</v>
      </c>
      <c r="X411" s="45">
        <v>3.0812001385987095E-2</v>
      </c>
      <c r="Y411" s="43">
        <v>7043.84</v>
      </c>
      <c r="Z411" s="43">
        <v>164250</v>
      </c>
      <c r="AA411" s="43">
        <v>3425.8768</v>
      </c>
      <c r="AB411" s="43">
        <v>174719.71679999999</v>
      </c>
      <c r="AC411" s="43">
        <v>-250</v>
      </c>
      <c r="AD411" s="43">
        <v>174469.71679999999</v>
      </c>
      <c r="AE411" s="43">
        <v>0</v>
      </c>
      <c r="AF411" s="45">
        <f t="shared" si="18"/>
        <v>11776371.49</v>
      </c>
      <c r="AG411" s="45">
        <f t="shared" si="19"/>
        <v>76929299</v>
      </c>
      <c r="AH411" s="45">
        <f t="shared" si="20"/>
        <v>30665333</v>
      </c>
      <c r="AI411" s="43">
        <v>4163119844</v>
      </c>
      <c r="AJ411" s="43">
        <v>4474883171</v>
      </c>
      <c r="AK411" s="43">
        <v>4504352449</v>
      </c>
      <c r="AL411" s="47">
        <v>4380785154.666667</v>
      </c>
      <c r="AM411" s="43">
        <v>1501449.3148825171</v>
      </c>
      <c r="AN411" s="46"/>
    </row>
    <row r="412" spans="1:40" s="35" customFormat="1" ht="16.5" x14ac:dyDescent="0.3">
      <c r="A412" s="35" t="s">
        <v>883</v>
      </c>
      <c r="B412" s="35" t="s">
        <v>884</v>
      </c>
      <c r="C412" s="35" t="s">
        <v>814</v>
      </c>
      <c r="D412" s="41">
        <v>3</v>
      </c>
      <c r="E412" s="41" t="s">
        <v>1234</v>
      </c>
      <c r="F412" s="42" t="s">
        <v>1193</v>
      </c>
      <c r="G412" s="43">
        <v>3457905900</v>
      </c>
      <c r="H412" s="44">
        <v>2.629</v>
      </c>
      <c r="I412" s="43">
        <v>3413570979</v>
      </c>
      <c r="J412" s="43">
        <v>8634853.4299999997</v>
      </c>
      <c r="K412" s="43">
        <v>8623628.5099999998</v>
      </c>
      <c r="L412" s="43">
        <v>0</v>
      </c>
      <c r="M412" s="43">
        <v>8623628.5099999998</v>
      </c>
      <c r="N412" s="43">
        <v>0</v>
      </c>
      <c r="O412" s="43">
        <v>0</v>
      </c>
      <c r="P412" s="43">
        <v>256183.89</v>
      </c>
      <c r="Q412" s="43">
        <v>58783448</v>
      </c>
      <c r="R412" s="43">
        <v>0</v>
      </c>
      <c r="S412" s="43">
        <v>0</v>
      </c>
      <c r="T412" s="43">
        <v>21659899</v>
      </c>
      <c r="U412" s="43">
        <v>414949</v>
      </c>
      <c r="V412" s="43">
        <v>1141789</v>
      </c>
      <c r="W412" s="43">
        <v>90879897.400000006</v>
      </c>
      <c r="X412" s="45">
        <v>4.2021520707337882E-2</v>
      </c>
      <c r="Y412" s="43">
        <v>16676.04</v>
      </c>
      <c r="Z412" s="43">
        <v>133250</v>
      </c>
      <c r="AA412" s="43">
        <v>2998.5208000000002</v>
      </c>
      <c r="AB412" s="43">
        <v>152924.56080000001</v>
      </c>
      <c r="AC412" s="43">
        <v>0</v>
      </c>
      <c r="AD412" s="43">
        <v>152924.56080000001</v>
      </c>
      <c r="AE412" s="43">
        <v>0</v>
      </c>
      <c r="AF412" s="45">
        <f t="shared" si="18"/>
        <v>8879812.4000000004</v>
      </c>
      <c r="AG412" s="45">
        <f t="shared" si="19"/>
        <v>58783448</v>
      </c>
      <c r="AH412" s="45">
        <f t="shared" si="20"/>
        <v>23216637</v>
      </c>
      <c r="AI412" s="43">
        <v>3267164589</v>
      </c>
      <c r="AJ412" s="43">
        <v>3425371608</v>
      </c>
      <c r="AK412" s="43">
        <v>3540759676</v>
      </c>
      <c r="AL412" s="47">
        <v>3411098624.3333335</v>
      </c>
      <c r="AM412" s="43">
        <v>1180252.0450801081</v>
      </c>
      <c r="AN412" s="46"/>
    </row>
    <row r="413" spans="1:40" s="35" customFormat="1" ht="16.5" x14ac:dyDescent="0.3">
      <c r="A413" s="35" t="s">
        <v>885</v>
      </c>
      <c r="B413" s="35" t="s">
        <v>886</v>
      </c>
      <c r="C413" s="35" t="s">
        <v>814</v>
      </c>
      <c r="D413" s="41">
        <v>1</v>
      </c>
      <c r="E413" s="41" t="s">
        <v>1234</v>
      </c>
      <c r="F413" s="42" t="s">
        <v>1193</v>
      </c>
      <c r="G413" s="43">
        <v>70594900</v>
      </c>
      <c r="H413" s="44">
        <v>2.8519999999999999</v>
      </c>
      <c r="I413" s="43">
        <v>84301994</v>
      </c>
      <c r="J413" s="43">
        <v>213247.47</v>
      </c>
      <c r="K413" s="43">
        <v>213247.47</v>
      </c>
      <c r="L413" s="43">
        <v>0</v>
      </c>
      <c r="M413" s="43">
        <v>213247.47</v>
      </c>
      <c r="N413" s="43">
        <v>0</v>
      </c>
      <c r="O413" s="43">
        <v>0</v>
      </c>
      <c r="P413" s="43">
        <v>6336.72</v>
      </c>
      <c r="Q413" s="43">
        <v>1065026</v>
      </c>
      <c r="R413" s="43">
        <v>0</v>
      </c>
      <c r="S413" s="43">
        <v>0</v>
      </c>
      <c r="T413" s="43">
        <v>728055</v>
      </c>
      <c r="U413" s="43">
        <v>0</v>
      </c>
      <c r="V413" s="43">
        <v>0</v>
      </c>
      <c r="W413" s="43">
        <v>2012665.19</v>
      </c>
      <c r="X413" s="45">
        <v>2.500385551546027E-2</v>
      </c>
      <c r="Y413" s="43">
        <v>1750</v>
      </c>
      <c r="Z413" s="43">
        <v>3500</v>
      </c>
      <c r="AA413" s="43">
        <v>105</v>
      </c>
      <c r="AB413" s="43">
        <v>5355</v>
      </c>
      <c r="AC413" s="43">
        <v>0</v>
      </c>
      <c r="AD413" s="43">
        <v>5355</v>
      </c>
      <c r="AE413" s="43">
        <v>0</v>
      </c>
      <c r="AF413" s="45">
        <f t="shared" si="18"/>
        <v>219584.19</v>
      </c>
      <c r="AG413" s="45">
        <f t="shared" si="19"/>
        <v>1065026</v>
      </c>
      <c r="AH413" s="45">
        <f t="shared" si="20"/>
        <v>728055</v>
      </c>
      <c r="AI413" s="43">
        <v>74806506</v>
      </c>
      <c r="AJ413" s="43">
        <v>84131689</v>
      </c>
      <c r="AK413" s="43">
        <v>86715268</v>
      </c>
      <c r="AL413" s="47">
        <v>81884487.666666672</v>
      </c>
      <c r="AM413" s="43">
        <v>28905.060428244</v>
      </c>
      <c r="AN413" s="46"/>
    </row>
    <row r="414" spans="1:40" s="35" customFormat="1" ht="16.5" x14ac:dyDescent="0.3">
      <c r="A414" s="35" t="s">
        <v>887</v>
      </c>
      <c r="B414" s="35" t="s">
        <v>239</v>
      </c>
      <c r="C414" s="35" t="s">
        <v>814</v>
      </c>
      <c r="D414" s="41">
        <v>2</v>
      </c>
      <c r="E414" s="41" t="s">
        <v>1233</v>
      </c>
      <c r="F414" s="42" t="s">
        <v>1193</v>
      </c>
      <c r="G414" s="43">
        <v>2822947200</v>
      </c>
      <c r="H414" s="44">
        <v>2.6389999999999998</v>
      </c>
      <c r="I414" s="43">
        <v>2890388607</v>
      </c>
      <c r="J414" s="43">
        <v>7311429.04</v>
      </c>
      <c r="K414" s="43">
        <v>7305656.1299999999</v>
      </c>
      <c r="L414" s="43">
        <v>0</v>
      </c>
      <c r="M414" s="43">
        <v>7305656.1299999999</v>
      </c>
      <c r="N414" s="43">
        <v>0</v>
      </c>
      <c r="O414" s="43">
        <v>0</v>
      </c>
      <c r="P414" s="43">
        <v>217075.07</v>
      </c>
      <c r="Q414" s="43">
        <v>36861680</v>
      </c>
      <c r="R414" s="43">
        <v>16815132</v>
      </c>
      <c r="S414" s="43">
        <v>0</v>
      </c>
      <c r="T414" s="43">
        <v>11976010.5</v>
      </c>
      <c r="U414" s="43">
        <v>358514</v>
      </c>
      <c r="V414" s="43">
        <v>960225</v>
      </c>
      <c r="W414" s="43">
        <v>74494292.700000003</v>
      </c>
      <c r="X414" s="45">
        <v>2.4222173093173382E-2</v>
      </c>
      <c r="Y414" s="43">
        <v>2500</v>
      </c>
      <c r="Z414" s="43">
        <v>73750</v>
      </c>
      <c r="AA414" s="43">
        <v>1525</v>
      </c>
      <c r="AB414" s="43">
        <v>77775</v>
      </c>
      <c r="AC414" s="43">
        <v>250</v>
      </c>
      <c r="AD414" s="43">
        <v>78025</v>
      </c>
      <c r="AE414" s="43">
        <v>0</v>
      </c>
      <c r="AF414" s="45">
        <f t="shared" si="18"/>
        <v>7522731.2000000002</v>
      </c>
      <c r="AG414" s="45">
        <f t="shared" si="19"/>
        <v>53676812</v>
      </c>
      <c r="AH414" s="45">
        <f t="shared" si="20"/>
        <v>13294749.5</v>
      </c>
      <c r="AI414" s="43">
        <v>2894744060</v>
      </c>
      <c r="AJ414" s="43">
        <v>2880678254</v>
      </c>
      <c r="AK414" s="43">
        <v>2891771358</v>
      </c>
      <c r="AL414" s="47">
        <v>2889064557.3333335</v>
      </c>
      <c r="AM414" s="43">
        <v>963922.82207621401</v>
      </c>
      <c r="AN414" s="46"/>
    </row>
    <row r="415" spans="1:40" s="35" customFormat="1" ht="16.5" x14ac:dyDescent="0.3">
      <c r="A415" s="35" t="s">
        <v>888</v>
      </c>
      <c r="B415" s="35" t="s">
        <v>889</v>
      </c>
      <c r="C415" s="35" t="s">
        <v>814</v>
      </c>
      <c r="D415" s="41">
        <v>3</v>
      </c>
      <c r="E415" s="41" t="s">
        <v>1234</v>
      </c>
      <c r="F415" s="42" t="s">
        <v>1193</v>
      </c>
      <c r="G415" s="43">
        <v>728009300</v>
      </c>
      <c r="H415" s="44">
        <v>2.9470000000000001</v>
      </c>
      <c r="I415" s="43">
        <v>747194562</v>
      </c>
      <c r="J415" s="43">
        <v>1890080.55</v>
      </c>
      <c r="K415" s="43">
        <v>1889874.1</v>
      </c>
      <c r="L415" s="43">
        <v>0</v>
      </c>
      <c r="M415" s="43">
        <v>1889874.1</v>
      </c>
      <c r="N415" s="43">
        <v>0</v>
      </c>
      <c r="O415" s="43">
        <v>0</v>
      </c>
      <c r="P415" s="43">
        <v>56153.39</v>
      </c>
      <c r="Q415" s="43">
        <v>9628329</v>
      </c>
      <c r="R415" s="43">
        <v>5546181</v>
      </c>
      <c r="S415" s="43">
        <v>0</v>
      </c>
      <c r="T415" s="43">
        <v>3977275.6</v>
      </c>
      <c r="U415" s="43">
        <v>109201.4</v>
      </c>
      <c r="V415" s="43">
        <v>246681.64</v>
      </c>
      <c r="W415" s="43">
        <v>21453696.130000003</v>
      </c>
      <c r="X415" s="45">
        <v>2.8466361096253084E-2</v>
      </c>
      <c r="Y415" s="43">
        <v>4500</v>
      </c>
      <c r="Z415" s="43">
        <v>33250</v>
      </c>
      <c r="AA415" s="43">
        <v>755</v>
      </c>
      <c r="AB415" s="43">
        <v>38505</v>
      </c>
      <c r="AC415" s="43">
        <v>0</v>
      </c>
      <c r="AD415" s="43">
        <v>38505</v>
      </c>
      <c r="AE415" s="43">
        <v>0</v>
      </c>
      <c r="AF415" s="45">
        <f t="shared" si="18"/>
        <v>1946027.49</v>
      </c>
      <c r="AG415" s="45">
        <f t="shared" si="19"/>
        <v>15174510</v>
      </c>
      <c r="AH415" s="45">
        <f t="shared" si="20"/>
        <v>4333158.6399999997</v>
      </c>
      <c r="AI415" s="43">
        <v>710949922</v>
      </c>
      <c r="AJ415" s="43">
        <v>740045662</v>
      </c>
      <c r="AK415" s="43">
        <v>758343021</v>
      </c>
      <c r="AL415" s="47">
        <v>736446201.66666663</v>
      </c>
      <c r="AM415" s="43">
        <v>252780.75421899301</v>
      </c>
      <c r="AN415" s="46"/>
    </row>
    <row r="416" spans="1:40" s="35" customFormat="1" ht="16.5" x14ac:dyDescent="0.3">
      <c r="A416" s="35" t="s">
        <v>890</v>
      </c>
      <c r="B416" s="35" t="s">
        <v>891</v>
      </c>
      <c r="C416" s="35" t="s">
        <v>892</v>
      </c>
      <c r="D416" s="41">
        <v>1</v>
      </c>
      <c r="E416" s="41" t="s">
        <v>1233</v>
      </c>
      <c r="F416" s="42" t="s">
        <v>1193</v>
      </c>
      <c r="G416" s="43">
        <v>1011983300</v>
      </c>
      <c r="H416" s="44">
        <v>0.90300000000000002</v>
      </c>
      <c r="I416" s="43">
        <v>1047761704</v>
      </c>
      <c r="J416" s="43">
        <v>3542320.44</v>
      </c>
      <c r="K416" s="43">
        <v>3538006.9</v>
      </c>
      <c r="L416" s="43">
        <v>0</v>
      </c>
      <c r="M416" s="43">
        <v>3538006.9</v>
      </c>
      <c r="N416" s="43">
        <v>389921.83</v>
      </c>
      <c r="O416" s="43">
        <v>0</v>
      </c>
      <c r="P416" s="43">
        <v>125972.43</v>
      </c>
      <c r="Q416" s="43">
        <v>0</v>
      </c>
      <c r="R416" s="43">
        <v>2166914</v>
      </c>
      <c r="S416" s="43">
        <v>475079</v>
      </c>
      <c r="T416" s="43">
        <v>2335877.86</v>
      </c>
      <c r="U416" s="43">
        <v>101198.33</v>
      </c>
      <c r="V416" s="43">
        <v>0</v>
      </c>
      <c r="W416" s="43">
        <v>9132970.3499999996</v>
      </c>
      <c r="X416" s="45">
        <v>8.6166367008382976E-3</v>
      </c>
      <c r="Y416" s="43">
        <v>1000</v>
      </c>
      <c r="Z416" s="43">
        <v>9750</v>
      </c>
      <c r="AA416" s="43">
        <v>215</v>
      </c>
      <c r="AB416" s="43">
        <v>10965</v>
      </c>
      <c r="AC416" s="43">
        <v>-5450</v>
      </c>
      <c r="AD416" s="43">
        <v>5515</v>
      </c>
      <c r="AE416" s="43">
        <v>0</v>
      </c>
      <c r="AF416" s="45">
        <f t="shared" si="18"/>
        <v>4053901.16</v>
      </c>
      <c r="AG416" s="45">
        <f t="shared" si="19"/>
        <v>2641993</v>
      </c>
      <c r="AH416" s="45">
        <f t="shared" si="20"/>
        <v>2437076.19</v>
      </c>
      <c r="AI416" s="43">
        <v>1027541416</v>
      </c>
      <c r="AJ416" s="43">
        <v>1046683187</v>
      </c>
      <c r="AK416" s="43">
        <v>1052942774</v>
      </c>
      <c r="AL416" s="47">
        <v>1042389125.6666666</v>
      </c>
      <c r="AM416" s="43">
        <v>350980.57368574198</v>
      </c>
      <c r="AN416" s="46"/>
    </row>
    <row r="417" spans="1:40" s="35" customFormat="1" ht="16.5" x14ac:dyDescent="0.3">
      <c r="A417" s="35" t="s">
        <v>893</v>
      </c>
      <c r="B417" s="35" t="s">
        <v>894</v>
      </c>
      <c r="C417" s="35" t="s">
        <v>892</v>
      </c>
      <c r="D417" s="41">
        <v>2</v>
      </c>
      <c r="E417" s="41" t="s">
        <v>1233</v>
      </c>
      <c r="F417" s="42" t="s">
        <v>1193</v>
      </c>
      <c r="G417" s="43">
        <v>1618686600</v>
      </c>
      <c r="H417" s="44">
        <v>0.876</v>
      </c>
      <c r="I417" s="43">
        <v>1721716411</v>
      </c>
      <c r="J417" s="43">
        <v>5820857.1799999997</v>
      </c>
      <c r="K417" s="43">
        <v>5818500.3199999994</v>
      </c>
      <c r="L417" s="43">
        <v>0</v>
      </c>
      <c r="M417" s="43">
        <v>5818500.3199999994</v>
      </c>
      <c r="N417" s="43">
        <v>641253.04</v>
      </c>
      <c r="O417" s="43">
        <v>286042.28999999998</v>
      </c>
      <c r="P417" s="43">
        <v>207167.88</v>
      </c>
      <c r="Q417" s="43">
        <v>3474981</v>
      </c>
      <c r="R417" s="43">
        <v>0</v>
      </c>
      <c r="S417" s="43">
        <v>0</v>
      </c>
      <c r="T417" s="43">
        <v>3745905.76</v>
      </c>
      <c r="U417" s="43">
        <v>0</v>
      </c>
      <c r="V417" s="43">
        <v>0</v>
      </c>
      <c r="W417" s="43">
        <v>14173850.289999999</v>
      </c>
      <c r="X417" s="45">
        <v>8.2437373742639767E-3</v>
      </c>
      <c r="Y417" s="43">
        <v>500</v>
      </c>
      <c r="Z417" s="43">
        <v>11500</v>
      </c>
      <c r="AA417" s="43">
        <v>240</v>
      </c>
      <c r="AB417" s="43">
        <v>12240</v>
      </c>
      <c r="AC417" s="43">
        <v>0</v>
      </c>
      <c r="AD417" s="43">
        <v>12240</v>
      </c>
      <c r="AE417" s="43">
        <v>0</v>
      </c>
      <c r="AF417" s="45">
        <f t="shared" si="18"/>
        <v>6952963.5299999993</v>
      </c>
      <c r="AG417" s="45">
        <f t="shared" si="19"/>
        <v>3474981</v>
      </c>
      <c r="AH417" s="45">
        <f t="shared" si="20"/>
        <v>3745905.76</v>
      </c>
      <c r="AI417" s="43">
        <v>1603488631</v>
      </c>
      <c r="AJ417" s="43">
        <v>1707752950</v>
      </c>
      <c r="AK417" s="43">
        <v>1696380843</v>
      </c>
      <c r="AL417" s="47">
        <v>1669207474.6666667</v>
      </c>
      <c r="AM417" s="43">
        <v>565459.71553971898</v>
      </c>
      <c r="AN417" s="46"/>
    </row>
    <row r="418" spans="1:40" s="35" customFormat="1" ht="16.5" x14ac:dyDescent="0.3">
      <c r="A418" s="35" t="s">
        <v>895</v>
      </c>
      <c r="B418" s="35" t="s">
        <v>896</v>
      </c>
      <c r="C418" s="35" t="s">
        <v>892</v>
      </c>
      <c r="D418" s="41">
        <v>3</v>
      </c>
      <c r="E418" s="41" t="s">
        <v>1234</v>
      </c>
      <c r="F418" s="42" t="s">
        <v>1193</v>
      </c>
      <c r="G418" s="43">
        <v>2113094000</v>
      </c>
      <c r="H418" s="44">
        <v>1.121</v>
      </c>
      <c r="I418" s="43">
        <v>2318231862</v>
      </c>
      <c r="J418" s="43">
        <v>7837583.7599999998</v>
      </c>
      <c r="K418" s="43">
        <v>7828315.9500000002</v>
      </c>
      <c r="L418" s="43">
        <v>0</v>
      </c>
      <c r="M418" s="43">
        <v>7828315.9500000002</v>
      </c>
      <c r="N418" s="43">
        <v>0</v>
      </c>
      <c r="O418" s="43">
        <v>0</v>
      </c>
      <c r="P418" s="43">
        <v>278732.64</v>
      </c>
      <c r="Q418" s="43">
        <v>2038691</v>
      </c>
      <c r="R418" s="43">
        <v>4878068</v>
      </c>
      <c r="S418" s="43">
        <v>0</v>
      </c>
      <c r="T418" s="43">
        <v>7881840.6200000001</v>
      </c>
      <c r="U418" s="43">
        <v>0</v>
      </c>
      <c r="V418" s="43">
        <v>768765.22</v>
      </c>
      <c r="W418" s="43">
        <v>23674413.43</v>
      </c>
      <c r="X418" s="45">
        <v>1.3254430956643021E-2</v>
      </c>
      <c r="Y418" s="43">
        <v>1500</v>
      </c>
      <c r="Z418" s="43">
        <v>12500</v>
      </c>
      <c r="AA418" s="43">
        <v>280</v>
      </c>
      <c r="AB418" s="43">
        <v>14280</v>
      </c>
      <c r="AC418" s="43">
        <v>0</v>
      </c>
      <c r="AD418" s="43">
        <v>14280</v>
      </c>
      <c r="AE418" s="43">
        <v>0</v>
      </c>
      <c r="AF418" s="45">
        <f t="shared" si="18"/>
        <v>8107048.5899999999</v>
      </c>
      <c r="AG418" s="45">
        <f t="shared" si="19"/>
        <v>6916759</v>
      </c>
      <c r="AH418" s="45">
        <f t="shared" si="20"/>
        <v>8650605.8399999999</v>
      </c>
      <c r="AI418" s="43">
        <v>2217752265</v>
      </c>
      <c r="AJ418" s="43">
        <v>2306297973</v>
      </c>
      <c r="AK418" s="43">
        <v>2371598204</v>
      </c>
      <c r="AL418" s="47">
        <v>2298549480.6666665</v>
      </c>
      <c r="AM418" s="43">
        <v>790531.944133932</v>
      </c>
      <c r="AN418" s="46"/>
    </row>
    <row r="419" spans="1:40" s="35" customFormat="1" ht="16.5" x14ac:dyDescent="0.3">
      <c r="A419" s="35" t="s">
        <v>897</v>
      </c>
      <c r="B419" s="35" t="s">
        <v>898</v>
      </c>
      <c r="C419" s="35" t="s">
        <v>892</v>
      </c>
      <c r="D419" s="41">
        <v>1</v>
      </c>
      <c r="E419" s="41" t="s">
        <v>1233</v>
      </c>
      <c r="F419" s="42" t="s">
        <v>1193</v>
      </c>
      <c r="G419" s="43">
        <v>813057151</v>
      </c>
      <c r="H419" s="44">
        <v>2.5309999999999997</v>
      </c>
      <c r="I419" s="43">
        <v>928977551</v>
      </c>
      <c r="J419" s="43">
        <v>3140729.57</v>
      </c>
      <c r="K419" s="43">
        <v>3139422.27</v>
      </c>
      <c r="L419" s="43">
        <v>0</v>
      </c>
      <c r="M419" s="43">
        <v>3139422.27</v>
      </c>
      <c r="N419" s="43">
        <v>345993.8</v>
      </c>
      <c r="O419" s="43">
        <v>154338.09</v>
      </c>
      <c r="P419" s="43">
        <v>111779.34</v>
      </c>
      <c r="Q419" s="43">
        <v>0</v>
      </c>
      <c r="R419" s="43">
        <v>9033915</v>
      </c>
      <c r="S419" s="43">
        <v>0</v>
      </c>
      <c r="T419" s="43">
        <v>7785786.4900000002</v>
      </c>
      <c r="U419" s="43">
        <v>0</v>
      </c>
      <c r="V419" s="43">
        <v>0</v>
      </c>
      <c r="W419" s="43">
        <v>20571234.990000002</v>
      </c>
      <c r="X419" s="45">
        <v>2.3316374833177382E-2</v>
      </c>
      <c r="Y419" s="43">
        <v>11000</v>
      </c>
      <c r="Z419" s="43">
        <v>76750</v>
      </c>
      <c r="AA419" s="43">
        <v>1755</v>
      </c>
      <c r="AB419" s="43">
        <v>89505</v>
      </c>
      <c r="AC419" s="43">
        <v>0</v>
      </c>
      <c r="AD419" s="43">
        <v>89505</v>
      </c>
      <c r="AE419" s="43">
        <v>0</v>
      </c>
      <c r="AF419" s="45">
        <f t="shared" si="18"/>
        <v>3751533.4999999995</v>
      </c>
      <c r="AG419" s="45">
        <f t="shared" si="19"/>
        <v>9033915</v>
      </c>
      <c r="AH419" s="45">
        <f t="shared" si="20"/>
        <v>7785786.4900000002</v>
      </c>
      <c r="AI419" s="43">
        <v>902002120</v>
      </c>
      <c r="AJ419" s="43">
        <v>924536889</v>
      </c>
      <c r="AK419" s="43">
        <v>935363040</v>
      </c>
      <c r="AL419" s="47">
        <v>920634016.33333337</v>
      </c>
      <c r="AM419" s="43">
        <v>312018.818314203</v>
      </c>
      <c r="AN419" s="46"/>
    </row>
    <row r="420" spans="1:40" s="35" customFormat="1" ht="16.5" x14ac:dyDescent="0.3">
      <c r="A420" s="35" t="s">
        <v>899</v>
      </c>
      <c r="B420" s="35" t="s">
        <v>900</v>
      </c>
      <c r="C420" s="35" t="s">
        <v>892</v>
      </c>
      <c r="D420" s="41">
        <v>2</v>
      </c>
      <c r="E420" s="41" t="s">
        <v>1234</v>
      </c>
      <c r="F420" s="42" t="s">
        <v>1193</v>
      </c>
      <c r="G420" s="43">
        <v>5223443562</v>
      </c>
      <c r="H420" s="44">
        <v>2.2290000000000001</v>
      </c>
      <c r="I420" s="43">
        <v>5837726638</v>
      </c>
      <c r="J420" s="43">
        <v>19736451.829999998</v>
      </c>
      <c r="K420" s="43">
        <v>19714495.459999997</v>
      </c>
      <c r="L420" s="43">
        <v>0</v>
      </c>
      <c r="M420" s="43">
        <v>19714495.459999997</v>
      </c>
      <c r="N420" s="43">
        <v>2172722.83</v>
      </c>
      <c r="O420" s="43">
        <v>969189.66</v>
      </c>
      <c r="P420" s="43">
        <v>701942.57</v>
      </c>
      <c r="Q420" s="43">
        <v>31655013</v>
      </c>
      <c r="R420" s="43">
        <v>24836993</v>
      </c>
      <c r="S420" s="43">
        <v>0</v>
      </c>
      <c r="T420" s="43">
        <v>35828043.960000001</v>
      </c>
      <c r="U420" s="43">
        <v>522345</v>
      </c>
      <c r="V420" s="43">
        <v>0</v>
      </c>
      <c r="W420" s="43">
        <v>116400745.47999999</v>
      </c>
      <c r="X420" s="45">
        <v>2.0685398263433571E-2</v>
      </c>
      <c r="Y420" s="43">
        <v>354356.31</v>
      </c>
      <c r="Z420" s="43">
        <v>847250</v>
      </c>
      <c r="AA420" s="43">
        <v>24032.126200000002</v>
      </c>
      <c r="AB420" s="43">
        <v>1225638.4362000001</v>
      </c>
      <c r="AC420" s="43">
        <v>0</v>
      </c>
      <c r="AD420" s="43">
        <v>1225638.4362000001</v>
      </c>
      <c r="AE420" s="43">
        <v>0</v>
      </c>
      <c r="AF420" s="45">
        <f t="shared" si="18"/>
        <v>23558350.52</v>
      </c>
      <c r="AG420" s="45">
        <f t="shared" si="19"/>
        <v>56492006</v>
      </c>
      <c r="AH420" s="45">
        <f t="shared" si="20"/>
        <v>36350388.960000001</v>
      </c>
      <c r="AI420" s="43">
        <v>5581601740</v>
      </c>
      <c r="AJ420" s="43">
        <v>5775044784</v>
      </c>
      <c r="AK420" s="43">
        <v>5881824146</v>
      </c>
      <c r="AL420" s="47">
        <v>5746156890</v>
      </c>
      <c r="AM420" s="43">
        <v>1962498.540166164</v>
      </c>
      <c r="AN420" s="46"/>
    </row>
    <row r="421" spans="1:40" s="35" customFormat="1" ht="16.5" x14ac:dyDescent="0.3">
      <c r="A421" s="35" t="s">
        <v>901</v>
      </c>
      <c r="B421" s="35" t="s">
        <v>902</v>
      </c>
      <c r="C421" s="35" t="s">
        <v>892</v>
      </c>
      <c r="D421" s="41">
        <v>3</v>
      </c>
      <c r="E421" s="41" t="s">
        <v>1234</v>
      </c>
      <c r="F421" s="42" t="s">
        <v>1193</v>
      </c>
      <c r="G421" s="43">
        <v>10390198125</v>
      </c>
      <c r="H421" s="44">
        <v>2.2959999999999998</v>
      </c>
      <c r="I421" s="43">
        <v>11437579155</v>
      </c>
      <c r="J421" s="43">
        <v>38668688.020000003</v>
      </c>
      <c r="K421" s="43">
        <v>38588597.350000001</v>
      </c>
      <c r="L421" s="43">
        <v>0</v>
      </c>
      <c r="M421" s="43">
        <v>38588597.350000001</v>
      </c>
      <c r="N421" s="43">
        <v>4252871.8499999996</v>
      </c>
      <c r="O421" s="43">
        <v>1897422.55</v>
      </c>
      <c r="P421" s="43">
        <v>1374003.09</v>
      </c>
      <c r="Q421" s="43">
        <v>115294937</v>
      </c>
      <c r="R421" s="43">
        <v>0</v>
      </c>
      <c r="S421" s="43">
        <v>0</v>
      </c>
      <c r="T421" s="43">
        <v>76056300</v>
      </c>
      <c r="U421" s="43">
        <v>1037918.33</v>
      </c>
      <c r="V421" s="43">
        <v>0</v>
      </c>
      <c r="W421" s="43">
        <v>238502050.17000002</v>
      </c>
      <c r="X421" s="45">
        <v>2.133417828771068E-2</v>
      </c>
      <c r="Y421" s="43">
        <v>145050.35</v>
      </c>
      <c r="Z421" s="43">
        <v>623500</v>
      </c>
      <c r="AA421" s="43">
        <v>15371.007</v>
      </c>
      <c r="AB421" s="43">
        <v>783921.35699999996</v>
      </c>
      <c r="AC421" s="43">
        <v>250</v>
      </c>
      <c r="AD421" s="43">
        <v>784171.35699999996</v>
      </c>
      <c r="AE421" s="43">
        <v>0</v>
      </c>
      <c r="AF421" s="45">
        <f t="shared" si="18"/>
        <v>46112894.840000004</v>
      </c>
      <c r="AG421" s="45">
        <f t="shared" si="19"/>
        <v>115294937</v>
      </c>
      <c r="AH421" s="45">
        <f t="shared" si="20"/>
        <v>77094218.329999998</v>
      </c>
      <c r="AI421" s="43">
        <v>11176448526</v>
      </c>
      <c r="AJ421" s="43">
        <v>11370723975</v>
      </c>
      <c r="AK421" s="43">
        <v>11750462205</v>
      </c>
      <c r="AL421" s="47">
        <v>11432544902</v>
      </c>
      <c r="AM421" s="43">
        <v>3920488.4341743118</v>
      </c>
      <c r="AN421" s="46"/>
    </row>
    <row r="422" spans="1:40" s="35" customFormat="1" ht="16.5" x14ac:dyDescent="0.3">
      <c r="A422" s="35" t="s">
        <v>903</v>
      </c>
      <c r="B422" s="35" t="s">
        <v>904</v>
      </c>
      <c r="C422" s="35" t="s">
        <v>892</v>
      </c>
      <c r="D422" s="41">
        <v>1</v>
      </c>
      <c r="E422" s="41" t="s">
        <v>1234</v>
      </c>
      <c r="F422" s="42" t="s">
        <v>1193</v>
      </c>
      <c r="G422" s="43">
        <v>12932894861</v>
      </c>
      <c r="H422" s="44">
        <v>2.4259999999999997</v>
      </c>
      <c r="I422" s="43">
        <v>16326107031</v>
      </c>
      <c r="J422" s="43">
        <v>55196045.490000002</v>
      </c>
      <c r="K422" s="43">
        <v>54469825.140000001</v>
      </c>
      <c r="L422" s="43">
        <v>0</v>
      </c>
      <c r="M422" s="43">
        <v>54469825.140000001</v>
      </c>
      <c r="N422" s="43">
        <v>6004155.5199999996</v>
      </c>
      <c r="O422" s="43">
        <v>2683323.11</v>
      </c>
      <c r="P422" s="43">
        <v>1940223.36</v>
      </c>
      <c r="Q422" s="43">
        <v>0</v>
      </c>
      <c r="R422" s="43">
        <v>159128251</v>
      </c>
      <c r="S422" s="43">
        <v>0</v>
      </c>
      <c r="T422" s="43">
        <v>87468599.230000004</v>
      </c>
      <c r="U422" s="43">
        <v>1939934.23</v>
      </c>
      <c r="V422" s="43">
        <v>0</v>
      </c>
      <c r="W422" s="43">
        <v>313634311.59000003</v>
      </c>
      <c r="X422" s="45">
        <v>2.2119465863202098E-2</v>
      </c>
      <c r="Y422" s="43">
        <v>117371.91</v>
      </c>
      <c r="Z422" s="43">
        <v>636432</v>
      </c>
      <c r="AA422" s="43">
        <v>15076.078200000002</v>
      </c>
      <c r="AB422" s="43">
        <v>768879.98820000002</v>
      </c>
      <c r="AC422" s="43">
        <v>0</v>
      </c>
      <c r="AD422" s="43">
        <v>768879.98820000002</v>
      </c>
      <c r="AE422" s="43">
        <v>0</v>
      </c>
      <c r="AF422" s="45">
        <f t="shared" si="18"/>
        <v>65097527.129999995</v>
      </c>
      <c r="AG422" s="45">
        <f t="shared" si="19"/>
        <v>159128251</v>
      </c>
      <c r="AH422" s="45">
        <f t="shared" si="20"/>
        <v>89408533.460000008</v>
      </c>
      <c r="AI422" s="43">
        <v>15814686846</v>
      </c>
      <c r="AJ422" s="43">
        <v>16270334459</v>
      </c>
      <c r="AK422" s="43">
        <v>16525215771</v>
      </c>
      <c r="AL422" s="47">
        <v>16203412358.666666</v>
      </c>
      <c r="AM422" s="43">
        <v>5516198.5077959765</v>
      </c>
      <c r="AN422" s="46"/>
    </row>
    <row r="423" spans="1:40" s="35" customFormat="1" ht="16.5" x14ac:dyDescent="0.3">
      <c r="A423" s="35" t="s">
        <v>905</v>
      </c>
      <c r="B423" s="35" t="s">
        <v>906</v>
      </c>
      <c r="C423" s="35" t="s">
        <v>892</v>
      </c>
      <c r="D423" s="41">
        <v>2</v>
      </c>
      <c r="E423" s="41" t="s">
        <v>1233</v>
      </c>
      <c r="F423" s="42" t="s">
        <v>1193</v>
      </c>
      <c r="G423" s="43">
        <v>233917100</v>
      </c>
      <c r="H423" s="44">
        <v>2.7119999999999997</v>
      </c>
      <c r="I423" s="43">
        <v>239573475</v>
      </c>
      <c r="J423" s="43">
        <v>809960.9</v>
      </c>
      <c r="K423" s="43">
        <v>809020.49</v>
      </c>
      <c r="L423" s="43">
        <v>0</v>
      </c>
      <c r="M423" s="43">
        <v>809020.49</v>
      </c>
      <c r="N423" s="43">
        <v>89161.66</v>
      </c>
      <c r="O423" s="43">
        <v>39772.46</v>
      </c>
      <c r="P423" s="43">
        <v>28805.51</v>
      </c>
      <c r="Q423" s="43">
        <v>2719439</v>
      </c>
      <c r="R423" s="43">
        <v>1661612</v>
      </c>
      <c r="S423" s="43">
        <v>0</v>
      </c>
      <c r="T423" s="43">
        <v>994081.33</v>
      </c>
      <c r="U423" s="43">
        <v>0</v>
      </c>
      <c r="V423" s="43">
        <v>0</v>
      </c>
      <c r="W423" s="43">
        <v>6341892.4500000002</v>
      </c>
      <c r="X423" s="45">
        <v>2.3658419713015088E-2</v>
      </c>
      <c r="Y423" s="43">
        <v>2250</v>
      </c>
      <c r="Z423" s="43">
        <v>14000</v>
      </c>
      <c r="AA423" s="43">
        <v>325</v>
      </c>
      <c r="AB423" s="43">
        <v>16575</v>
      </c>
      <c r="AC423" s="43">
        <v>0</v>
      </c>
      <c r="AD423" s="43">
        <v>16575</v>
      </c>
      <c r="AE423" s="43">
        <v>0</v>
      </c>
      <c r="AF423" s="45">
        <f t="shared" si="18"/>
        <v>966760.12</v>
      </c>
      <c r="AG423" s="45">
        <f t="shared" si="19"/>
        <v>4381051</v>
      </c>
      <c r="AH423" s="45">
        <f t="shared" si="20"/>
        <v>994081.33</v>
      </c>
      <c r="AI423" s="43">
        <v>230818343</v>
      </c>
      <c r="AJ423" s="43">
        <v>239265377</v>
      </c>
      <c r="AK423" s="43">
        <v>236926061</v>
      </c>
      <c r="AL423" s="47">
        <v>235669927</v>
      </c>
      <c r="AM423" s="43">
        <v>78975.274691312996</v>
      </c>
      <c r="AN423" s="46"/>
    </row>
    <row r="424" spans="1:40" s="35" customFormat="1" ht="16.5" x14ac:dyDescent="0.3">
      <c r="A424" s="35" t="s">
        <v>907</v>
      </c>
      <c r="B424" s="35" t="s">
        <v>908</v>
      </c>
      <c r="C424" s="35" t="s">
        <v>892</v>
      </c>
      <c r="D424" s="41">
        <v>3</v>
      </c>
      <c r="E424" s="41" t="s">
        <v>1234</v>
      </c>
      <c r="F424" s="42" t="s">
        <v>1193</v>
      </c>
      <c r="G424" s="43">
        <v>1286166300</v>
      </c>
      <c r="H424" s="44">
        <v>0.92800000000000005</v>
      </c>
      <c r="I424" s="43">
        <v>1277676911</v>
      </c>
      <c r="J424" s="43">
        <v>4319628.24</v>
      </c>
      <c r="K424" s="43">
        <v>4312903.74</v>
      </c>
      <c r="L424" s="43">
        <v>0</v>
      </c>
      <c r="M424" s="43">
        <v>4312903.74</v>
      </c>
      <c r="N424" s="43">
        <v>475323.3</v>
      </c>
      <c r="O424" s="43">
        <v>0</v>
      </c>
      <c r="P424" s="43">
        <v>153563.94</v>
      </c>
      <c r="Q424" s="43">
        <v>0</v>
      </c>
      <c r="R424" s="43">
        <v>2849198</v>
      </c>
      <c r="S424" s="43">
        <v>579132</v>
      </c>
      <c r="T424" s="43">
        <v>3435292.58</v>
      </c>
      <c r="U424" s="43">
        <v>128616.63</v>
      </c>
      <c r="V424" s="43">
        <v>0</v>
      </c>
      <c r="W424" s="43">
        <v>11934030.190000001</v>
      </c>
      <c r="X424" s="45">
        <v>9.9079785887766659E-3</v>
      </c>
      <c r="Y424" s="43">
        <v>0</v>
      </c>
      <c r="Z424" s="43">
        <v>4250</v>
      </c>
      <c r="AA424" s="43">
        <v>85</v>
      </c>
      <c r="AB424" s="43">
        <v>4335</v>
      </c>
      <c r="AC424" s="43">
        <v>0</v>
      </c>
      <c r="AD424" s="43">
        <v>4335</v>
      </c>
      <c r="AE424" s="43">
        <v>0</v>
      </c>
      <c r="AF424" s="45">
        <f t="shared" si="18"/>
        <v>4941790.9800000004</v>
      </c>
      <c r="AG424" s="45">
        <f t="shared" si="19"/>
        <v>3428330</v>
      </c>
      <c r="AH424" s="45">
        <f t="shared" si="20"/>
        <v>3563909.21</v>
      </c>
      <c r="AI424" s="43">
        <v>1257917982</v>
      </c>
      <c r="AJ424" s="43">
        <v>1272260900</v>
      </c>
      <c r="AK424" s="43">
        <v>1294320519</v>
      </c>
      <c r="AL424" s="47">
        <v>1274833133.6666667</v>
      </c>
      <c r="AM424" s="43">
        <v>431439.741559827</v>
      </c>
      <c r="AN424" s="46"/>
    </row>
    <row r="425" spans="1:40" s="35" customFormat="1" ht="16.5" x14ac:dyDescent="0.3">
      <c r="A425" s="35" t="s">
        <v>909</v>
      </c>
      <c r="B425" s="35" t="s">
        <v>910</v>
      </c>
      <c r="C425" s="35" t="s">
        <v>892</v>
      </c>
      <c r="D425" s="41">
        <v>1</v>
      </c>
      <c r="E425" s="41" t="s">
        <v>1233</v>
      </c>
      <c r="F425" s="42" t="s">
        <v>1193</v>
      </c>
      <c r="G425" s="43">
        <v>369843430</v>
      </c>
      <c r="H425" s="44">
        <v>2.0059999999999998</v>
      </c>
      <c r="I425" s="43">
        <v>374364685</v>
      </c>
      <c r="J425" s="43">
        <v>1265669.1599999999</v>
      </c>
      <c r="K425" s="43">
        <v>1262994.74</v>
      </c>
      <c r="L425" s="43">
        <v>0</v>
      </c>
      <c r="M425" s="43">
        <v>1262994.74</v>
      </c>
      <c r="N425" s="43">
        <v>139194.01999999999</v>
      </c>
      <c r="O425" s="43">
        <v>62091.22</v>
      </c>
      <c r="P425" s="43">
        <v>44970.080000000002</v>
      </c>
      <c r="Q425" s="43">
        <v>2402351</v>
      </c>
      <c r="R425" s="43">
        <v>1488187</v>
      </c>
      <c r="S425" s="43">
        <v>0</v>
      </c>
      <c r="T425" s="43">
        <v>2016716.72</v>
      </c>
      <c r="U425" s="43">
        <v>0</v>
      </c>
      <c r="V425" s="43">
        <v>0</v>
      </c>
      <c r="W425" s="43">
        <v>7416504.7800000003</v>
      </c>
      <c r="X425" s="45">
        <v>1.8577741684906765E-2</v>
      </c>
      <c r="Y425" s="43">
        <v>1750</v>
      </c>
      <c r="Z425" s="43">
        <v>10750</v>
      </c>
      <c r="AA425" s="43">
        <v>250</v>
      </c>
      <c r="AB425" s="43">
        <v>12750</v>
      </c>
      <c r="AC425" s="43">
        <v>0</v>
      </c>
      <c r="AD425" s="43">
        <v>12750</v>
      </c>
      <c r="AE425" s="43">
        <v>0</v>
      </c>
      <c r="AF425" s="45">
        <f t="shared" si="18"/>
        <v>1509250.06</v>
      </c>
      <c r="AG425" s="45">
        <f t="shared" si="19"/>
        <v>3890538</v>
      </c>
      <c r="AH425" s="45">
        <f t="shared" si="20"/>
        <v>2016716.72</v>
      </c>
      <c r="AI425" s="43">
        <v>355044113</v>
      </c>
      <c r="AJ425" s="43">
        <v>373562557</v>
      </c>
      <c r="AK425" s="43">
        <v>377956033</v>
      </c>
      <c r="AL425" s="47">
        <v>368854234.33333331</v>
      </c>
      <c r="AM425" s="43">
        <v>126052.694947179</v>
      </c>
      <c r="AN425" s="46"/>
    </row>
    <row r="426" spans="1:40" s="35" customFormat="1" ht="16.5" x14ac:dyDescent="0.3">
      <c r="A426" s="35" t="s">
        <v>911</v>
      </c>
      <c r="B426" s="35" t="s">
        <v>912</v>
      </c>
      <c r="C426" s="35" t="s">
        <v>892</v>
      </c>
      <c r="D426" s="41">
        <v>2</v>
      </c>
      <c r="E426" s="41" t="s">
        <v>1233</v>
      </c>
      <c r="F426" s="42" t="s">
        <v>1193</v>
      </c>
      <c r="G426" s="43">
        <v>6833295262</v>
      </c>
      <c r="H426" s="44">
        <v>2.3679999999999999</v>
      </c>
      <c r="I426" s="43">
        <v>7876732008</v>
      </c>
      <c r="J426" s="43">
        <v>26630013.960000001</v>
      </c>
      <c r="K426" s="43">
        <v>26599364.030000001</v>
      </c>
      <c r="L426" s="43">
        <v>0</v>
      </c>
      <c r="M426" s="43">
        <v>26599364.030000001</v>
      </c>
      <c r="N426" s="43">
        <v>2931506.37</v>
      </c>
      <c r="O426" s="43">
        <v>1307716.56</v>
      </c>
      <c r="P426" s="43">
        <v>947084.72</v>
      </c>
      <c r="Q426" s="43">
        <v>94986090</v>
      </c>
      <c r="R426" s="43">
        <v>0</v>
      </c>
      <c r="S426" s="43">
        <v>0</v>
      </c>
      <c r="T426" s="43">
        <v>33646396.960000001</v>
      </c>
      <c r="U426" s="43">
        <v>1366659.05</v>
      </c>
      <c r="V426" s="43">
        <v>0</v>
      </c>
      <c r="W426" s="43">
        <v>161784817.69000003</v>
      </c>
      <c r="X426" s="45">
        <v>2.1917159701569933E-2</v>
      </c>
      <c r="Y426" s="43">
        <v>43732.88</v>
      </c>
      <c r="Z426" s="43">
        <v>354500</v>
      </c>
      <c r="AA426" s="43">
        <v>7964.6576000000005</v>
      </c>
      <c r="AB426" s="43">
        <v>406197.53760000004</v>
      </c>
      <c r="AC426" s="43">
        <v>-500</v>
      </c>
      <c r="AD426" s="43">
        <v>405697.53760000004</v>
      </c>
      <c r="AE426" s="43">
        <v>0</v>
      </c>
      <c r="AF426" s="45">
        <f t="shared" si="18"/>
        <v>31785671.68</v>
      </c>
      <c r="AG426" s="45">
        <f t="shared" si="19"/>
        <v>94986090</v>
      </c>
      <c r="AH426" s="45">
        <f t="shared" si="20"/>
        <v>35013056.009999998</v>
      </c>
      <c r="AI426" s="43">
        <v>7642783583</v>
      </c>
      <c r="AJ426" s="43">
        <v>7813217523</v>
      </c>
      <c r="AK426" s="43">
        <v>7884489757</v>
      </c>
      <c r="AL426" s="47">
        <v>7780163621</v>
      </c>
      <c r="AM426" s="43">
        <v>2630461.9652020712</v>
      </c>
      <c r="AN426" s="46"/>
    </row>
    <row r="427" spans="1:40" s="35" customFormat="1" ht="16.5" x14ac:dyDescent="0.3">
      <c r="A427" s="35" t="s">
        <v>913</v>
      </c>
      <c r="B427" s="35" t="s">
        <v>914</v>
      </c>
      <c r="C427" s="35" t="s">
        <v>892</v>
      </c>
      <c r="D427" s="41">
        <v>3</v>
      </c>
      <c r="E427" s="41" t="s">
        <v>1234</v>
      </c>
      <c r="F427" s="42" t="s">
        <v>1193</v>
      </c>
      <c r="G427" s="43">
        <v>3911694893</v>
      </c>
      <c r="H427" s="44">
        <v>2.1539999999999999</v>
      </c>
      <c r="I427" s="43">
        <v>3945167402</v>
      </c>
      <c r="J427" s="43">
        <v>13338001.460000001</v>
      </c>
      <c r="K427" s="43">
        <v>13204989.33</v>
      </c>
      <c r="L427" s="43">
        <v>0</v>
      </c>
      <c r="M427" s="43">
        <v>13204989.33</v>
      </c>
      <c r="N427" s="43">
        <v>1455266.57</v>
      </c>
      <c r="O427" s="43">
        <v>649757.72</v>
      </c>
      <c r="P427" s="43">
        <v>470232.68</v>
      </c>
      <c r="Q427" s="43">
        <v>52853950</v>
      </c>
      <c r="R427" s="43">
        <v>0</v>
      </c>
      <c r="S427" s="43">
        <v>0</v>
      </c>
      <c r="T427" s="43">
        <v>15607358</v>
      </c>
      <c r="U427" s="43">
        <v>0</v>
      </c>
      <c r="V427" s="43">
        <v>0</v>
      </c>
      <c r="W427" s="43">
        <v>84241554.299999997</v>
      </c>
      <c r="X427" s="45">
        <v>2.0340577792153272E-2</v>
      </c>
      <c r="Y427" s="43">
        <v>55129.41</v>
      </c>
      <c r="Z427" s="43">
        <v>251500</v>
      </c>
      <c r="AA427" s="43">
        <v>6132.5882000000011</v>
      </c>
      <c r="AB427" s="43">
        <v>312761.99820000003</v>
      </c>
      <c r="AC427" s="43">
        <v>-750</v>
      </c>
      <c r="AD427" s="43">
        <v>312011.99820000003</v>
      </c>
      <c r="AE427" s="43">
        <v>0</v>
      </c>
      <c r="AF427" s="45">
        <f t="shared" si="18"/>
        <v>15780246.300000001</v>
      </c>
      <c r="AG427" s="45">
        <f t="shared" si="19"/>
        <v>52853950</v>
      </c>
      <c r="AH427" s="45">
        <f t="shared" si="20"/>
        <v>15607358</v>
      </c>
      <c r="AI427" s="43">
        <v>3844789809</v>
      </c>
      <c r="AJ427" s="43">
        <v>3929818965</v>
      </c>
      <c r="AK427" s="43">
        <v>4083188824</v>
      </c>
      <c r="AL427" s="47">
        <v>3952599199.3333335</v>
      </c>
      <c r="AM427" s="43">
        <v>1361061.5802703921</v>
      </c>
      <c r="AN427" s="46"/>
    </row>
    <row r="428" spans="1:40" s="35" customFormat="1" ht="16.5" x14ac:dyDescent="0.3">
      <c r="A428" s="35" t="s">
        <v>915</v>
      </c>
      <c r="B428" s="35" t="s">
        <v>916</v>
      </c>
      <c r="C428" s="35" t="s">
        <v>892</v>
      </c>
      <c r="D428" s="41">
        <v>1</v>
      </c>
      <c r="E428" s="41" t="s">
        <v>1233</v>
      </c>
      <c r="F428" s="42" t="s">
        <v>1193</v>
      </c>
      <c r="G428" s="43">
        <v>142948773</v>
      </c>
      <c r="H428" s="44">
        <v>3.1829999999999998</v>
      </c>
      <c r="I428" s="43">
        <v>161452674</v>
      </c>
      <c r="J428" s="43">
        <v>545846.55000000005</v>
      </c>
      <c r="K428" s="43">
        <v>545790.56000000006</v>
      </c>
      <c r="L428" s="43">
        <v>0</v>
      </c>
      <c r="M428" s="43">
        <v>545790.56000000006</v>
      </c>
      <c r="N428" s="43">
        <v>60151.19</v>
      </c>
      <c r="O428" s="43">
        <v>26831.41</v>
      </c>
      <c r="P428" s="43">
        <v>19432.810000000001</v>
      </c>
      <c r="Q428" s="43">
        <v>1316738</v>
      </c>
      <c r="R428" s="43">
        <v>0</v>
      </c>
      <c r="S428" s="43">
        <v>0</v>
      </c>
      <c r="T428" s="43">
        <v>2580088.63</v>
      </c>
      <c r="U428" s="43">
        <v>0</v>
      </c>
      <c r="V428" s="43">
        <v>0</v>
      </c>
      <c r="W428" s="43">
        <v>4549032.5999999996</v>
      </c>
      <c r="X428" s="45">
        <v>3.0498741238598168E-2</v>
      </c>
      <c r="Y428" s="43">
        <v>2000</v>
      </c>
      <c r="Z428" s="43">
        <v>11500</v>
      </c>
      <c r="AA428" s="43">
        <v>270</v>
      </c>
      <c r="AB428" s="43">
        <v>13770</v>
      </c>
      <c r="AC428" s="43">
        <v>0</v>
      </c>
      <c r="AD428" s="43">
        <v>13770</v>
      </c>
      <c r="AE428" s="43">
        <v>0</v>
      </c>
      <c r="AF428" s="45">
        <f t="shared" si="18"/>
        <v>652205.97000000009</v>
      </c>
      <c r="AG428" s="45">
        <f t="shared" si="19"/>
        <v>1316738</v>
      </c>
      <c r="AH428" s="45">
        <f t="shared" si="20"/>
        <v>2580088.63</v>
      </c>
      <c r="AI428" s="43">
        <v>153596535</v>
      </c>
      <c r="AJ428" s="43">
        <v>159907019</v>
      </c>
      <c r="AK428" s="43">
        <v>167808422</v>
      </c>
      <c r="AL428" s="47">
        <v>160437325.33333334</v>
      </c>
      <c r="AM428" s="43">
        <v>56431.508568434998</v>
      </c>
      <c r="AN428" s="46"/>
    </row>
    <row r="429" spans="1:40" s="35" customFormat="1" ht="16.5" x14ac:dyDescent="0.3">
      <c r="A429" s="35" t="s">
        <v>917</v>
      </c>
      <c r="B429" s="35" t="s">
        <v>918</v>
      </c>
      <c r="C429" s="35" t="s">
        <v>892</v>
      </c>
      <c r="D429" s="41">
        <v>2</v>
      </c>
      <c r="E429" s="41" t="s">
        <v>1234</v>
      </c>
      <c r="F429" s="42" t="s">
        <v>1193</v>
      </c>
      <c r="G429" s="43">
        <v>10302258900</v>
      </c>
      <c r="H429" s="44">
        <v>2.2050000000000001</v>
      </c>
      <c r="I429" s="43">
        <v>12019503733</v>
      </c>
      <c r="J429" s="43">
        <v>40636085.109999999</v>
      </c>
      <c r="K429" s="43">
        <v>40514862.549999997</v>
      </c>
      <c r="L429" s="43">
        <v>0</v>
      </c>
      <c r="M429" s="43">
        <v>40514862.549999997</v>
      </c>
      <c r="N429" s="43">
        <v>4465179.5999999996</v>
      </c>
      <c r="O429" s="43">
        <v>1992155.07</v>
      </c>
      <c r="P429" s="43">
        <v>1442612.1</v>
      </c>
      <c r="Q429" s="43">
        <v>107522840</v>
      </c>
      <c r="R429" s="43">
        <v>0</v>
      </c>
      <c r="S429" s="43">
        <v>0</v>
      </c>
      <c r="T429" s="43">
        <v>71150104.810000002</v>
      </c>
      <c r="U429" s="43">
        <v>0</v>
      </c>
      <c r="V429" s="43">
        <v>0</v>
      </c>
      <c r="W429" s="43">
        <v>227087754.13</v>
      </c>
      <c r="X429" s="45">
        <v>2.8599655462441736E-2</v>
      </c>
      <c r="Y429" s="43">
        <v>91715.839999999997</v>
      </c>
      <c r="Z429" s="43">
        <v>303500</v>
      </c>
      <c r="AA429" s="43">
        <v>7904.3167999999996</v>
      </c>
      <c r="AB429" s="43">
        <v>403120.1568</v>
      </c>
      <c r="AC429" s="43">
        <v>250</v>
      </c>
      <c r="AD429" s="43">
        <v>403370.1568</v>
      </c>
      <c r="AE429" s="43">
        <v>0</v>
      </c>
      <c r="AF429" s="45">
        <f t="shared" si="18"/>
        <v>48414809.32</v>
      </c>
      <c r="AG429" s="45">
        <f t="shared" si="19"/>
        <v>107522840</v>
      </c>
      <c r="AH429" s="45">
        <f t="shared" si="20"/>
        <v>71150104.810000002</v>
      </c>
      <c r="AI429" s="43">
        <v>10738156516</v>
      </c>
      <c r="AJ429" s="43">
        <v>11718830971</v>
      </c>
      <c r="AK429" s="43">
        <v>11997506580</v>
      </c>
      <c r="AL429" s="47">
        <v>11484831355.666666</v>
      </c>
      <c r="AM429" s="43">
        <v>3999164.8608311401</v>
      </c>
      <c r="AN429" s="46"/>
    </row>
    <row r="430" spans="1:40" s="35" customFormat="1" ht="16.5" x14ac:dyDescent="0.3">
      <c r="A430" s="35" t="s">
        <v>919</v>
      </c>
      <c r="B430" s="35" t="s">
        <v>920</v>
      </c>
      <c r="C430" s="35" t="s">
        <v>892</v>
      </c>
      <c r="D430" s="41">
        <v>3</v>
      </c>
      <c r="E430" s="41" t="s">
        <v>1234</v>
      </c>
      <c r="F430" s="42" t="s">
        <v>1193</v>
      </c>
      <c r="G430" s="43">
        <v>2375500100</v>
      </c>
      <c r="H430" s="44">
        <v>0.82099999999999995</v>
      </c>
      <c r="I430" s="43">
        <v>2354632279</v>
      </c>
      <c r="J430" s="43">
        <v>7960647.9400000004</v>
      </c>
      <c r="K430" s="43">
        <v>7957622.7700000005</v>
      </c>
      <c r="L430" s="43">
        <v>0</v>
      </c>
      <c r="M430" s="43">
        <v>7957622.7700000005</v>
      </c>
      <c r="N430" s="43">
        <v>877004.68</v>
      </c>
      <c r="O430" s="43">
        <v>391208.65</v>
      </c>
      <c r="P430" s="43">
        <v>283331.55</v>
      </c>
      <c r="Q430" s="43">
        <v>3933655</v>
      </c>
      <c r="R430" s="43">
        <v>0</v>
      </c>
      <c r="S430" s="43">
        <v>0</v>
      </c>
      <c r="T430" s="43">
        <v>6051744</v>
      </c>
      <c r="U430" s="43">
        <v>0</v>
      </c>
      <c r="V430" s="43">
        <v>0</v>
      </c>
      <c r="W430" s="43">
        <v>19494566.650000002</v>
      </c>
      <c r="X430" s="45">
        <v>9.4815512250578712E-3</v>
      </c>
      <c r="Y430" s="43">
        <v>1500</v>
      </c>
      <c r="Z430" s="43">
        <v>33500</v>
      </c>
      <c r="AA430" s="43">
        <v>700</v>
      </c>
      <c r="AB430" s="43">
        <v>35700</v>
      </c>
      <c r="AC430" s="43">
        <v>0</v>
      </c>
      <c r="AD430" s="43">
        <v>35700</v>
      </c>
      <c r="AE430" s="43">
        <v>0</v>
      </c>
      <c r="AF430" s="45">
        <f t="shared" si="18"/>
        <v>9509167.6500000022</v>
      </c>
      <c r="AG430" s="45">
        <f t="shared" si="19"/>
        <v>3933655</v>
      </c>
      <c r="AH430" s="45">
        <f t="shared" si="20"/>
        <v>6051744</v>
      </c>
      <c r="AI430" s="43">
        <v>2162184983</v>
      </c>
      <c r="AJ430" s="43">
        <v>2306629798</v>
      </c>
      <c r="AK430" s="43">
        <v>2410696265</v>
      </c>
      <c r="AL430" s="47">
        <v>2293170348.6666665</v>
      </c>
      <c r="AM430" s="43">
        <v>803564.61810124503</v>
      </c>
      <c r="AN430" s="46"/>
    </row>
    <row r="431" spans="1:40" s="35" customFormat="1" ht="16.5" x14ac:dyDescent="0.3">
      <c r="A431" s="35" t="s">
        <v>921</v>
      </c>
      <c r="B431" s="35" t="s">
        <v>922</v>
      </c>
      <c r="C431" s="35" t="s">
        <v>892</v>
      </c>
      <c r="D431" s="41">
        <v>1</v>
      </c>
      <c r="E431" s="41" t="s">
        <v>1234</v>
      </c>
      <c r="F431" s="42" t="s">
        <v>1193</v>
      </c>
      <c r="G431" s="43">
        <v>2329532059</v>
      </c>
      <c r="H431" s="44">
        <v>2.585</v>
      </c>
      <c r="I431" s="43">
        <v>2457259840</v>
      </c>
      <c r="J431" s="43">
        <v>8307615.8700000001</v>
      </c>
      <c r="K431" s="43">
        <v>8247891.3200000003</v>
      </c>
      <c r="L431" s="43">
        <v>0</v>
      </c>
      <c r="M431" s="43">
        <v>8247891.3200000003</v>
      </c>
      <c r="N431" s="43">
        <v>909060.98</v>
      </c>
      <c r="O431" s="43">
        <v>405889.79</v>
      </c>
      <c r="P431" s="43">
        <v>293725.06</v>
      </c>
      <c r="Q431" s="43">
        <v>14081011</v>
      </c>
      <c r="R431" s="43">
        <v>17375144</v>
      </c>
      <c r="S431" s="43">
        <v>0</v>
      </c>
      <c r="T431" s="43">
        <v>18660967.760000002</v>
      </c>
      <c r="U431" s="43">
        <v>232953.21</v>
      </c>
      <c r="V431" s="43">
        <v>0</v>
      </c>
      <c r="W431" s="43">
        <v>60206643.119999997</v>
      </c>
      <c r="X431" s="45">
        <v>2.3185248906685489E-2</v>
      </c>
      <c r="Y431" s="43">
        <v>42528.76</v>
      </c>
      <c r="Z431" s="43">
        <v>239000</v>
      </c>
      <c r="AA431" s="43">
        <v>5630.5752000000002</v>
      </c>
      <c r="AB431" s="43">
        <v>287159.33520000003</v>
      </c>
      <c r="AC431" s="43">
        <v>-7000</v>
      </c>
      <c r="AD431" s="43">
        <v>280159.33520000003</v>
      </c>
      <c r="AE431" s="43">
        <v>0</v>
      </c>
      <c r="AF431" s="45">
        <f t="shared" si="18"/>
        <v>9856567.1500000004</v>
      </c>
      <c r="AG431" s="45">
        <f t="shared" si="19"/>
        <v>31456155</v>
      </c>
      <c r="AH431" s="45">
        <f t="shared" si="20"/>
        <v>18893920.970000003</v>
      </c>
      <c r="AI431" s="43">
        <v>2391400094</v>
      </c>
      <c r="AJ431" s="43">
        <v>2454602506</v>
      </c>
      <c r="AK431" s="43">
        <v>2485629598</v>
      </c>
      <c r="AL431" s="47">
        <v>2443877399.3333335</v>
      </c>
      <c r="AM431" s="43">
        <v>828542.37079013395</v>
      </c>
      <c r="AN431" s="46"/>
    </row>
    <row r="432" spans="1:40" s="35" customFormat="1" ht="16.5" x14ac:dyDescent="0.3">
      <c r="A432" s="35" t="s">
        <v>923</v>
      </c>
      <c r="B432" s="35" t="s">
        <v>924</v>
      </c>
      <c r="C432" s="35" t="s">
        <v>892</v>
      </c>
      <c r="D432" s="41">
        <v>2</v>
      </c>
      <c r="E432" s="41" t="s">
        <v>1233</v>
      </c>
      <c r="F432" s="42" t="s">
        <v>1193</v>
      </c>
      <c r="G432" s="43">
        <v>8067490265</v>
      </c>
      <c r="H432" s="44">
        <v>0.99399999999999999</v>
      </c>
      <c r="I432" s="43">
        <v>9127012050</v>
      </c>
      <c r="J432" s="43">
        <v>30857017.620000001</v>
      </c>
      <c r="K432" s="43">
        <v>30849067.43</v>
      </c>
      <c r="L432" s="43">
        <v>0</v>
      </c>
      <c r="M432" s="43">
        <v>30849067.43</v>
      </c>
      <c r="N432" s="43">
        <v>3399855.23</v>
      </c>
      <c r="O432" s="43">
        <v>0</v>
      </c>
      <c r="P432" s="43">
        <v>1098379.8999999999</v>
      </c>
      <c r="Q432" s="43">
        <v>0</v>
      </c>
      <c r="R432" s="43">
        <v>20159915</v>
      </c>
      <c r="S432" s="43">
        <v>4142351</v>
      </c>
      <c r="T432" s="43">
        <v>19684676.25</v>
      </c>
      <c r="U432" s="43">
        <v>806749.03</v>
      </c>
      <c r="V432" s="43">
        <v>0</v>
      </c>
      <c r="W432" s="43">
        <v>80140993.840000004</v>
      </c>
      <c r="X432" s="45">
        <v>9.8550226100920808E-3</v>
      </c>
      <c r="Y432" s="43">
        <v>2809.59</v>
      </c>
      <c r="Z432" s="43">
        <v>52250</v>
      </c>
      <c r="AA432" s="43">
        <v>1101.1918000000001</v>
      </c>
      <c r="AB432" s="43">
        <v>56160.781799999997</v>
      </c>
      <c r="AC432" s="43">
        <v>0</v>
      </c>
      <c r="AD432" s="43">
        <v>56160.781799999997</v>
      </c>
      <c r="AE432" s="43">
        <v>0</v>
      </c>
      <c r="AF432" s="45">
        <f t="shared" si="18"/>
        <v>35347302.559999995</v>
      </c>
      <c r="AG432" s="45">
        <f t="shared" si="19"/>
        <v>24302266</v>
      </c>
      <c r="AH432" s="45">
        <f t="shared" si="20"/>
        <v>20491425.280000001</v>
      </c>
      <c r="AI432" s="43">
        <v>8748493157</v>
      </c>
      <c r="AJ432" s="43">
        <v>9031068836</v>
      </c>
      <c r="AK432" s="43">
        <v>9251709019</v>
      </c>
      <c r="AL432" s="47">
        <v>9010423670.666666</v>
      </c>
      <c r="AM432" s="43">
        <v>3083899.9224303272</v>
      </c>
      <c r="AN432" s="46"/>
    </row>
    <row r="433" spans="1:40" s="35" customFormat="1" ht="16.5" x14ac:dyDescent="0.3">
      <c r="A433" s="35" t="s">
        <v>925</v>
      </c>
      <c r="B433" s="35" t="s">
        <v>926</v>
      </c>
      <c r="C433" s="35" t="s">
        <v>892</v>
      </c>
      <c r="D433" s="41">
        <v>3</v>
      </c>
      <c r="E433" s="41" t="s">
        <v>1234</v>
      </c>
      <c r="F433" s="42" t="s">
        <v>1193</v>
      </c>
      <c r="G433" s="43">
        <v>4191700406</v>
      </c>
      <c r="H433" s="44">
        <v>2.11</v>
      </c>
      <c r="I433" s="43">
        <v>4151611185</v>
      </c>
      <c r="J433" s="43">
        <v>14035955.99</v>
      </c>
      <c r="K433" s="43">
        <v>14022524.9</v>
      </c>
      <c r="L433" s="43">
        <v>0</v>
      </c>
      <c r="M433" s="43">
        <v>14022524.9</v>
      </c>
      <c r="N433" s="43">
        <v>1545414.84</v>
      </c>
      <c r="O433" s="43">
        <v>689372.72</v>
      </c>
      <c r="P433" s="43">
        <v>499276.95</v>
      </c>
      <c r="Q433" s="43">
        <v>49335094</v>
      </c>
      <c r="R433" s="43">
        <v>0</v>
      </c>
      <c r="S433" s="43">
        <v>0</v>
      </c>
      <c r="T433" s="43">
        <v>21902071.140000001</v>
      </c>
      <c r="U433" s="43">
        <v>419170</v>
      </c>
      <c r="V433" s="43">
        <v>0</v>
      </c>
      <c r="W433" s="43">
        <v>88412924.549999997</v>
      </c>
      <c r="X433" s="45">
        <v>2.5336383723052823E-2</v>
      </c>
      <c r="Y433" s="43">
        <v>473444.21</v>
      </c>
      <c r="Z433" s="43">
        <v>974250</v>
      </c>
      <c r="AA433" s="43">
        <v>28953.8842</v>
      </c>
      <c r="AB433" s="43">
        <v>1476648.0941999999</v>
      </c>
      <c r="AC433" s="43">
        <v>-60750</v>
      </c>
      <c r="AD433" s="43">
        <v>1415898.0941999999</v>
      </c>
      <c r="AE433" s="43">
        <v>0</v>
      </c>
      <c r="AF433" s="45">
        <f t="shared" si="18"/>
        <v>16756589.41</v>
      </c>
      <c r="AG433" s="45">
        <f t="shared" si="19"/>
        <v>49335094</v>
      </c>
      <c r="AH433" s="45">
        <f t="shared" si="20"/>
        <v>22321241.140000001</v>
      </c>
      <c r="AI433" s="43">
        <v>3820355561</v>
      </c>
      <c r="AJ433" s="43">
        <v>4058406271</v>
      </c>
      <c r="AK433" s="43">
        <v>4363887847</v>
      </c>
      <c r="AL433" s="47">
        <v>4080883226.3333335</v>
      </c>
      <c r="AM433" s="43">
        <v>1456435.4238964531</v>
      </c>
      <c r="AN433" s="46"/>
    </row>
    <row r="434" spans="1:40" s="35" customFormat="1" ht="16.5" x14ac:dyDescent="0.3">
      <c r="A434" s="35" t="s">
        <v>927</v>
      </c>
      <c r="B434" s="35" t="s">
        <v>928</v>
      </c>
      <c r="C434" s="35" t="s">
        <v>892</v>
      </c>
      <c r="D434" s="41">
        <v>1</v>
      </c>
      <c r="E434" s="41" t="s">
        <v>1233</v>
      </c>
      <c r="F434" s="42" t="s">
        <v>1193</v>
      </c>
      <c r="G434" s="43">
        <v>1465654500</v>
      </c>
      <c r="H434" s="44">
        <v>0.71199999999999997</v>
      </c>
      <c r="I434" s="43">
        <v>1561200249</v>
      </c>
      <c r="J434" s="43">
        <v>5278176.84</v>
      </c>
      <c r="K434" s="43">
        <v>5277334.83</v>
      </c>
      <c r="L434" s="43">
        <v>0</v>
      </c>
      <c r="M434" s="43">
        <v>5277334.83</v>
      </c>
      <c r="N434" s="43">
        <v>581611.43000000005</v>
      </c>
      <c r="O434" s="43">
        <v>259437.33</v>
      </c>
      <c r="P434" s="43">
        <v>187899</v>
      </c>
      <c r="Q434" s="43">
        <v>74023</v>
      </c>
      <c r="R434" s="43">
        <v>0</v>
      </c>
      <c r="S434" s="43">
        <v>0</v>
      </c>
      <c r="T434" s="43">
        <v>4044803</v>
      </c>
      <c r="U434" s="43">
        <v>0</v>
      </c>
      <c r="V434" s="43">
        <v>0</v>
      </c>
      <c r="W434" s="43">
        <v>10425108.59</v>
      </c>
      <c r="X434" s="45">
        <v>6.9313125954953113E-3</v>
      </c>
      <c r="Y434" s="43">
        <v>0</v>
      </c>
      <c r="Z434" s="43">
        <v>3750</v>
      </c>
      <c r="AA434" s="43">
        <v>75</v>
      </c>
      <c r="AB434" s="43">
        <v>3825</v>
      </c>
      <c r="AC434" s="43">
        <v>0</v>
      </c>
      <c r="AD434" s="43">
        <v>3825</v>
      </c>
      <c r="AE434" s="43">
        <v>0</v>
      </c>
      <c r="AF434" s="45">
        <f t="shared" si="18"/>
        <v>6306282.5899999999</v>
      </c>
      <c r="AG434" s="45">
        <f t="shared" si="19"/>
        <v>74023</v>
      </c>
      <c r="AH434" s="45">
        <f t="shared" si="20"/>
        <v>4044803</v>
      </c>
      <c r="AI434" s="43">
        <v>1438037378</v>
      </c>
      <c r="AJ434" s="43">
        <v>1509232293</v>
      </c>
      <c r="AK434" s="43">
        <v>1559206915</v>
      </c>
      <c r="AL434" s="47">
        <v>1502158862</v>
      </c>
      <c r="AM434" s="43">
        <v>519735.11859769502</v>
      </c>
      <c r="AN434" s="46"/>
    </row>
    <row r="435" spans="1:40" s="35" customFormat="1" ht="16.5" x14ac:dyDescent="0.3">
      <c r="A435" s="35" t="s">
        <v>929</v>
      </c>
      <c r="B435" s="35" t="s">
        <v>779</v>
      </c>
      <c r="C435" s="35" t="s">
        <v>892</v>
      </c>
      <c r="D435" s="41">
        <v>2</v>
      </c>
      <c r="E435" s="41" t="s">
        <v>1233</v>
      </c>
      <c r="F435" s="42" t="s">
        <v>1193</v>
      </c>
      <c r="G435" s="43">
        <v>1320321700</v>
      </c>
      <c r="H435" s="44">
        <v>2.109</v>
      </c>
      <c r="I435" s="43">
        <v>1475719403</v>
      </c>
      <c r="J435" s="43">
        <v>4989179.3</v>
      </c>
      <c r="K435" s="43">
        <v>4982687.55</v>
      </c>
      <c r="L435" s="43">
        <v>0</v>
      </c>
      <c r="M435" s="43">
        <v>4982687.55</v>
      </c>
      <c r="N435" s="43">
        <v>549139.1</v>
      </c>
      <c r="O435" s="43">
        <v>244955.89</v>
      </c>
      <c r="P435" s="43">
        <v>177411.06</v>
      </c>
      <c r="Q435" s="43">
        <v>12264187</v>
      </c>
      <c r="R435" s="43">
        <v>0</v>
      </c>
      <c r="S435" s="43">
        <v>0</v>
      </c>
      <c r="T435" s="43">
        <v>9228198.9700000007</v>
      </c>
      <c r="U435" s="43">
        <v>396096.51</v>
      </c>
      <c r="V435" s="43">
        <v>0</v>
      </c>
      <c r="W435" s="43">
        <v>27842676.080000002</v>
      </c>
      <c r="X435" s="45">
        <v>1.9044055024972199E-2</v>
      </c>
      <c r="Y435" s="43">
        <v>12750</v>
      </c>
      <c r="Z435" s="43">
        <v>131250</v>
      </c>
      <c r="AA435" s="43">
        <v>2880</v>
      </c>
      <c r="AB435" s="43">
        <v>146880</v>
      </c>
      <c r="AC435" s="43">
        <v>0</v>
      </c>
      <c r="AD435" s="43">
        <v>146880</v>
      </c>
      <c r="AE435" s="43">
        <v>0</v>
      </c>
      <c r="AF435" s="45">
        <f t="shared" si="18"/>
        <v>5954193.5999999987</v>
      </c>
      <c r="AG435" s="45">
        <f t="shared" si="19"/>
        <v>12264187</v>
      </c>
      <c r="AH435" s="45">
        <f t="shared" si="20"/>
        <v>9624295.4800000004</v>
      </c>
      <c r="AI435" s="43">
        <v>1431878794</v>
      </c>
      <c r="AJ435" s="43">
        <v>1473854095</v>
      </c>
      <c r="AK435" s="43">
        <v>1498322401</v>
      </c>
      <c r="AL435" s="47">
        <v>1468018430</v>
      </c>
      <c r="AM435" s="43">
        <v>499440.30089253298</v>
      </c>
      <c r="AN435" s="46"/>
    </row>
    <row r="436" spans="1:40" s="35" customFormat="1" ht="16.5" x14ac:dyDescent="0.3">
      <c r="A436" s="35" t="s">
        <v>930</v>
      </c>
      <c r="B436" s="35" t="s">
        <v>931</v>
      </c>
      <c r="C436" s="35" t="s">
        <v>892</v>
      </c>
      <c r="D436" s="41">
        <v>3</v>
      </c>
      <c r="E436" s="41" t="s">
        <v>1234</v>
      </c>
      <c r="F436" s="42" t="s">
        <v>1193</v>
      </c>
      <c r="G436" s="43">
        <v>222422076</v>
      </c>
      <c r="H436" s="44">
        <v>2.6829999999999998</v>
      </c>
      <c r="I436" s="43">
        <v>254167224</v>
      </c>
      <c r="J436" s="43">
        <v>859300.12</v>
      </c>
      <c r="K436" s="43">
        <v>859231.01</v>
      </c>
      <c r="L436" s="43">
        <v>0</v>
      </c>
      <c r="M436" s="43">
        <v>859231.01</v>
      </c>
      <c r="N436" s="43">
        <v>94695.25</v>
      </c>
      <c r="O436" s="43">
        <v>42240.34</v>
      </c>
      <c r="P436" s="43">
        <v>30592.799999999999</v>
      </c>
      <c r="Q436" s="43">
        <v>1961494</v>
      </c>
      <c r="R436" s="43">
        <v>1093664</v>
      </c>
      <c r="S436" s="43">
        <v>0</v>
      </c>
      <c r="T436" s="43">
        <v>1883984.34</v>
      </c>
      <c r="U436" s="43">
        <v>0</v>
      </c>
      <c r="V436" s="43">
        <v>0</v>
      </c>
      <c r="W436" s="43">
        <v>5965901.7400000002</v>
      </c>
      <c r="X436" s="45">
        <v>2.4875528652791856E-2</v>
      </c>
      <c r="Y436" s="43">
        <v>3822.6</v>
      </c>
      <c r="Z436" s="43">
        <v>15750</v>
      </c>
      <c r="AA436" s="43">
        <v>391.452</v>
      </c>
      <c r="AB436" s="43">
        <v>19964.052</v>
      </c>
      <c r="AC436" s="43">
        <v>-250</v>
      </c>
      <c r="AD436" s="43">
        <v>19714.052</v>
      </c>
      <c r="AE436" s="43">
        <v>0</v>
      </c>
      <c r="AF436" s="45">
        <f t="shared" si="18"/>
        <v>1026759.4</v>
      </c>
      <c r="AG436" s="45">
        <f t="shared" si="19"/>
        <v>3055158</v>
      </c>
      <c r="AH436" s="45">
        <f t="shared" si="20"/>
        <v>1883984.34</v>
      </c>
      <c r="AI436" s="43">
        <v>244209271</v>
      </c>
      <c r="AJ436" s="43">
        <v>251382067</v>
      </c>
      <c r="AK436" s="43">
        <v>258450657</v>
      </c>
      <c r="AL436" s="47">
        <v>251347331.66666666</v>
      </c>
      <c r="AM436" s="43">
        <v>86175.791490788994</v>
      </c>
      <c r="AN436" s="46"/>
    </row>
    <row r="437" spans="1:40" s="35" customFormat="1" ht="16.5" x14ac:dyDescent="0.3">
      <c r="A437" s="35" t="s">
        <v>932</v>
      </c>
      <c r="B437" s="35" t="s">
        <v>933</v>
      </c>
      <c r="C437" s="35" t="s">
        <v>892</v>
      </c>
      <c r="D437" s="41">
        <v>1</v>
      </c>
      <c r="E437" s="41" t="s">
        <v>1234</v>
      </c>
      <c r="F437" s="42" t="s">
        <v>1193</v>
      </c>
      <c r="G437" s="43">
        <v>250677079</v>
      </c>
      <c r="H437" s="44">
        <v>2.5</v>
      </c>
      <c r="I437" s="43">
        <v>300035602</v>
      </c>
      <c r="J437" s="43">
        <v>1014374.01</v>
      </c>
      <c r="K437" s="43">
        <v>1010169.67</v>
      </c>
      <c r="L437" s="43">
        <v>0</v>
      </c>
      <c r="M437" s="43">
        <v>1010169.67</v>
      </c>
      <c r="N437" s="43">
        <v>111331.26</v>
      </c>
      <c r="O437" s="43">
        <v>49670.12</v>
      </c>
      <c r="P437" s="43">
        <v>35969.480000000003</v>
      </c>
      <c r="Q437" s="43">
        <v>0</v>
      </c>
      <c r="R437" s="43">
        <v>2907974</v>
      </c>
      <c r="S437" s="43">
        <v>0</v>
      </c>
      <c r="T437" s="43">
        <v>2150301.73</v>
      </c>
      <c r="U437" s="43">
        <v>0</v>
      </c>
      <c r="V437" s="43">
        <v>0</v>
      </c>
      <c r="W437" s="43">
        <v>6265416.2599999998</v>
      </c>
      <c r="X437" s="45">
        <v>2.2294151959993517E-2</v>
      </c>
      <c r="Y437" s="43">
        <v>3250</v>
      </c>
      <c r="Z437" s="43">
        <v>16250</v>
      </c>
      <c r="AA437" s="43">
        <v>390</v>
      </c>
      <c r="AB437" s="43">
        <v>19890</v>
      </c>
      <c r="AC437" s="43">
        <v>-250</v>
      </c>
      <c r="AD437" s="43">
        <v>19640</v>
      </c>
      <c r="AE437" s="43">
        <v>0</v>
      </c>
      <c r="AF437" s="45">
        <f t="shared" si="18"/>
        <v>1207140.53</v>
      </c>
      <c r="AG437" s="45">
        <f t="shared" si="19"/>
        <v>2907974</v>
      </c>
      <c r="AH437" s="45">
        <f t="shared" si="20"/>
        <v>2150301.73</v>
      </c>
      <c r="AI437" s="43">
        <v>288807562</v>
      </c>
      <c r="AJ437" s="43">
        <v>297666308</v>
      </c>
      <c r="AK437" s="43">
        <v>306046915</v>
      </c>
      <c r="AL437" s="47">
        <v>297506928.33333331</v>
      </c>
      <c r="AM437" s="43">
        <v>102074.76259180201</v>
      </c>
      <c r="AN437" s="46"/>
    </row>
    <row r="438" spans="1:40" s="35" customFormat="1" ht="16.5" x14ac:dyDescent="0.3">
      <c r="A438" s="35" t="s">
        <v>934</v>
      </c>
      <c r="B438" s="35" t="s">
        <v>935</v>
      </c>
      <c r="C438" s="35" t="s">
        <v>892</v>
      </c>
      <c r="D438" s="41">
        <v>2</v>
      </c>
      <c r="E438" s="41" t="s">
        <v>1233</v>
      </c>
      <c r="F438" s="42" t="s">
        <v>1193</v>
      </c>
      <c r="G438" s="43">
        <v>793411800</v>
      </c>
      <c r="H438" s="44">
        <v>2.38</v>
      </c>
      <c r="I438" s="43">
        <v>918313380</v>
      </c>
      <c r="J438" s="43">
        <v>3104675.66</v>
      </c>
      <c r="K438" s="43">
        <v>3103494.37</v>
      </c>
      <c r="L438" s="43">
        <v>0</v>
      </c>
      <c r="M438" s="43">
        <v>3103494.37</v>
      </c>
      <c r="N438" s="43">
        <v>342034.04</v>
      </c>
      <c r="O438" s="43">
        <v>152570.31</v>
      </c>
      <c r="P438" s="43">
        <v>110499.97</v>
      </c>
      <c r="Q438" s="43">
        <v>12757154</v>
      </c>
      <c r="R438" s="43">
        <v>0</v>
      </c>
      <c r="S438" s="43">
        <v>0</v>
      </c>
      <c r="T438" s="43">
        <v>2254950</v>
      </c>
      <c r="U438" s="43">
        <v>158682.35999999999</v>
      </c>
      <c r="V438" s="43">
        <v>0</v>
      </c>
      <c r="W438" s="43">
        <v>18879385.050000001</v>
      </c>
      <c r="X438" s="45">
        <v>2.3141981157556311E-2</v>
      </c>
      <c r="Y438" s="43">
        <v>7626.03</v>
      </c>
      <c r="Z438" s="43">
        <v>48250</v>
      </c>
      <c r="AA438" s="43">
        <v>1117.5206000000001</v>
      </c>
      <c r="AB438" s="43">
        <v>56993.550600000002</v>
      </c>
      <c r="AC438" s="43">
        <v>0</v>
      </c>
      <c r="AD438" s="43">
        <v>56993.550600000002</v>
      </c>
      <c r="AE438" s="43">
        <v>0</v>
      </c>
      <c r="AF438" s="45">
        <f t="shared" si="18"/>
        <v>3708598.6900000004</v>
      </c>
      <c r="AG438" s="45">
        <f t="shared" si="19"/>
        <v>12757154</v>
      </c>
      <c r="AH438" s="45">
        <f t="shared" si="20"/>
        <v>2413632.36</v>
      </c>
      <c r="AI438" s="43">
        <v>884261173</v>
      </c>
      <c r="AJ438" s="43">
        <v>907137357</v>
      </c>
      <c r="AK438" s="43">
        <v>911234409</v>
      </c>
      <c r="AL438" s="47">
        <v>900877646.33333337</v>
      </c>
      <c r="AM438" s="43">
        <v>303744.49925519701</v>
      </c>
      <c r="AN438" s="46"/>
    </row>
    <row r="439" spans="1:40" s="35" customFormat="1" ht="16.5" x14ac:dyDescent="0.3">
      <c r="A439" s="35" t="s">
        <v>936</v>
      </c>
      <c r="B439" s="35" t="s">
        <v>937</v>
      </c>
      <c r="C439" s="35" t="s">
        <v>892</v>
      </c>
      <c r="D439" s="41">
        <v>3</v>
      </c>
      <c r="E439" s="41" t="s">
        <v>1234</v>
      </c>
      <c r="F439" s="42" t="s">
        <v>1193</v>
      </c>
      <c r="G439" s="43">
        <v>3297615400</v>
      </c>
      <c r="H439" s="44">
        <v>2.0859999999999999</v>
      </c>
      <c r="I439" s="43">
        <v>3628549514</v>
      </c>
      <c r="J439" s="43">
        <v>12267565.300000001</v>
      </c>
      <c r="K439" s="43">
        <v>12251505.640000001</v>
      </c>
      <c r="L439" s="43">
        <v>0</v>
      </c>
      <c r="M439" s="43">
        <v>12251505.640000001</v>
      </c>
      <c r="N439" s="43">
        <v>1350239.1</v>
      </c>
      <c r="O439" s="43">
        <v>602339.61</v>
      </c>
      <c r="P439" s="43">
        <v>436224.47</v>
      </c>
      <c r="Q439" s="43">
        <v>38907233</v>
      </c>
      <c r="R439" s="43">
        <v>0</v>
      </c>
      <c r="S439" s="43">
        <v>0</v>
      </c>
      <c r="T439" s="43">
        <v>15171096.859999999</v>
      </c>
      <c r="U439" s="43">
        <v>65952</v>
      </c>
      <c r="V439" s="43">
        <v>0</v>
      </c>
      <c r="W439" s="43">
        <v>68784590.680000007</v>
      </c>
      <c r="X439" s="45">
        <v>1.937680806700413E-2</v>
      </c>
      <c r="Y439" s="43">
        <v>18746.580000000002</v>
      </c>
      <c r="Z439" s="43">
        <v>120250</v>
      </c>
      <c r="AA439" s="43">
        <v>2779.9316000000003</v>
      </c>
      <c r="AB439" s="43">
        <v>141776.51160000003</v>
      </c>
      <c r="AC439" s="43">
        <v>0</v>
      </c>
      <c r="AD439" s="43">
        <v>141776.51160000003</v>
      </c>
      <c r="AE439" s="43">
        <v>0</v>
      </c>
      <c r="AF439" s="45">
        <f t="shared" si="18"/>
        <v>14640308.82</v>
      </c>
      <c r="AG439" s="45">
        <f t="shared" si="19"/>
        <v>38907233</v>
      </c>
      <c r="AH439" s="45">
        <f t="shared" si="20"/>
        <v>15237048.859999999</v>
      </c>
      <c r="AI439" s="43">
        <v>3543595987</v>
      </c>
      <c r="AJ439" s="43">
        <v>3610240393</v>
      </c>
      <c r="AK439" s="43">
        <v>3723594625</v>
      </c>
      <c r="AL439" s="47">
        <v>3625810335</v>
      </c>
      <c r="AM439" s="43">
        <v>1241196.9671351251</v>
      </c>
      <c r="AN439" s="46"/>
    </row>
    <row r="440" spans="1:40" s="35" customFormat="1" ht="16.5" x14ac:dyDescent="0.3">
      <c r="A440" s="35" t="s">
        <v>938</v>
      </c>
      <c r="B440" s="35" t="s">
        <v>939</v>
      </c>
      <c r="C440" s="35" t="s">
        <v>892</v>
      </c>
      <c r="D440" s="41">
        <v>1</v>
      </c>
      <c r="E440" s="41" t="s">
        <v>1234</v>
      </c>
      <c r="F440" s="42" t="s">
        <v>1193</v>
      </c>
      <c r="G440" s="43">
        <v>2031024700</v>
      </c>
      <c r="H440" s="44">
        <v>1.581</v>
      </c>
      <c r="I440" s="43">
        <v>2227418035</v>
      </c>
      <c r="J440" s="43">
        <v>7530556.2400000002</v>
      </c>
      <c r="K440" s="43">
        <v>7513048.8799999999</v>
      </c>
      <c r="L440" s="43">
        <v>0</v>
      </c>
      <c r="M440" s="43">
        <v>7513048.8799999999</v>
      </c>
      <c r="N440" s="43">
        <v>828019</v>
      </c>
      <c r="O440" s="43">
        <v>369491.53</v>
      </c>
      <c r="P440" s="43">
        <v>267515.84000000003</v>
      </c>
      <c r="Q440" s="43">
        <v>14228327</v>
      </c>
      <c r="R440" s="43">
        <v>0</v>
      </c>
      <c r="S440" s="43">
        <v>0</v>
      </c>
      <c r="T440" s="43">
        <v>8697127.4600000009</v>
      </c>
      <c r="U440" s="43">
        <v>203195.56</v>
      </c>
      <c r="V440" s="43">
        <v>0</v>
      </c>
      <c r="W440" s="43">
        <v>32106725.27</v>
      </c>
      <c r="X440" s="45">
        <v>1.5171488522497927E-2</v>
      </c>
      <c r="Y440" s="43">
        <v>4250</v>
      </c>
      <c r="Z440" s="43">
        <v>36250</v>
      </c>
      <c r="AA440" s="43">
        <v>810</v>
      </c>
      <c r="AB440" s="43">
        <v>41310</v>
      </c>
      <c r="AC440" s="43">
        <v>0</v>
      </c>
      <c r="AD440" s="43">
        <v>41310</v>
      </c>
      <c r="AE440" s="43">
        <v>0</v>
      </c>
      <c r="AF440" s="45">
        <f t="shared" si="18"/>
        <v>8978075.25</v>
      </c>
      <c r="AG440" s="45">
        <f t="shared" si="19"/>
        <v>14228327</v>
      </c>
      <c r="AH440" s="45">
        <f t="shared" si="20"/>
        <v>8900323.0200000014</v>
      </c>
      <c r="AI440" s="43">
        <v>2127521163</v>
      </c>
      <c r="AJ440" s="43">
        <v>2205455122</v>
      </c>
      <c r="AK440" s="43">
        <v>2297279380</v>
      </c>
      <c r="AL440" s="47">
        <v>2210085221.6666665</v>
      </c>
      <c r="AM440" s="43">
        <v>765759.02757353999</v>
      </c>
      <c r="AN440" s="46"/>
    </row>
    <row r="441" spans="1:40" s="35" customFormat="1" ht="16.5" x14ac:dyDescent="0.3">
      <c r="A441" s="35" t="s">
        <v>940</v>
      </c>
      <c r="B441" s="35" t="s">
        <v>941</v>
      </c>
      <c r="C441" s="35" t="s">
        <v>892</v>
      </c>
      <c r="D441" s="41">
        <v>2</v>
      </c>
      <c r="E441" s="41" t="s">
        <v>1234</v>
      </c>
      <c r="F441" s="42" t="s">
        <v>1193</v>
      </c>
      <c r="G441" s="43">
        <v>646254900</v>
      </c>
      <c r="H441" s="44">
        <v>2.4279999999999999</v>
      </c>
      <c r="I441" s="43">
        <v>700654239</v>
      </c>
      <c r="J441" s="43">
        <v>2368803.73</v>
      </c>
      <c r="K441" s="43">
        <v>2364636.58</v>
      </c>
      <c r="L441" s="43">
        <v>0</v>
      </c>
      <c r="M441" s="43">
        <v>2364636.58</v>
      </c>
      <c r="N441" s="43">
        <v>260606.42</v>
      </c>
      <c r="O441" s="43">
        <v>116257.97</v>
      </c>
      <c r="P441" s="43">
        <v>84195.42</v>
      </c>
      <c r="Q441" s="43">
        <v>3370000</v>
      </c>
      <c r="R441" s="43">
        <v>2864252</v>
      </c>
      <c r="S441" s="43">
        <v>0</v>
      </c>
      <c r="T441" s="43">
        <v>6626509.9299999997</v>
      </c>
      <c r="U441" s="43">
        <v>0</v>
      </c>
      <c r="V441" s="43">
        <v>0</v>
      </c>
      <c r="W441" s="43">
        <v>15686458.32</v>
      </c>
      <c r="X441" s="45">
        <v>2.2116030077846877E-2</v>
      </c>
      <c r="Y441" s="43">
        <v>1658.4</v>
      </c>
      <c r="Z441" s="43">
        <v>8750</v>
      </c>
      <c r="AA441" s="43">
        <v>208.16800000000001</v>
      </c>
      <c r="AB441" s="43">
        <v>10616.567999999999</v>
      </c>
      <c r="AC441" s="43">
        <v>0</v>
      </c>
      <c r="AD441" s="43">
        <v>10616.567999999999</v>
      </c>
      <c r="AE441" s="43">
        <v>0</v>
      </c>
      <c r="AF441" s="45">
        <f t="shared" si="18"/>
        <v>2825696.39</v>
      </c>
      <c r="AG441" s="45">
        <f t="shared" si="19"/>
        <v>6234252</v>
      </c>
      <c r="AH441" s="45">
        <f t="shared" si="20"/>
        <v>6626509.9299999997</v>
      </c>
      <c r="AI441" s="43">
        <v>665907856</v>
      </c>
      <c r="AJ441" s="43">
        <v>678001057</v>
      </c>
      <c r="AK441" s="43">
        <v>678767882</v>
      </c>
      <c r="AL441" s="47">
        <v>674225598.33333337</v>
      </c>
      <c r="AM441" s="43">
        <v>226255.73441070601</v>
      </c>
      <c r="AN441" s="46"/>
    </row>
    <row r="442" spans="1:40" s="35" customFormat="1" ht="16.5" x14ac:dyDescent="0.3">
      <c r="A442" s="35" t="s">
        <v>942</v>
      </c>
      <c r="B442" s="35" t="s">
        <v>943</v>
      </c>
      <c r="C442" s="35" t="s">
        <v>892</v>
      </c>
      <c r="D442" s="41">
        <v>3</v>
      </c>
      <c r="E442" s="41" t="s">
        <v>1234</v>
      </c>
      <c r="F442" s="42" t="s">
        <v>1193</v>
      </c>
      <c r="G442" s="43">
        <v>1150844000</v>
      </c>
      <c r="H442" s="44">
        <v>1.5029999999999999</v>
      </c>
      <c r="I442" s="43">
        <v>1184023683</v>
      </c>
      <c r="J442" s="43">
        <v>4003001.14</v>
      </c>
      <c r="K442" s="43">
        <v>3999283.69</v>
      </c>
      <c r="L442" s="43">
        <v>0</v>
      </c>
      <c r="M442" s="43">
        <v>3999283.69</v>
      </c>
      <c r="N442" s="43">
        <v>440758.66</v>
      </c>
      <c r="O442" s="43">
        <v>196610.1</v>
      </c>
      <c r="P442" s="43">
        <v>142395.74</v>
      </c>
      <c r="Q442" s="43">
        <v>583308</v>
      </c>
      <c r="R442" s="43">
        <v>5557758</v>
      </c>
      <c r="S442" s="43">
        <v>0</v>
      </c>
      <c r="T442" s="43">
        <v>6365974</v>
      </c>
      <c r="U442" s="43">
        <v>0</v>
      </c>
      <c r="V442" s="43">
        <v>0</v>
      </c>
      <c r="W442" s="43">
        <v>17286088.189999998</v>
      </c>
      <c r="X442" s="45">
        <v>1.3114146217154362E-2</v>
      </c>
      <c r="Y442" s="43">
        <v>2750</v>
      </c>
      <c r="Z442" s="43">
        <v>16500</v>
      </c>
      <c r="AA442" s="43">
        <v>385</v>
      </c>
      <c r="AB442" s="43">
        <v>19635</v>
      </c>
      <c r="AC442" s="43">
        <v>0</v>
      </c>
      <c r="AD442" s="43">
        <v>19635</v>
      </c>
      <c r="AE442" s="43">
        <v>0</v>
      </c>
      <c r="AF442" s="45">
        <f t="shared" si="18"/>
        <v>4779048.1899999995</v>
      </c>
      <c r="AG442" s="45">
        <f t="shared" si="19"/>
        <v>6141066</v>
      </c>
      <c r="AH442" s="45">
        <f t="shared" si="20"/>
        <v>6365974</v>
      </c>
      <c r="AI442" s="43">
        <v>1161160521</v>
      </c>
      <c r="AJ442" s="43">
        <v>1165771041</v>
      </c>
      <c r="AK442" s="43">
        <v>1183387147</v>
      </c>
      <c r="AL442" s="47">
        <v>1170106236.3333333</v>
      </c>
      <c r="AM442" s="43">
        <v>394461.98787095101</v>
      </c>
      <c r="AN442" s="46"/>
    </row>
    <row r="443" spans="1:40" s="35" customFormat="1" ht="16.5" x14ac:dyDescent="0.3">
      <c r="A443" s="35" t="s">
        <v>944</v>
      </c>
      <c r="B443" s="35" t="s">
        <v>945</v>
      </c>
      <c r="C443" s="35" t="s">
        <v>892</v>
      </c>
      <c r="D443" s="41">
        <v>1</v>
      </c>
      <c r="E443" s="41" t="s">
        <v>1233</v>
      </c>
      <c r="F443" s="42" t="s">
        <v>1193</v>
      </c>
      <c r="G443" s="43">
        <v>1377958499</v>
      </c>
      <c r="H443" s="44">
        <v>1.0569999999999999</v>
      </c>
      <c r="I443" s="43">
        <v>1509303029</v>
      </c>
      <c r="J443" s="43">
        <v>5102720.3499999996</v>
      </c>
      <c r="K443" s="43">
        <v>5097298.7799999993</v>
      </c>
      <c r="L443" s="43">
        <v>0</v>
      </c>
      <c r="M443" s="43">
        <v>5097298.7799999993</v>
      </c>
      <c r="N443" s="43">
        <v>561770.89</v>
      </c>
      <c r="O443" s="43">
        <v>0</v>
      </c>
      <c r="P443" s="43">
        <v>181491.57</v>
      </c>
      <c r="Q443" s="43">
        <v>0</v>
      </c>
      <c r="R443" s="43">
        <v>3097513</v>
      </c>
      <c r="S443" s="43">
        <v>684458</v>
      </c>
      <c r="T443" s="43">
        <v>4940611.43</v>
      </c>
      <c r="U443" s="43">
        <v>0</v>
      </c>
      <c r="V443" s="43">
        <v>0</v>
      </c>
      <c r="W443" s="43">
        <v>14563143.669999998</v>
      </c>
      <c r="X443" s="45">
        <v>1.1065930802571799E-2</v>
      </c>
      <c r="Y443" s="43">
        <v>750</v>
      </c>
      <c r="Z443" s="43">
        <v>14750</v>
      </c>
      <c r="AA443" s="43">
        <v>310</v>
      </c>
      <c r="AB443" s="43">
        <v>15810</v>
      </c>
      <c r="AC443" s="43">
        <v>0</v>
      </c>
      <c r="AD443" s="43">
        <v>15810</v>
      </c>
      <c r="AE443" s="43">
        <v>0</v>
      </c>
      <c r="AF443" s="45">
        <f t="shared" si="18"/>
        <v>5840561.2399999993</v>
      </c>
      <c r="AG443" s="45">
        <f t="shared" si="19"/>
        <v>3781971</v>
      </c>
      <c r="AH443" s="45">
        <f t="shared" si="20"/>
        <v>4940611.43</v>
      </c>
      <c r="AI443" s="43">
        <v>1400092239</v>
      </c>
      <c r="AJ443" s="43">
        <v>1464264917</v>
      </c>
      <c r="AK443" s="43">
        <v>1532891196</v>
      </c>
      <c r="AL443" s="47">
        <v>1465749450.6666667</v>
      </c>
      <c r="AM443" s="43">
        <v>511028.51830430399</v>
      </c>
      <c r="AN443" s="46"/>
    </row>
    <row r="444" spans="1:40" s="35" customFormat="1" ht="16.5" x14ac:dyDescent="0.3">
      <c r="A444" s="35" t="s">
        <v>946</v>
      </c>
      <c r="B444" s="35" t="s">
        <v>947</v>
      </c>
      <c r="C444" s="35" t="s">
        <v>892</v>
      </c>
      <c r="D444" s="41">
        <v>2</v>
      </c>
      <c r="E444" s="41" t="s">
        <v>1233</v>
      </c>
      <c r="F444" s="42" t="s">
        <v>1193</v>
      </c>
      <c r="G444" s="43">
        <v>226763916</v>
      </c>
      <c r="H444" s="44">
        <v>2.9849999999999999</v>
      </c>
      <c r="I444" s="43">
        <v>236520688</v>
      </c>
      <c r="J444" s="43">
        <v>799639.9</v>
      </c>
      <c r="K444" s="43">
        <v>799135.16</v>
      </c>
      <c r="L444" s="43">
        <v>0</v>
      </c>
      <c r="M444" s="43">
        <v>799135.16</v>
      </c>
      <c r="N444" s="43">
        <v>88072.36</v>
      </c>
      <c r="O444" s="43">
        <v>39288</v>
      </c>
      <c r="P444" s="43">
        <v>28453.43</v>
      </c>
      <c r="Q444" s="43">
        <v>0</v>
      </c>
      <c r="R444" s="43">
        <v>2282961</v>
      </c>
      <c r="S444" s="43">
        <v>0</v>
      </c>
      <c r="T444" s="43">
        <v>3530136.46</v>
      </c>
      <c r="U444" s="43">
        <v>0</v>
      </c>
      <c r="V444" s="43">
        <v>0</v>
      </c>
      <c r="W444" s="43">
        <v>6768046.4100000001</v>
      </c>
      <c r="X444" s="45">
        <v>2.7932958434274423E-2</v>
      </c>
      <c r="Y444" s="43">
        <v>3442.46</v>
      </c>
      <c r="Z444" s="43">
        <v>15000</v>
      </c>
      <c r="AA444" s="43">
        <v>368.8492</v>
      </c>
      <c r="AB444" s="43">
        <v>18811.3092</v>
      </c>
      <c r="AC444" s="43">
        <v>0</v>
      </c>
      <c r="AD444" s="43">
        <v>18811.3092</v>
      </c>
      <c r="AE444" s="43">
        <v>0</v>
      </c>
      <c r="AF444" s="45">
        <f t="shared" si="18"/>
        <v>954948.95000000007</v>
      </c>
      <c r="AG444" s="45">
        <f t="shared" si="19"/>
        <v>2282961</v>
      </c>
      <c r="AH444" s="45">
        <f t="shared" si="20"/>
        <v>3530136.46</v>
      </c>
      <c r="AI444" s="43">
        <v>237688262</v>
      </c>
      <c r="AJ444" s="43">
        <v>235129381</v>
      </c>
      <c r="AK444" s="43">
        <v>241876509</v>
      </c>
      <c r="AL444" s="47">
        <v>238231384</v>
      </c>
      <c r="AM444" s="43">
        <v>80739.860926724999</v>
      </c>
      <c r="AN444" s="46"/>
    </row>
    <row r="445" spans="1:40" s="35" customFormat="1" ht="16.5" x14ac:dyDescent="0.3">
      <c r="A445" s="35" t="s">
        <v>948</v>
      </c>
      <c r="B445" s="35" t="s">
        <v>949</v>
      </c>
      <c r="C445" s="35" t="s">
        <v>892</v>
      </c>
      <c r="D445" s="41">
        <v>3</v>
      </c>
      <c r="E445" s="41" t="s">
        <v>1234</v>
      </c>
      <c r="F445" s="42" t="s">
        <v>1193</v>
      </c>
      <c r="G445" s="43">
        <v>4259668000</v>
      </c>
      <c r="H445" s="44">
        <v>2.3249999999999997</v>
      </c>
      <c r="I445" s="43">
        <v>4788784183</v>
      </c>
      <c r="J445" s="43">
        <v>16190139.460000001</v>
      </c>
      <c r="K445" s="43">
        <v>16179897.360000001</v>
      </c>
      <c r="L445" s="43">
        <v>0</v>
      </c>
      <c r="M445" s="43">
        <v>16179897.360000001</v>
      </c>
      <c r="N445" s="43">
        <v>1783177.6</v>
      </c>
      <c r="O445" s="43">
        <v>795428.68</v>
      </c>
      <c r="P445" s="43">
        <v>576088.38</v>
      </c>
      <c r="Q445" s="43">
        <v>30493246</v>
      </c>
      <c r="R445" s="43">
        <v>10343696</v>
      </c>
      <c r="S445" s="43">
        <v>0</v>
      </c>
      <c r="T445" s="43">
        <v>38419772.240000002</v>
      </c>
      <c r="U445" s="43">
        <v>425966.8</v>
      </c>
      <c r="V445" s="43">
        <v>0</v>
      </c>
      <c r="W445" s="43">
        <v>99017273.059999987</v>
      </c>
      <c r="X445" s="45">
        <v>2.3282275323623688E-2</v>
      </c>
      <c r="Y445" s="43">
        <v>46835.7</v>
      </c>
      <c r="Z445" s="43">
        <v>263000</v>
      </c>
      <c r="AA445" s="43">
        <v>6196.7139999999999</v>
      </c>
      <c r="AB445" s="43">
        <v>316032.41399999999</v>
      </c>
      <c r="AC445" s="43">
        <v>-8350</v>
      </c>
      <c r="AD445" s="43">
        <v>307682.41399999999</v>
      </c>
      <c r="AE445" s="43">
        <v>0</v>
      </c>
      <c r="AF445" s="45">
        <f t="shared" si="18"/>
        <v>19334592.02</v>
      </c>
      <c r="AG445" s="45">
        <f t="shared" si="19"/>
        <v>40836942</v>
      </c>
      <c r="AH445" s="45">
        <f t="shared" si="20"/>
        <v>38845739.039999999</v>
      </c>
      <c r="AI445" s="43">
        <v>4541567579</v>
      </c>
      <c r="AJ445" s="43">
        <v>4731412115</v>
      </c>
      <c r="AK445" s="43">
        <v>4884940367</v>
      </c>
      <c r="AL445" s="47">
        <v>4719306687</v>
      </c>
      <c r="AM445" s="43">
        <v>1628311.8273532111</v>
      </c>
      <c r="AN445" s="46"/>
    </row>
    <row r="446" spans="1:40" s="35" customFormat="1" ht="16.5" x14ac:dyDescent="0.3">
      <c r="A446" s="35" t="s">
        <v>950</v>
      </c>
      <c r="B446" s="35" t="s">
        <v>951</v>
      </c>
      <c r="C446" s="35" t="s">
        <v>892</v>
      </c>
      <c r="D446" s="41">
        <v>1</v>
      </c>
      <c r="E446" s="41" t="s">
        <v>1233</v>
      </c>
      <c r="F446" s="42" t="s">
        <v>1193</v>
      </c>
      <c r="G446" s="43">
        <v>1946547104</v>
      </c>
      <c r="H446" s="44">
        <v>0.873</v>
      </c>
      <c r="I446" s="43">
        <v>1891467175</v>
      </c>
      <c r="J446" s="43">
        <v>6394758.29</v>
      </c>
      <c r="K446" s="43">
        <v>6383483.1299999999</v>
      </c>
      <c r="L446" s="43">
        <v>0</v>
      </c>
      <c r="M446" s="43">
        <v>6383483.1299999999</v>
      </c>
      <c r="N446" s="43">
        <v>703520.25</v>
      </c>
      <c r="O446" s="43">
        <v>0</v>
      </c>
      <c r="P446" s="43">
        <v>227288.62</v>
      </c>
      <c r="Q446" s="43">
        <v>0</v>
      </c>
      <c r="R446" s="43">
        <v>4154709</v>
      </c>
      <c r="S446" s="43">
        <v>857168</v>
      </c>
      <c r="T446" s="43">
        <v>4650000</v>
      </c>
      <c r="U446" s="43">
        <v>0</v>
      </c>
      <c r="V446" s="43">
        <v>0</v>
      </c>
      <c r="W446" s="43">
        <v>16976169</v>
      </c>
      <c r="X446" s="45">
        <v>1.0023125121888011E-2</v>
      </c>
      <c r="Y446" s="43">
        <v>-297.95</v>
      </c>
      <c r="Z446" s="43">
        <v>24500</v>
      </c>
      <c r="AA446" s="43">
        <v>484.041</v>
      </c>
      <c r="AB446" s="43">
        <v>24686.091</v>
      </c>
      <c r="AC446" s="43">
        <v>0</v>
      </c>
      <c r="AD446" s="43">
        <v>24686.091</v>
      </c>
      <c r="AE446" s="43">
        <v>0</v>
      </c>
      <c r="AF446" s="45">
        <f t="shared" si="18"/>
        <v>7314292</v>
      </c>
      <c r="AG446" s="45">
        <f t="shared" si="19"/>
        <v>5011877</v>
      </c>
      <c r="AH446" s="45">
        <f t="shared" si="20"/>
        <v>4650000</v>
      </c>
      <c r="AI446" s="43">
        <v>1796388695</v>
      </c>
      <c r="AJ446" s="43">
        <v>1869232958</v>
      </c>
      <c r="AK446" s="43">
        <v>1956193646</v>
      </c>
      <c r="AL446" s="47">
        <v>1873938433</v>
      </c>
      <c r="AM446" s="43">
        <v>652369.53096314997</v>
      </c>
      <c r="AN446" s="46"/>
    </row>
    <row r="447" spans="1:40" s="35" customFormat="1" ht="16.5" x14ac:dyDescent="0.3">
      <c r="A447" s="35" t="s">
        <v>952</v>
      </c>
      <c r="B447" s="35" t="s">
        <v>953</v>
      </c>
      <c r="C447" s="35" t="s">
        <v>892</v>
      </c>
      <c r="D447" s="41">
        <v>2</v>
      </c>
      <c r="E447" s="41" t="s">
        <v>1234</v>
      </c>
      <c r="F447" s="42" t="s">
        <v>1193</v>
      </c>
      <c r="G447" s="43">
        <v>418682900</v>
      </c>
      <c r="H447" s="44">
        <v>2.62</v>
      </c>
      <c r="I447" s="43">
        <v>428384258</v>
      </c>
      <c r="J447" s="43">
        <v>1448296.91</v>
      </c>
      <c r="K447" s="43">
        <v>1444554.6099999999</v>
      </c>
      <c r="L447" s="43">
        <v>0</v>
      </c>
      <c r="M447" s="43">
        <v>1444554.6099999999</v>
      </c>
      <c r="N447" s="43">
        <v>159206.20000000001</v>
      </c>
      <c r="O447" s="43">
        <v>71019.350000000006</v>
      </c>
      <c r="P447" s="43">
        <v>51438.720000000001</v>
      </c>
      <c r="Q447" s="43">
        <v>3190807</v>
      </c>
      <c r="R447" s="43">
        <v>2871879</v>
      </c>
      <c r="S447" s="43">
        <v>0</v>
      </c>
      <c r="T447" s="43">
        <v>3177415.13</v>
      </c>
      <c r="U447" s="43">
        <v>0</v>
      </c>
      <c r="V447" s="43">
        <v>0</v>
      </c>
      <c r="W447" s="43">
        <v>10966320.01</v>
      </c>
      <c r="X447" s="45">
        <v>2.3048609683879659E-2</v>
      </c>
      <c r="Y447" s="43">
        <v>7000</v>
      </c>
      <c r="Z447" s="43">
        <v>29000</v>
      </c>
      <c r="AA447" s="43">
        <v>720</v>
      </c>
      <c r="AB447" s="43">
        <v>36720</v>
      </c>
      <c r="AC447" s="43">
        <v>0</v>
      </c>
      <c r="AD447" s="43">
        <v>36720</v>
      </c>
      <c r="AE447" s="43">
        <v>0</v>
      </c>
      <c r="AF447" s="45">
        <f t="shared" si="18"/>
        <v>1726218.88</v>
      </c>
      <c r="AG447" s="45">
        <f t="shared" si="19"/>
        <v>6062686</v>
      </c>
      <c r="AH447" s="45">
        <f t="shared" si="20"/>
        <v>3177415.13</v>
      </c>
      <c r="AI447" s="43">
        <v>418886740</v>
      </c>
      <c r="AJ447" s="43">
        <v>422333910</v>
      </c>
      <c r="AK447" s="43">
        <v>435991773</v>
      </c>
      <c r="AL447" s="47">
        <v>425737474.33333331</v>
      </c>
      <c r="AM447" s="43">
        <v>145330.445669409</v>
      </c>
      <c r="AN447" s="46"/>
    </row>
    <row r="448" spans="1:40" s="35" customFormat="1" ht="16.5" x14ac:dyDescent="0.3">
      <c r="A448" s="35" t="s">
        <v>954</v>
      </c>
      <c r="B448" s="35" t="s">
        <v>955</v>
      </c>
      <c r="C448" s="35" t="s">
        <v>892</v>
      </c>
      <c r="D448" s="41">
        <v>3</v>
      </c>
      <c r="E448" s="41" t="s">
        <v>1234</v>
      </c>
      <c r="F448" s="42" t="s">
        <v>1193</v>
      </c>
      <c r="G448" s="43">
        <v>2452073900</v>
      </c>
      <c r="H448" s="44">
        <v>2.7909999999999999</v>
      </c>
      <c r="I448" s="43">
        <v>2629280863</v>
      </c>
      <c r="J448" s="43">
        <v>8889192.3699999992</v>
      </c>
      <c r="K448" s="43">
        <v>8846765.4899999984</v>
      </c>
      <c r="L448" s="43">
        <v>0</v>
      </c>
      <c r="M448" s="43">
        <v>8846765.4899999984</v>
      </c>
      <c r="N448" s="43">
        <v>975025.13</v>
      </c>
      <c r="O448" s="43">
        <v>435079.47</v>
      </c>
      <c r="P448" s="43">
        <v>315020.89</v>
      </c>
      <c r="Q448" s="43">
        <v>34761528</v>
      </c>
      <c r="R448" s="43">
        <v>0</v>
      </c>
      <c r="S448" s="43">
        <v>0</v>
      </c>
      <c r="T448" s="43">
        <v>22857004.32</v>
      </c>
      <c r="U448" s="43">
        <v>245207.39</v>
      </c>
      <c r="V448" s="43">
        <v>0</v>
      </c>
      <c r="W448" s="43">
        <v>68435630.690000013</v>
      </c>
      <c r="X448" s="45">
        <v>2.6289735762526807E-2</v>
      </c>
      <c r="Y448" s="43">
        <v>34098.629999999997</v>
      </c>
      <c r="Z448" s="43">
        <v>289250</v>
      </c>
      <c r="AA448" s="43">
        <v>6466.9726000000001</v>
      </c>
      <c r="AB448" s="43">
        <v>329815.60259999998</v>
      </c>
      <c r="AC448" s="43">
        <v>0</v>
      </c>
      <c r="AD448" s="43">
        <v>329815.60259999998</v>
      </c>
      <c r="AE448" s="43">
        <v>0</v>
      </c>
      <c r="AF448" s="45">
        <f t="shared" si="18"/>
        <v>10571890.98</v>
      </c>
      <c r="AG448" s="45">
        <f t="shared" si="19"/>
        <v>34761528</v>
      </c>
      <c r="AH448" s="45">
        <f t="shared" si="20"/>
        <v>23102211.710000001</v>
      </c>
      <c r="AI448" s="43">
        <v>2424724063</v>
      </c>
      <c r="AJ448" s="43">
        <v>2555774979</v>
      </c>
      <c r="AK448" s="43">
        <v>2642605776</v>
      </c>
      <c r="AL448" s="47">
        <v>2541034939.3333335</v>
      </c>
      <c r="AM448" s="43">
        <v>880867.711131408</v>
      </c>
      <c r="AN448" s="46"/>
    </row>
    <row r="449" spans="1:40" s="35" customFormat="1" ht="16.5" x14ac:dyDescent="0.3">
      <c r="A449" s="35" t="s">
        <v>956</v>
      </c>
      <c r="B449" s="35" t="s">
        <v>957</v>
      </c>
      <c r="C449" s="35" t="s">
        <v>958</v>
      </c>
      <c r="D449" s="41">
        <v>1</v>
      </c>
      <c r="E449" s="41" t="s">
        <v>1233</v>
      </c>
      <c r="F449" s="42" t="s">
        <v>1193</v>
      </c>
      <c r="G449" s="43">
        <v>732722300</v>
      </c>
      <c r="H449" s="44">
        <v>4.3620000000000001</v>
      </c>
      <c r="I449" s="43">
        <v>857169213</v>
      </c>
      <c r="J449" s="43">
        <v>5711674.79</v>
      </c>
      <c r="K449" s="43">
        <v>5704179.5899999999</v>
      </c>
      <c r="L449" s="43">
        <v>0</v>
      </c>
      <c r="M449" s="43">
        <v>5704179.5899999999</v>
      </c>
      <c r="N449" s="43">
        <v>0</v>
      </c>
      <c r="O449" s="43">
        <v>0</v>
      </c>
      <c r="P449" s="43">
        <v>85611.73</v>
      </c>
      <c r="Q449" s="43">
        <v>17729147</v>
      </c>
      <c r="R449" s="43">
        <v>0</v>
      </c>
      <c r="S449" s="43">
        <v>0</v>
      </c>
      <c r="T449" s="43">
        <v>7975327</v>
      </c>
      <c r="U449" s="43">
        <v>183181</v>
      </c>
      <c r="V449" s="43">
        <v>280898</v>
      </c>
      <c r="W449" s="43">
        <v>31958344.32</v>
      </c>
      <c r="X449" s="45">
        <v>4.1545235422381123E-2</v>
      </c>
      <c r="Y449" s="43">
        <v>5250</v>
      </c>
      <c r="Z449" s="43">
        <v>43000</v>
      </c>
      <c r="AA449" s="43">
        <v>965</v>
      </c>
      <c r="AB449" s="43">
        <v>49215</v>
      </c>
      <c r="AC449" s="43">
        <v>0</v>
      </c>
      <c r="AD449" s="43">
        <v>49215</v>
      </c>
      <c r="AE449" s="43">
        <v>0</v>
      </c>
      <c r="AF449" s="45">
        <f t="shared" si="18"/>
        <v>5789791.3200000003</v>
      </c>
      <c r="AG449" s="45">
        <f t="shared" si="19"/>
        <v>17729147</v>
      </c>
      <c r="AH449" s="45">
        <f t="shared" si="20"/>
        <v>8439406</v>
      </c>
      <c r="AI449" s="43">
        <v>821135557</v>
      </c>
      <c r="AJ449" s="43">
        <v>842692848</v>
      </c>
      <c r="AK449" s="43">
        <v>843761285</v>
      </c>
      <c r="AL449" s="47">
        <v>835863230</v>
      </c>
      <c r="AM449" s="43">
        <v>281253.48041290499</v>
      </c>
      <c r="AN449" s="46"/>
    </row>
    <row r="450" spans="1:40" s="35" customFormat="1" ht="16.5" x14ac:dyDescent="0.3">
      <c r="A450" s="35" t="s">
        <v>959</v>
      </c>
      <c r="B450" s="35" t="s">
        <v>960</v>
      </c>
      <c r="C450" s="35" t="s">
        <v>958</v>
      </c>
      <c r="D450" s="41">
        <v>2</v>
      </c>
      <c r="E450" s="41" t="s">
        <v>1234</v>
      </c>
      <c r="F450" s="42" t="s">
        <v>1193</v>
      </c>
      <c r="G450" s="43">
        <v>5334050063</v>
      </c>
      <c r="H450" s="44">
        <v>5.4930000000000003</v>
      </c>
      <c r="I450" s="43">
        <v>10593357174</v>
      </c>
      <c r="J450" s="43">
        <v>70587942.510000005</v>
      </c>
      <c r="K450" s="43">
        <v>70520181.579999998</v>
      </c>
      <c r="L450" s="43">
        <v>0</v>
      </c>
      <c r="M450" s="43">
        <v>70520181.579999998</v>
      </c>
      <c r="N450" s="43">
        <v>0</v>
      </c>
      <c r="O450" s="43">
        <v>0</v>
      </c>
      <c r="P450" s="43">
        <v>1058308.2</v>
      </c>
      <c r="Q450" s="43">
        <v>135228660</v>
      </c>
      <c r="R450" s="43">
        <v>0</v>
      </c>
      <c r="S450" s="43">
        <v>0</v>
      </c>
      <c r="T450" s="43">
        <v>82672627</v>
      </c>
      <c r="U450" s="43">
        <v>0</v>
      </c>
      <c r="V450" s="43">
        <v>3479965</v>
      </c>
      <c r="W450" s="43">
        <v>292959741.77999997</v>
      </c>
      <c r="X450" s="45">
        <v>5.259736851801252E-2</v>
      </c>
      <c r="Y450" s="43">
        <v>57247.25</v>
      </c>
      <c r="Z450" s="43">
        <v>313000</v>
      </c>
      <c r="AA450" s="43">
        <v>7404.9449999999997</v>
      </c>
      <c r="AB450" s="43">
        <v>377652.19500000001</v>
      </c>
      <c r="AC450" s="43">
        <v>0</v>
      </c>
      <c r="AD450" s="43">
        <v>377652.19500000001</v>
      </c>
      <c r="AE450" s="43">
        <v>0</v>
      </c>
      <c r="AF450" s="45">
        <f t="shared" si="18"/>
        <v>71578489.780000001</v>
      </c>
      <c r="AG450" s="45">
        <f t="shared" si="19"/>
        <v>135228660</v>
      </c>
      <c r="AH450" s="45">
        <f t="shared" si="20"/>
        <v>86152592</v>
      </c>
      <c r="AI450" s="43">
        <v>9952099287</v>
      </c>
      <c r="AJ450" s="43">
        <v>10433065162</v>
      </c>
      <c r="AK450" s="43">
        <v>10610333599</v>
      </c>
      <c r="AL450" s="47">
        <v>10331832682.666666</v>
      </c>
      <c r="AM450" s="43">
        <v>3538974.8483549459</v>
      </c>
      <c r="AN450" s="46"/>
    </row>
    <row r="451" spans="1:40" s="35" customFormat="1" ht="16.5" x14ac:dyDescent="0.3">
      <c r="A451" s="35" t="s">
        <v>961</v>
      </c>
      <c r="B451" s="35" t="s">
        <v>962</v>
      </c>
      <c r="C451" s="35" t="s">
        <v>958</v>
      </c>
      <c r="D451" s="41">
        <v>3</v>
      </c>
      <c r="E451" s="41" t="s">
        <v>1234</v>
      </c>
      <c r="F451" s="42" t="s">
        <v>1193</v>
      </c>
      <c r="G451" s="43">
        <v>507971800</v>
      </c>
      <c r="H451" s="44">
        <v>4.835</v>
      </c>
      <c r="I451" s="43">
        <v>627758009</v>
      </c>
      <c r="J451" s="43">
        <v>4183012.57</v>
      </c>
      <c r="K451" s="43">
        <v>4166491</v>
      </c>
      <c r="L451" s="43">
        <v>0</v>
      </c>
      <c r="M451" s="43">
        <v>4166491</v>
      </c>
      <c r="N451" s="43">
        <v>0</v>
      </c>
      <c r="O451" s="43">
        <v>0</v>
      </c>
      <c r="P451" s="43">
        <v>62538.84</v>
      </c>
      <c r="Q451" s="43">
        <v>6564899</v>
      </c>
      <c r="R451" s="43">
        <v>5355392</v>
      </c>
      <c r="S451" s="43">
        <v>0</v>
      </c>
      <c r="T451" s="43">
        <v>8201689.7400000002</v>
      </c>
      <c r="U451" s="43">
        <v>0</v>
      </c>
      <c r="V451" s="43">
        <v>208276</v>
      </c>
      <c r="W451" s="43">
        <v>24559286.579999998</v>
      </c>
      <c r="X451" s="45">
        <v>4.3596985169535724E-2</v>
      </c>
      <c r="Y451" s="43">
        <v>7250</v>
      </c>
      <c r="Z451" s="43">
        <v>18750</v>
      </c>
      <c r="AA451" s="43">
        <v>520</v>
      </c>
      <c r="AB451" s="43">
        <v>26520</v>
      </c>
      <c r="AC451" s="43">
        <v>0</v>
      </c>
      <c r="AD451" s="43">
        <v>26520</v>
      </c>
      <c r="AE451" s="43">
        <v>0</v>
      </c>
      <c r="AF451" s="45">
        <f t="shared" ref="AF451:AF514" si="21">SUM(M451:P451)</f>
        <v>4229029.84</v>
      </c>
      <c r="AG451" s="45">
        <f t="shared" ref="AG451:AG514" si="22">SUM(Q451:S451)</f>
        <v>11920291</v>
      </c>
      <c r="AH451" s="45">
        <f t="shared" ref="AH451:AH514" si="23">SUM(T451:V451)</f>
        <v>8409965.7400000002</v>
      </c>
      <c r="AI451" s="43">
        <v>592882140</v>
      </c>
      <c r="AJ451" s="43">
        <v>624827501</v>
      </c>
      <c r="AK451" s="43">
        <v>666017831</v>
      </c>
      <c r="AL451" s="47">
        <v>627909157.33333337</v>
      </c>
      <c r="AM451" s="43">
        <v>222005.72166072301</v>
      </c>
      <c r="AN451" s="46"/>
    </row>
    <row r="452" spans="1:40" s="35" customFormat="1" ht="16.5" x14ac:dyDescent="0.3">
      <c r="A452" s="35" t="s">
        <v>963</v>
      </c>
      <c r="B452" s="35" t="s">
        <v>964</v>
      </c>
      <c r="C452" s="35" t="s">
        <v>958</v>
      </c>
      <c r="D452" s="41">
        <v>1</v>
      </c>
      <c r="E452" s="41" t="s">
        <v>1233</v>
      </c>
      <c r="F452" s="42" t="s">
        <v>1193</v>
      </c>
      <c r="G452" s="43">
        <v>2621186700</v>
      </c>
      <c r="H452" s="44">
        <v>2.851</v>
      </c>
      <c r="I452" s="43">
        <v>2630281450</v>
      </c>
      <c r="J452" s="43">
        <v>17526658.710000001</v>
      </c>
      <c r="K452" s="43">
        <v>17509469.060000002</v>
      </c>
      <c r="L452" s="43">
        <v>0</v>
      </c>
      <c r="M452" s="43">
        <v>17509469.060000002</v>
      </c>
      <c r="N452" s="43">
        <v>0</v>
      </c>
      <c r="O452" s="43">
        <v>0</v>
      </c>
      <c r="P452" s="43">
        <v>262786.21999999997</v>
      </c>
      <c r="Q452" s="43">
        <v>40881985</v>
      </c>
      <c r="R452" s="43">
        <v>0</v>
      </c>
      <c r="S452" s="43">
        <v>0</v>
      </c>
      <c r="T452" s="43">
        <v>15183073.5</v>
      </c>
      <c r="U452" s="43">
        <v>0</v>
      </c>
      <c r="V452" s="43">
        <v>869469.5</v>
      </c>
      <c r="W452" s="43">
        <v>74706783.280000001</v>
      </c>
      <c r="X452" s="45">
        <v>5.6707219859475286E-2</v>
      </c>
      <c r="Y452" s="43">
        <v>9000</v>
      </c>
      <c r="Z452" s="43">
        <v>82250</v>
      </c>
      <c r="AA452" s="43">
        <v>1825</v>
      </c>
      <c r="AB452" s="43">
        <v>93075</v>
      </c>
      <c r="AC452" s="43">
        <v>0</v>
      </c>
      <c r="AD452" s="43">
        <v>93075</v>
      </c>
      <c r="AE452" s="43">
        <v>0</v>
      </c>
      <c r="AF452" s="45">
        <f t="shared" si="21"/>
        <v>17772255.280000001</v>
      </c>
      <c r="AG452" s="45">
        <f t="shared" si="22"/>
        <v>40881985</v>
      </c>
      <c r="AH452" s="45">
        <f t="shared" si="23"/>
        <v>16052543</v>
      </c>
      <c r="AI452" s="43">
        <v>2590204753</v>
      </c>
      <c r="AJ452" s="43">
        <v>2608410638</v>
      </c>
      <c r="AK452" s="43">
        <v>2682068659</v>
      </c>
      <c r="AL452" s="47">
        <v>2626894683.3333335</v>
      </c>
      <c r="AM452" s="43">
        <v>894022.32564344699</v>
      </c>
      <c r="AN452" s="46"/>
    </row>
    <row r="453" spans="1:40" s="35" customFormat="1" ht="16.5" x14ac:dyDescent="0.3">
      <c r="A453" s="35" t="s">
        <v>965</v>
      </c>
      <c r="B453" s="35" t="s">
        <v>966</v>
      </c>
      <c r="C453" s="35" t="s">
        <v>958</v>
      </c>
      <c r="D453" s="41">
        <v>2</v>
      </c>
      <c r="E453" s="41" t="s">
        <v>1234</v>
      </c>
      <c r="F453" s="42" t="s">
        <v>1193</v>
      </c>
      <c r="G453" s="43">
        <v>1508451600</v>
      </c>
      <c r="H453" s="44">
        <v>3.1829999999999998</v>
      </c>
      <c r="I453" s="43">
        <v>1671623518</v>
      </c>
      <c r="J453" s="43">
        <v>11138722.390000001</v>
      </c>
      <c r="K453" s="43">
        <v>11128592.460000001</v>
      </c>
      <c r="L453" s="43">
        <v>0</v>
      </c>
      <c r="M453" s="43">
        <v>11128592.460000001</v>
      </c>
      <c r="N453" s="43">
        <v>0</v>
      </c>
      <c r="O453" s="43">
        <v>0</v>
      </c>
      <c r="P453" s="43">
        <v>167010.1</v>
      </c>
      <c r="Q453" s="43">
        <v>15332069</v>
      </c>
      <c r="R453" s="43">
        <v>7658589</v>
      </c>
      <c r="S453" s="43">
        <v>0</v>
      </c>
      <c r="T453" s="43">
        <v>13095608.970000001</v>
      </c>
      <c r="U453" s="43">
        <v>75423</v>
      </c>
      <c r="V453" s="43">
        <v>554938</v>
      </c>
      <c r="W453" s="43">
        <v>48012230.530000001</v>
      </c>
      <c r="X453" s="45">
        <v>3.1204168743843106E-2</v>
      </c>
      <c r="Y453" s="43">
        <v>14020.55</v>
      </c>
      <c r="Z453" s="43">
        <v>58250</v>
      </c>
      <c r="AA453" s="43">
        <v>1445.4110000000001</v>
      </c>
      <c r="AB453" s="43">
        <v>73715.96100000001</v>
      </c>
      <c r="AC453" s="43">
        <v>-1750</v>
      </c>
      <c r="AD453" s="43">
        <v>71965.96100000001</v>
      </c>
      <c r="AE453" s="43">
        <v>0</v>
      </c>
      <c r="AF453" s="45">
        <f t="shared" si="21"/>
        <v>11295602.560000001</v>
      </c>
      <c r="AG453" s="45">
        <f t="shared" si="22"/>
        <v>22990658</v>
      </c>
      <c r="AH453" s="45">
        <f t="shared" si="23"/>
        <v>13725969.970000001</v>
      </c>
      <c r="AI453" s="43">
        <v>1630520371</v>
      </c>
      <c r="AJ453" s="43">
        <v>1660295409</v>
      </c>
      <c r="AK453" s="43">
        <v>1693995157</v>
      </c>
      <c r="AL453" s="47">
        <v>1661603645.6666667</v>
      </c>
      <c r="AM453" s="43">
        <v>566172.05282738095</v>
      </c>
      <c r="AN453" s="46"/>
    </row>
    <row r="454" spans="1:40" s="35" customFormat="1" ht="16.5" x14ac:dyDescent="0.3">
      <c r="A454" s="35" t="s">
        <v>967</v>
      </c>
      <c r="B454" s="35" t="s">
        <v>968</v>
      </c>
      <c r="C454" s="35" t="s">
        <v>958</v>
      </c>
      <c r="D454" s="41">
        <v>3</v>
      </c>
      <c r="E454" s="41" t="s">
        <v>1234</v>
      </c>
      <c r="F454" s="42" t="s">
        <v>1193</v>
      </c>
      <c r="G454" s="43">
        <v>1186624748</v>
      </c>
      <c r="H454" s="44">
        <v>2.8879999999999999</v>
      </c>
      <c r="I454" s="43">
        <v>1400795085</v>
      </c>
      <c r="J454" s="43">
        <v>9334079.9600000009</v>
      </c>
      <c r="K454" s="43">
        <v>9329069.1100000013</v>
      </c>
      <c r="L454" s="43">
        <v>0</v>
      </c>
      <c r="M454" s="43">
        <v>9329069.1100000013</v>
      </c>
      <c r="N454" s="43">
        <v>0</v>
      </c>
      <c r="O454" s="43">
        <v>0</v>
      </c>
      <c r="P454" s="43">
        <v>140006.88</v>
      </c>
      <c r="Q454" s="43">
        <v>11297733</v>
      </c>
      <c r="R454" s="43">
        <v>2364334</v>
      </c>
      <c r="S454" s="43">
        <v>0</v>
      </c>
      <c r="T454" s="43">
        <v>10666402.210000001</v>
      </c>
      <c r="U454" s="43">
        <v>0</v>
      </c>
      <c r="V454" s="43">
        <v>465711</v>
      </c>
      <c r="W454" s="43">
        <v>34263256.200000003</v>
      </c>
      <c r="X454" s="45">
        <v>2.8065890419009563E-2</v>
      </c>
      <c r="Y454" s="43">
        <v>9183.6200000000008</v>
      </c>
      <c r="Z454" s="43">
        <v>55250</v>
      </c>
      <c r="AA454" s="43">
        <v>1288.6724000000002</v>
      </c>
      <c r="AB454" s="43">
        <v>65722.292400000006</v>
      </c>
      <c r="AC454" s="43">
        <v>0</v>
      </c>
      <c r="AD454" s="43">
        <v>65722.292400000006</v>
      </c>
      <c r="AE454" s="43">
        <v>0</v>
      </c>
      <c r="AF454" s="45">
        <f t="shared" si="21"/>
        <v>9469075.9900000021</v>
      </c>
      <c r="AG454" s="45">
        <f t="shared" si="22"/>
        <v>13662067</v>
      </c>
      <c r="AH454" s="45">
        <f t="shared" si="23"/>
        <v>11132113.210000001</v>
      </c>
      <c r="AI454" s="43">
        <v>1372149751</v>
      </c>
      <c r="AJ454" s="43">
        <v>1397129938</v>
      </c>
      <c r="AK454" s="43">
        <v>1400972727</v>
      </c>
      <c r="AL454" s="47">
        <v>1390084138.6666667</v>
      </c>
      <c r="AM454" s="43">
        <v>466990.72467547498</v>
      </c>
      <c r="AN454" s="46"/>
    </row>
    <row r="455" spans="1:40" s="35" customFormat="1" ht="16.5" x14ac:dyDescent="0.3">
      <c r="A455" s="35" t="s">
        <v>969</v>
      </c>
      <c r="B455" s="35" t="s">
        <v>970</v>
      </c>
      <c r="C455" s="35" t="s">
        <v>958</v>
      </c>
      <c r="D455" s="41">
        <v>1</v>
      </c>
      <c r="E455" s="41" t="s">
        <v>1234</v>
      </c>
      <c r="F455" s="42" t="s">
        <v>1194</v>
      </c>
      <c r="G455" s="43">
        <v>2956331066</v>
      </c>
      <c r="H455" s="44">
        <v>3.7309999999999999</v>
      </c>
      <c r="I455" s="43">
        <v>4032338424</v>
      </c>
      <c r="J455" s="43">
        <v>26869147.16</v>
      </c>
      <c r="K455" s="43">
        <v>26537166.32</v>
      </c>
      <c r="L455" s="43">
        <v>0</v>
      </c>
      <c r="M455" s="43">
        <v>26537166.32</v>
      </c>
      <c r="N455" s="43">
        <v>0</v>
      </c>
      <c r="O455" s="43">
        <v>0</v>
      </c>
      <c r="P455" s="43">
        <v>398570.22</v>
      </c>
      <c r="Q455" s="43">
        <v>16818577</v>
      </c>
      <c r="R455" s="43">
        <v>0</v>
      </c>
      <c r="S455" s="43">
        <v>0</v>
      </c>
      <c r="T455" s="43">
        <v>65212586</v>
      </c>
      <c r="U455" s="43">
        <v>0</v>
      </c>
      <c r="V455" s="43">
        <v>1310636</v>
      </c>
      <c r="W455" s="43">
        <v>110277535.53999999</v>
      </c>
      <c r="X455" s="45">
        <v>3.3673718734112019E-2</v>
      </c>
      <c r="Y455" s="43">
        <v>27547.96</v>
      </c>
      <c r="Z455" s="43">
        <v>39000</v>
      </c>
      <c r="AA455" s="43">
        <v>1330.9591999999998</v>
      </c>
      <c r="AB455" s="43">
        <v>67878.919199999989</v>
      </c>
      <c r="AC455" s="43">
        <v>0</v>
      </c>
      <c r="AD455" s="43">
        <v>67878.919199999989</v>
      </c>
      <c r="AE455" s="43">
        <v>0</v>
      </c>
      <c r="AF455" s="45">
        <f t="shared" si="21"/>
        <v>26935736.539999999</v>
      </c>
      <c r="AG455" s="45">
        <f t="shared" si="22"/>
        <v>16818577</v>
      </c>
      <c r="AH455" s="45">
        <f t="shared" si="23"/>
        <v>66523222</v>
      </c>
      <c r="AI455" s="43">
        <v>3832137426</v>
      </c>
      <c r="AJ455" s="43">
        <v>3916697260</v>
      </c>
      <c r="AK455" s="43">
        <v>4101533844</v>
      </c>
      <c r="AL455" s="47">
        <v>3934084728.6666665</v>
      </c>
      <c r="AM455" s="43">
        <v>1370986.4990121301</v>
      </c>
      <c r="AN455" s="46"/>
    </row>
    <row r="456" spans="1:40" s="35" customFormat="1" ht="16.5" x14ac:dyDescent="0.3">
      <c r="A456" s="35" t="s">
        <v>971</v>
      </c>
      <c r="B456" s="35" t="s">
        <v>972</v>
      </c>
      <c r="C456" s="35" t="s">
        <v>958</v>
      </c>
      <c r="D456" s="41">
        <v>2</v>
      </c>
      <c r="E456" s="41" t="s">
        <v>1234</v>
      </c>
      <c r="F456" s="42"/>
      <c r="G456" s="43">
        <v>6375550328</v>
      </c>
      <c r="H456" s="44">
        <v>4.1750000000000007</v>
      </c>
      <c r="I456" s="43">
        <v>7545111767</v>
      </c>
      <c r="J456" s="43">
        <v>50276216.210000001</v>
      </c>
      <c r="K456" s="43">
        <v>49475259.43</v>
      </c>
      <c r="L456" s="43">
        <v>0</v>
      </c>
      <c r="M456" s="43">
        <v>49475259.43</v>
      </c>
      <c r="N456" s="43">
        <v>0</v>
      </c>
      <c r="O456" s="43">
        <v>0</v>
      </c>
      <c r="P456" s="43">
        <v>742779.82</v>
      </c>
      <c r="Q456" s="43">
        <v>50970381</v>
      </c>
      <c r="R456" s="43">
        <v>0</v>
      </c>
      <c r="S456" s="43">
        <v>0</v>
      </c>
      <c r="T456" s="43">
        <v>162498620.69999999</v>
      </c>
      <c r="U456" s="43">
        <v>0</v>
      </c>
      <c r="V456" s="43">
        <v>2475868</v>
      </c>
      <c r="W456" s="43">
        <v>266162908.94999999</v>
      </c>
      <c r="X456" s="45">
        <v>4.338753205879415E-2</v>
      </c>
      <c r="Y456" s="43">
        <v>54961.81</v>
      </c>
      <c r="Z456" s="43">
        <v>95500</v>
      </c>
      <c r="AA456" s="43">
        <v>3009.2361999999998</v>
      </c>
      <c r="AB456" s="43">
        <v>153471.04620000001</v>
      </c>
      <c r="AC456" s="43">
        <v>0</v>
      </c>
      <c r="AD456" s="43">
        <v>153471.04620000001</v>
      </c>
      <c r="AE456" s="43">
        <v>0</v>
      </c>
      <c r="AF456" s="45">
        <f t="shared" si="21"/>
        <v>50218039.25</v>
      </c>
      <c r="AG456" s="45">
        <f t="shared" si="22"/>
        <v>50970381</v>
      </c>
      <c r="AH456" s="45">
        <f t="shared" si="23"/>
        <v>164974488.69999999</v>
      </c>
      <c r="AI456" s="43">
        <v>7424683436</v>
      </c>
      <c r="AJ456" s="43">
        <v>7404176667</v>
      </c>
      <c r="AK456" s="43">
        <v>8344089705</v>
      </c>
      <c r="AL456" s="47">
        <v>7724316602.666667</v>
      </c>
      <c r="AM456" s="43">
        <v>2785754.4252427891</v>
      </c>
      <c r="AN456" s="46"/>
    </row>
    <row r="457" spans="1:40" s="35" customFormat="1" ht="16.5" x14ac:dyDescent="0.3">
      <c r="A457" s="35" t="s">
        <v>973</v>
      </c>
      <c r="B457" s="35" t="s">
        <v>974</v>
      </c>
      <c r="C457" s="35" t="s">
        <v>958</v>
      </c>
      <c r="D457" s="41">
        <v>3</v>
      </c>
      <c r="E457" s="41" t="s">
        <v>1234</v>
      </c>
      <c r="F457" s="42" t="s">
        <v>1193</v>
      </c>
      <c r="G457" s="43">
        <v>1198466000</v>
      </c>
      <c r="H457" s="44">
        <v>3.7569999999999997</v>
      </c>
      <c r="I457" s="43">
        <v>1271506047</v>
      </c>
      <c r="J457" s="43">
        <v>8472573.3599999994</v>
      </c>
      <c r="K457" s="43">
        <v>8455073.6999999993</v>
      </c>
      <c r="L457" s="43">
        <v>0</v>
      </c>
      <c r="M457" s="43">
        <v>8455073.6999999993</v>
      </c>
      <c r="N457" s="43">
        <v>0</v>
      </c>
      <c r="O457" s="43">
        <v>0</v>
      </c>
      <c r="P457" s="43">
        <v>126703.48</v>
      </c>
      <c r="Q457" s="43">
        <v>25639759</v>
      </c>
      <c r="R457" s="43">
        <v>0</v>
      </c>
      <c r="S457" s="43">
        <v>0</v>
      </c>
      <c r="T457" s="43">
        <v>10255329.5</v>
      </c>
      <c r="U457" s="43">
        <v>119847</v>
      </c>
      <c r="V457" s="43">
        <v>422639.5</v>
      </c>
      <c r="W457" s="43">
        <v>45019352.18</v>
      </c>
      <c r="X457" s="45">
        <v>6.8776379380799627E-2</v>
      </c>
      <c r="Y457" s="43">
        <v>4009.59</v>
      </c>
      <c r="Z457" s="43">
        <v>57250</v>
      </c>
      <c r="AA457" s="43">
        <v>1225.1918000000001</v>
      </c>
      <c r="AB457" s="43">
        <v>62484.781799999997</v>
      </c>
      <c r="AC457" s="43">
        <v>0</v>
      </c>
      <c r="AD457" s="43">
        <v>62484.781799999997</v>
      </c>
      <c r="AE457" s="43">
        <v>0</v>
      </c>
      <c r="AF457" s="45">
        <f t="shared" si="21"/>
        <v>8581777.1799999997</v>
      </c>
      <c r="AG457" s="45">
        <f t="shared" si="22"/>
        <v>25639759</v>
      </c>
      <c r="AH457" s="45">
        <f t="shared" si="23"/>
        <v>10797816</v>
      </c>
      <c r="AI457" s="43">
        <v>1220597311</v>
      </c>
      <c r="AJ457" s="43">
        <v>1267919777</v>
      </c>
      <c r="AK457" s="43">
        <v>1278091074</v>
      </c>
      <c r="AL457" s="47">
        <v>1255536054</v>
      </c>
      <c r="AM457" s="43">
        <v>426029.931969642</v>
      </c>
      <c r="AN457" s="46"/>
    </row>
    <row r="458" spans="1:40" s="35" customFormat="1" ht="16.5" x14ac:dyDescent="0.3">
      <c r="A458" s="35" t="s">
        <v>975</v>
      </c>
      <c r="B458" s="35" t="s">
        <v>976</v>
      </c>
      <c r="C458" s="35" t="s">
        <v>958</v>
      </c>
      <c r="D458" s="41">
        <v>1</v>
      </c>
      <c r="E458" s="41" t="s">
        <v>1234</v>
      </c>
      <c r="F458" s="42" t="s">
        <v>1193</v>
      </c>
      <c r="G458" s="43">
        <v>262704700</v>
      </c>
      <c r="H458" s="44">
        <v>5.23</v>
      </c>
      <c r="I458" s="43">
        <v>342060497</v>
      </c>
      <c r="J458" s="43">
        <v>2279291.29</v>
      </c>
      <c r="K458" s="43">
        <v>2278491.87</v>
      </c>
      <c r="L458" s="43">
        <v>0</v>
      </c>
      <c r="M458" s="43">
        <v>2278491.87</v>
      </c>
      <c r="N458" s="43">
        <v>0</v>
      </c>
      <c r="O458" s="43">
        <v>0</v>
      </c>
      <c r="P458" s="43">
        <v>34195.47</v>
      </c>
      <c r="Q458" s="43">
        <v>3249022</v>
      </c>
      <c r="R458" s="43">
        <v>3424543</v>
      </c>
      <c r="S458" s="43">
        <v>0</v>
      </c>
      <c r="T458" s="43">
        <v>4751279.25</v>
      </c>
      <c r="U458" s="43">
        <v>0</v>
      </c>
      <c r="V458" s="43">
        <v>0</v>
      </c>
      <c r="W458" s="43">
        <v>13737531.59</v>
      </c>
      <c r="X458" s="45">
        <v>4.986573788521196E-2</v>
      </c>
      <c r="Y458" s="43">
        <v>5000</v>
      </c>
      <c r="Z458" s="43">
        <v>6500</v>
      </c>
      <c r="AA458" s="43">
        <v>230</v>
      </c>
      <c r="AB458" s="43">
        <v>11730</v>
      </c>
      <c r="AC458" s="43">
        <v>0</v>
      </c>
      <c r="AD458" s="43">
        <v>11730</v>
      </c>
      <c r="AE458" s="43">
        <v>0</v>
      </c>
      <c r="AF458" s="45">
        <f t="shared" si="21"/>
        <v>2312687.3400000003</v>
      </c>
      <c r="AG458" s="45">
        <f t="shared" si="22"/>
        <v>6673565</v>
      </c>
      <c r="AH458" s="45">
        <f t="shared" si="23"/>
        <v>4751279.25</v>
      </c>
      <c r="AI458" s="43">
        <v>319565402</v>
      </c>
      <c r="AJ458" s="43">
        <v>341025950</v>
      </c>
      <c r="AK458" s="43">
        <v>372742334</v>
      </c>
      <c r="AL458" s="47">
        <v>344444562</v>
      </c>
      <c r="AM458" s="43">
        <v>124295.653704222</v>
      </c>
      <c r="AN458" s="46"/>
    </row>
    <row r="459" spans="1:40" s="35" customFormat="1" ht="16.5" x14ac:dyDescent="0.3">
      <c r="A459" s="35" t="s">
        <v>977</v>
      </c>
      <c r="B459" s="35" t="s">
        <v>978</v>
      </c>
      <c r="C459" s="35" t="s">
        <v>958</v>
      </c>
      <c r="D459" s="41">
        <v>2</v>
      </c>
      <c r="E459" s="41" t="s">
        <v>1233</v>
      </c>
      <c r="F459" s="42" t="s">
        <v>1193</v>
      </c>
      <c r="G459" s="43">
        <v>1455303300</v>
      </c>
      <c r="H459" s="44">
        <v>3.8679999999999999</v>
      </c>
      <c r="I459" s="43">
        <v>1755687257</v>
      </c>
      <c r="J459" s="43">
        <v>11698874.029999999</v>
      </c>
      <c r="K459" s="43">
        <v>11678180.869999999</v>
      </c>
      <c r="L459" s="43">
        <v>0</v>
      </c>
      <c r="M459" s="43">
        <v>11678180.869999999</v>
      </c>
      <c r="N459" s="43">
        <v>0</v>
      </c>
      <c r="O459" s="43">
        <v>0</v>
      </c>
      <c r="P459" s="43">
        <v>175265.08</v>
      </c>
      <c r="Q459" s="43">
        <v>21114617</v>
      </c>
      <c r="R459" s="43">
        <v>11235226</v>
      </c>
      <c r="S459" s="43">
        <v>0</v>
      </c>
      <c r="T459" s="43">
        <v>11929823.49</v>
      </c>
      <c r="U459" s="43">
        <v>145530.32999999999</v>
      </c>
      <c r="V459" s="43">
        <v>0</v>
      </c>
      <c r="W459" s="43">
        <v>56278642.770000003</v>
      </c>
      <c r="X459" s="45">
        <v>3.6160782454727411E-2</v>
      </c>
      <c r="Y459" s="43">
        <v>5578.77</v>
      </c>
      <c r="Z459" s="43">
        <v>71000</v>
      </c>
      <c r="AA459" s="43">
        <v>1531.5754000000002</v>
      </c>
      <c r="AB459" s="43">
        <v>78110.345400000006</v>
      </c>
      <c r="AC459" s="43">
        <v>0</v>
      </c>
      <c r="AD459" s="43">
        <v>78110.345400000006</v>
      </c>
      <c r="AE459" s="43">
        <v>0</v>
      </c>
      <c r="AF459" s="45">
        <f t="shared" si="21"/>
        <v>11853445.949999999</v>
      </c>
      <c r="AG459" s="45">
        <f t="shared" si="22"/>
        <v>32349843</v>
      </c>
      <c r="AH459" s="45">
        <f t="shared" si="23"/>
        <v>12075353.82</v>
      </c>
      <c r="AI459" s="43">
        <v>1712423683</v>
      </c>
      <c r="AJ459" s="43">
        <v>1762775084</v>
      </c>
      <c r="AK459" s="43">
        <v>1751689095</v>
      </c>
      <c r="AL459" s="47">
        <v>1742295954</v>
      </c>
      <c r="AM459" s="43">
        <v>583895.78110363497</v>
      </c>
      <c r="AN459" s="46"/>
    </row>
    <row r="460" spans="1:40" s="35" customFormat="1" ht="16.5" x14ac:dyDescent="0.3">
      <c r="A460" s="35" t="s">
        <v>979</v>
      </c>
      <c r="B460" s="35" t="s">
        <v>980</v>
      </c>
      <c r="C460" s="35" t="s">
        <v>958</v>
      </c>
      <c r="D460" s="41">
        <v>3</v>
      </c>
      <c r="E460" s="41" t="s">
        <v>1234</v>
      </c>
      <c r="F460" s="42" t="s">
        <v>1193</v>
      </c>
      <c r="G460" s="43">
        <v>2396446100</v>
      </c>
      <c r="H460" s="44">
        <v>2.4219999999999997</v>
      </c>
      <c r="I460" s="43">
        <v>2471715884</v>
      </c>
      <c r="J460" s="43">
        <v>16470070.43</v>
      </c>
      <c r="K460" s="43">
        <v>16230222.969999999</v>
      </c>
      <c r="L460" s="43">
        <v>0</v>
      </c>
      <c r="M460" s="43">
        <v>16230222.969999999</v>
      </c>
      <c r="N460" s="43">
        <v>0</v>
      </c>
      <c r="O460" s="43">
        <v>0</v>
      </c>
      <c r="P460" s="43">
        <v>243619.72</v>
      </c>
      <c r="Q460" s="43">
        <v>16846344</v>
      </c>
      <c r="R460" s="43">
        <v>10971372</v>
      </c>
      <c r="S460" s="43">
        <v>0</v>
      </c>
      <c r="T460" s="43">
        <v>12952085</v>
      </c>
      <c r="U460" s="43">
        <v>0</v>
      </c>
      <c r="V460" s="43">
        <v>791853</v>
      </c>
      <c r="W460" s="43">
        <v>58035496.689999998</v>
      </c>
      <c r="X460" s="45">
        <v>2.3486770719575587E-2</v>
      </c>
      <c r="Y460" s="43">
        <v>20098.7</v>
      </c>
      <c r="Z460" s="43">
        <v>61000</v>
      </c>
      <c r="AA460" s="43">
        <v>1621.9739999999999</v>
      </c>
      <c r="AB460" s="43">
        <v>82720.673999999999</v>
      </c>
      <c r="AC460" s="43">
        <v>0</v>
      </c>
      <c r="AD460" s="43">
        <v>82720.673999999999</v>
      </c>
      <c r="AE460" s="43">
        <v>0</v>
      </c>
      <c r="AF460" s="45">
        <f t="shared" si="21"/>
        <v>16473842.689999999</v>
      </c>
      <c r="AG460" s="45">
        <f t="shared" si="22"/>
        <v>27817716</v>
      </c>
      <c r="AH460" s="45">
        <f t="shared" si="23"/>
        <v>13743938</v>
      </c>
      <c r="AI460" s="43">
        <v>2128386717</v>
      </c>
      <c r="AJ460" s="43">
        <v>2375560279</v>
      </c>
      <c r="AK460" s="43">
        <v>2331853751</v>
      </c>
      <c r="AL460" s="47">
        <v>2278600249</v>
      </c>
      <c r="AM460" s="43">
        <v>777283.80638208298</v>
      </c>
      <c r="AN460" s="46"/>
    </row>
    <row r="461" spans="1:40" s="35" customFormat="1" ht="16.5" x14ac:dyDescent="0.3">
      <c r="A461" s="35" t="s">
        <v>981</v>
      </c>
      <c r="B461" s="35" t="s">
        <v>982</v>
      </c>
      <c r="C461" s="35" t="s">
        <v>958</v>
      </c>
      <c r="D461" s="41">
        <v>1</v>
      </c>
      <c r="E461" s="41" t="s">
        <v>1233</v>
      </c>
      <c r="F461" s="42" t="s">
        <v>1193</v>
      </c>
      <c r="G461" s="43">
        <v>1113829600</v>
      </c>
      <c r="H461" s="44">
        <v>4.0030000000000001</v>
      </c>
      <c r="I461" s="43">
        <v>1360590718</v>
      </c>
      <c r="J461" s="43">
        <v>9066181.5500000007</v>
      </c>
      <c r="K461" s="43">
        <v>9056352.5300000012</v>
      </c>
      <c r="L461" s="43">
        <v>0</v>
      </c>
      <c r="M461" s="43">
        <v>9056352.5300000012</v>
      </c>
      <c r="N461" s="43">
        <v>0</v>
      </c>
      <c r="O461" s="43">
        <v>0</v>
      </c>
      <c r="P461" s="43">
        <v>135916.62</v>
      </c>
      <c r="Q461" s="43">
        <v>15717581</v>
      </c>
      <c r="R461" s="43">
        <v>8704640</v>
      </c>
      <c r="S461" s="43">
        <v>0</v>
      </c>
      <c r="T461" s="43">
        <v>10395839.779999999</v>
      </c>
      <c r="U461" s="43">
        <v>111383</v>
      </c>
      <c r="V461" s="43">
        <v>454554</v>
      </c>
      <c r="W461" s="43">
        <v>44576266.93</v>
      </c>
      <c r="X461" s="45">
        <v>3.647104875207647E-2</v>
      </c>
      <c r="Y461" s="43">
        <v>11282.88</v>
      </c>
      <c r="Z461" s="43">
        <v>88000</v>
      </c>
      <c r="AA461" s="43">
        <v>1985.6576000000002</v>
      </c>
      <c r="AB461" s="43">
        <v>101268.53760000001</v>
      </c>
      <c r="AC461" s="43">
        <v>0</v>
      </c>
      <c r="AD461" s="43">
        <v>101268.53760000001</v>
      </c>
      <c r="AE461" s="43">
        <v>0</v>
      </c>
      <c r="AF461" s="45">
        <f t="shared" si="21"/>
        <v>9192269.1500000004</v>
      </c>
      <c r="AG461" s="45">
        <f t="shared" si="22"/>
        <v>24422221</v>
      </c>
      <c r="AH461" s="45">
        <f t="shared" si="23"/>
        <v>10961776.779999999</v>
      </c>
      <c r="AI461" s="43">
        <v>1309153450</v>
      </c>
      <c r="AJ461" s="43">
        <v>1363664067</v>
      </c>
      <c r="AK461" s="43">
        <v>1392809303</v>
      </c>
      <c r="AL461" s="47">
        <v>1355208940</v>
      </c>
      <c r="AM461" s="43">
        <v>464269.30339689902</v>
      </c>
      <c r="AN461" s="46"/>
    </row>
    <row r="462" spans="1:40" s="35" customFormat="1" ht="16.5" x14ac:dyDescent="0.3">
      <c r="A462" s="35" t="s">
        <v>983</v>
      </c>
      <c r="B462" s="35" t="s">
        <v>984</v>
      </c>
      <c r="C462" s="35" t="s">
        <v>958</v>
      </c>
      <c r="D462" s="41">
        <v>2</v>
      </c>
      <c r="E462" s="41" t="s">
        <v>1233</v>
      </c>
      <c r="F462" s="42" t="s">
        <v>1193</v>
      </c>
      <c r="G462" s="43">
        <v>5237277100</v>
      </c>
      <c r="H462" s="44">
        <v>5.6230000000000002</v>
      </c>
      <c r="I462" s="43">
        <v>10941976086</v>
      </c>
      <c r="J462" s="43">
        <v>72910935.239999995</v>
      </c>
      <c r="K462" s="43">
        <v>72080476.649999991</v>
      </c>
      <c r="L462" s="43">
        <v>0</v>
      </c>
      <c r="M462" s="43">
        <v>72080476.649999991</v>
      </c>
      <c r="N462" s="43">
        <v>0</v>
      </c>
      <c r="O462" s="43">
        <v>0</v>
      </c>
      <c r="P462" s="43">
        <v>1081139.6399999999</v>
      </c>
      <c r="Q462" s="43">
        <v>156760706</v>
      </c>
      <c r="R462" s="43">
        <v>0</v>
      </c>
      <c r="S462" s="43">
        <v>0</v>
      </c>
      <c r="T462" s="43">
        <v>59860951</v>
      </c>
      <c r="U462" s="43">
        <v>1047455</v>
      </c>
      <c r="V462" s="43">
        <v>3638123</v>
      </c>
      <c r="W462" s="43">
        <v>294468851.28999996</v>
      </c>
      <c r="X462" s="45">
        <v>5.3381457114898993E-2</v>
      </c>
      <c r="Y462" s="43">
        <v>27536.98</v>
      </c>
      <c r="Z462" s="43">
        <v>257500</v>
      </c>
      <c r="AA462" s="43">
        <v>5700.7395999999999</v>
      </c>
      <c r="AB462" s="43">
        <v>290737.71960000001</v>
      </c>
      <c r="AC462" s="43">
        <v>0</v>
      </c>
      <c r="AD462" s="43">
        <v>290737.71960000001</v>
      </c>
      <c r="AE462" s="43">
        <v>0</v>
      </c>
      <c r="AF462" s="45">
        <f t="shared" si="21"/>
        <v>73161616.289999992</v>
      </c>
      <c r="AG462" s="45">
        <f t="shared" si="22"/>
        <v>156760706</v>
      </c>
      <c r="AH462" s="45">
        <f t="shared" si="23"/>
        <v>64546529</v>
      </c>
      <c r="AI462" s="43">
        <v>10291011176</v>
      </c>
      <c r="AJ462" s="43">
        <v>10914380387</v>
      </c>
      <c r="AK462" s="43">
        <v>10895105263</v>
      </c>
      <c r="AL462" s="47">
        <v>10700165608.666666</v>
      </c>
      <c r="AM462" s="43">
        <v>3631698.1226315792</v>
      </c>
      <c r="AN462" s="46"/>
    </row>
    <row r="463" spans="1:40" s="35" customFormat="1" ht="16.5" x14ac:dyDescent="0.3">
      <c r="A463" s="35" t="s">
        <v>985</v>
      </c>
      <c r="B463" s="35" t="s">
        <v>986</v>
      </c>
      <c r="C463" s="35" t="s">
        <v>958</v>
      </c>
      <c r="D463" s="41">
        <v>3</v>
      </c>
      <c r="E463" s="41" t="s">
        <v>1234</v>
      </c>
      <c r="F463" s="42" t="s">
        <v>1193</v>
      </c>
      <c r="G463" s="43">
        <v>2742850300</v>
      </c>
      <c r="H463" s="44">
        <v>3.7450000000000001</v>
      </c>
      <c r="I463" s="43">
        <v>3142778245</v>
      </c>
      <c r="J463" s="43">
        <v>20941637.899999999</v>
      </c>
      <c r="K463" s="43">
        <v>20891235.829999998</v>
      </c>
      <c r="L463" s="43">
        <v>0</v>
      </c>
      <c r="M463" s="43">
        <v>20891235.829999998</v>
      </c>
      <c r="N463" s="43">
        <v>0</v>
      </c>
      <c r="O463" s="43">
        <v>0</v>
      </c>
      <c r="P463" s="43">
        <v>313567.09000000003</v>
      </c>
      <c r="Q463" s="43">
        <v>57815558</v>
      </c>
      <c r="R463" s="43">
        <v>0</v>
      </c>
      <c r="S463" s="43">
        <v>0</v>
      </c>
      <c r="T463" s="43">
        <v>22498533</v>
      </c>
      <c r="U463" s="43">
        <v>148150</v>
      </c>
      <c r="V463" s="43">
        <v>1045736</v>
      </c>
      <c r="W463" s="43">
        <v>102712779.92</v>
      </c>
      <c r="X463" s="45">
        <v>3.7084246294842964E-2</v>
      </c>
      <c r="Y463" s="43">
        <v>25378.07</v>
      </c>
      <c r="Z463" s="43">
        <v>165750</v>
      </c>
      <c r="AA463" s="43">
        <v>3822.5614</v>
      </c>
      <c r="AB463" s="43">
        <v>194950.63140000001</v>
      </c>
      <c r="AC463" s="43">
        <v>0</v>
      </c>
      <c r="AD463" s="43">
        <v>194950.63140000001</v>
      </c>
      <c r="AE463" s="43">
        <v>0</v>
      </c>
      <c r="AF463" s="45">
        <f t="shared" si="21"/>
        <v>21204802.919999998</v>
      </c>
      <c r="AG463" s="45">
        <f t="shared" si="22"/>
        <v>57815558</v>
      </c>
      <c r="AH463" s="45">
        <f t="shared" si="23"/>
        <v>23692419</v>
      </c>
      <c r="AI463" s="43">
        <v>3022786281</v>
      </c>
      <c r="AJ463" s="43">
        <v>3137210575</v>
      </c>
      <c r="AK463" s="43">
        <v>3162151487</v>
      </c>
      <c r="AL463" s="47">
        <v>3107382781</v>
      </c>
      <c r="AM463" s="43">
        <v>1054049.474949471</v>
      </c>
      <c r="AN463" s="46"/>
    </row>
    <row r="464" spans="1:40" s="35" customFormat="1" ht="16.5" x14ac:dyDescent="0.3">
      <c r="A464" s="35" t="s">
        <v>987</v>
      </c>
      <c r="B464" s="35" t="s">
        <v>988</v>
      </c>
      <c r="C464" s="35" t="s">
        <v>958</v>
      </c>
      <c r="D464" s="41">
        <v>1</v>
      </c>
      <c r="E464" s="41" t="s">
        <v>1234</v>
      </c>
      <c r="F464" s="42" t="s">
        <v>1193</v>
      </c>
      <c r="G464" s="43">
        <v>1682924496</v>
      </c>
      <c r="H464" s="44">
        <v>3.1859999999999999</v>
      </c>
      <c r="I464" s="43">
        <v>1885145059</v>
      </c>
      <c r="J464" s="43">
        <v>12561506.939999999</v>
      </c>
      <c r="K464" s="43">
        <v>12530191.029999999</v>
      </c>
      <c r="L464" s="43">
        <v>0</v>
      </c>
      <c r="M464" s="43">
        <v>12530191.029999999</v>
      </c>
      <c r="N464" s="43">
        <v>0</v>
      </c>
      <c r="O464" s="43">
        <v>0</v>
      </c>
      <c r="P464" s="43">
        <v>188070.63</v>
      </c>
      <c r="Q464" s="43">
        <v>17659563</v>
      </c>
      <c r="R464" s="43">
        <v>8649578</v>
      </c>
      <c r="S464" s="43">
        <v>0</v>
      </c>
      <c r="T464" s="43">
        <v>13788736</v>
      </c>
      <c r="U464" s="43">
        <v>168292</v>
      </c>
      <c r="V464" s="43">
        <v>628778</v>
      </c>
      <c r="W464" s="43">
        <v>53613208.659999996</v>
      </c>
      <c r="X464" s="45">
        <v>3.0296620721646409E-2</v>
      </c>
      <c r="Y464" s="43">
        <v>12361.26</v>
      </c>
      <c r="Z464" s="43">
        <v>70500</v>
      </c>
      <c r="AA464" s="43">
        <v>1657.2251999999999</v>
      </c>
      <c r="AB464" s="43">
        <v>84518.485199999996</v>
      </c>
      <c r="AC464" s="43">
        <v>0</v>
      </c>
      <c r="AD464" s="43">
        <v>84518.485199999996</v>
      </c>
      <c r="AE464" s="43">
        <v>0</v>
      </c>
      <c r="AF464" s="45">
        <f t="shared" si="21"/>
        <v>12718261.66</v>
      </c>
      <c r="AG464" s="45">
        <f t="shared" si="22"/>
        <v>26309141</v>
      </c>
      <c r="AH464" s="45">
        <f t="shared" si="23"/>
        <v>14585806</v>
      </c>
      <c r="AI464" s="43">
        <v>1793758760</v>
      </c>
      <c r="AJ464" s="43">
        <v>1886334152</v>
      </c>
      <c r="AK464" s="43">
        <v>1889651471</v>
      </c>
      <c r="AL464" s="47">
        <v>1856581461</v>
      </c>
      <c r="AM464" s="43">
        <v>629883.49244921096</v>
      </c>
      <c r="AN464" s="46"/>
    </row>
    <row r="465" spans="1:40" s="35" customFormat="1" ht="16.5" x14ac:dyDescent="0.3">
      <c r="A465" s="35" t="s">
        <v>989</v>
      </c>
      <c r="B465" s="35" t="s">
        <v>990</v>
      </c>
      <c r="C465" s="35" t="s">
        <v>991</v>
      </c>
      <c r="D465" s="41">
        <v>2</v>
      </c>
      <c r="E465" s="41" t="s">
        <v>1233</v>
      </c>
      <c r="F465" s="42" t="s">
        <v>1193</v>
      </c>
      <c r="G465" s="43">
        <v>283147243</v>
      </c>
      <c r="H465" s="44">
        <v>3.0989999999999998</v>
      </c>
      <c r="I465" s="43">
        <v>295976171</v>
      </c>
      <c r="J465" s="43">
        <v>3542988.23</v>
      </c>
      <c r="K465" s="43">
        <v>3538105.79</v>
      </c>
      <c r="L465" s="43">
        <v>0</v>
      </c>
      <c r="M465" s="43">
        <v>3538105.79</v>
      </c>
      <c r="N465" s="43">
        <v>0</v>
      </c>
      <c r="O465" s="43">
        <v>0</v>
      </c>
      <c r="P465" s="43">
        <v>59386.53</v>
      </c>
      <c r="Q465" s="43">
        <v>4349540</v>
      </c>
      <c r="R465" s="43">
        <v>0</v>
      </c>
      <c r="S465" s="43">
        <v>0</v>
      </c>
      <c r="T465" s="43">
        <v>811483.3</v>
      </c>
      <c r="U465" s="43">
        <v>14137</v>
      </c>
      <c r="V465" s="43">
        <v>0</v>
      </c>
      <c r="W465" s="43">
        <v>8772652.620000001</v>
      </c>
      <c r="X465" s="45">
        <v>2.8155667384357617E-2</v>
      </c>
      <c r="Y465" s="43">
        <v>8750</v>
      </c>
      <c r="Z465" s="43">
        <v>34000</v>
      </c>
      <c r="AA465" s="43">
        <v>855</v>
      </c>
      <c r="AB465" s="43">
        <v>43605</v>
      </c>
      <c r="AC465" s="43">
        <v>0</v>
      </c>
      <c r="AD465" s="43">
        <v>43605</v>
      </c>
      <c r="AE465" s="43">
        <v>0</v>
      </c>
      <c r="AF465" s="45">
        <f t="shared" si="21"/>
        <v>3597492.32</v>
      </c>
      <c r="AG465" s="45">
        <f t="shared" si="22"/>
        <v>4349540</v>
      </c>
      <c r="AH465" s="45">
        <f t="shared" si="23"/>
        <v>825620.3</v>
      </c>
      <c r="AI465" s="43">
        <v>289434054</v>
      </c>
      <c r="AJ465" s="43">
        <v>293153365</v>
      </c>
      <c r="AK465" s="43">
        <v>289877691</v>
      </c>
      <c r="AL465" s="47">
        <v>290821703.33333331</v>
      </c>
      <c r="AM465" s="43">
        <v>96759.314573922005</v>
      </c>
      <c r="AN465" s="46"/>
    </row>
    <row r="466" spans="1:40" s="35" customFormat="1" ht="16.5" x14ac:dyDescent="0.3">
      <c r="A466" s="35" t="s">
        <v>992</v>
      </c>
      <c r="B466" s="35" t="s">
        <v>993</v>
      </c>
      <c r="C466" s="35" t="s">
        <v>991</v>
      </c>
      <c r="D466" s="41">
        <v>3</v>
      </c>
      <c r="E466" s="41" t="s">
        <v>1234</v>
      </c>
      <c r="F466" s="42" t="s">
        <v>1193</v>
      </c>
      <c r="G466" s="43">
        <v>104822000</v>
      </c>
      <c r="H466" s="44">
        <v>3.7769999999999997</v>
      </c>
      <c r="I466" s="43">
        <v>114325004</v>
      </c>
      <c r="J466" s="43">
        <v>1368529.58</v>
      </c>
      <c r="K466" s="43">
        <v>1366380.4000000001</v>
      </c>
      <c r="L466" s="43">
        <v>0</v>
      </c>
      <c r="M466" s="43">
        <v>1366380.4000000001</v>
      </c>
      <c r="N466" s="43">
        <v>0</v>
      </c>
      <c r="O466" s="43">
        <v>0</v>
      </c>
      <c r="P466" s="43">
        <v>22934.81</v>
      </c>
      <c r="Q466" s="43">
        <v>1879226</v>
      </c>
      <c r="R466" s="43">
        <v>0</v>
      </c>
      <c r="S466" s="43">
        <v>0</v>
      </c>
      <c r="T466" s="43">
        <v>689755</v>
      </c>
      <c r="U466" s="43">
        <v>0</v>
      </c>
      <c r="V466" s="43">
        <v>0</v>
      </c>
      <c r="W466" s="43">
        <v>3958296.21</v>
      </c>
      <c r="X466" s="45">
        <v>2.9884344717398672E-2</v>
      </c>
      <c r="Y466" s="43">
        <v>3141.1</v>
      </c>
      <c r="Z466" s="43">
        <v>7250</v>
      </c>
      <c r="AA466" s="43">
        <v>207.822</v>
      </c>
      <c r="AB466" s="43">
        <v>10598.922</v>
      </c>
      <c r="AC466" s="43">
        <v>0</v>
      </c>
      <c r="AD466" s="43">
        <v>10598.922</v>
      </c>
      <c r="AE466" s="43">
        <v>0</v>
      </c>
      <c r="AF466" s="45">
        <f t="shared" si="21"/>
        <v>1389315.2100000002</v>
      </c>
      <c r="AG466" s="45">
        <f t="shared" si="22"/>
        <v>1879226</v>
      </c>
      <c r="AH466" s="45">
        <f t="shared" si="23"/>
        <v>689755</v>
      </c>
      <c r="AI466" s="43">
        <v>105663029</v>
      </c>
      <c r="AJ466" s="43">
        <v>114642919</v>
      </c>
      <c r="AK466" s="43">
        <v>105624748</v>
      </c>
      <c r="AL466" s="47">
        <v>108643565.33333333</v>
      </c>
      <c r="AM466" s="43">
        <v>35208.214125084</v>
      </c>
      <c r="AN466" s="46"/>
    </row>
    <row r="467" spans="1:40" s="35" customFormat="1" ht="16.5" x14ac:dyDescent="0.3">
      <c r="A467" s="35" t="s">
        <v>994</v>
      </c>
      <c r="B467" s="35" t="s">
        <v>995</v>
      </c>
      <c r="C467" s="35" t="s">
        <v>991</v>
      </c>
      <c r="D467" s="41">
        <v>1</v>
      </c>
      <c r="E467" s="41" t="s">
        <v>1233</v>
      </c>
      <c r="F467" s="42" t="s">
        <v>1193</v>
      </c>
      <c r="G467" s="43">
        <v>115657940</v>
      </c>
      <c r="H467" s="44">
        <v>2.8220000000000001</v>
      </c>
      <c r="I467" s="43">
        <v>103381295</v>
      </c>
      <c r="J467" s="43">
        <v>1237527.7</v>
      </c>
      <c r="K467" s="43">
        <v>1232458.43</v>
      </c>
      <c r="L467" s="43">
        <v>0</v>
      </c>
      <c r="M467" s="43">
        <v>1232458.43</v>
      </c>
      <c r="N467" s="43">
        <v>0</v>
      </c>
      <c r="O467" s="43">
        <v>0</v>
      </c>
      <c r="P467" s="43">
        <v>20687.13</v>
      </c>
      <c r="Q467" s="43">
        <v>1553736</v>
      </c>
      <c r="R467" s="43">
        <v>0</v>
      </c>
      <c r="S467" s="43">
        <v>0</v>
      </c>
      <c r="T467" s="43">
        <v>456846.04</v>
      </c>
      <c r="U467" s="43">
        <v>0</v>
      </c>
      <c r="V467" s="43">
        <v>0</v>
      </c>
      <c r="W467" s="43">
        <v>3263727.5999999996</v>
      </c>
      <c r="X467" s="45">
        <v>2.5646022691695206E-2</v>
      </c>
      <c r="Y467" s="43">
        <v>1500</v>
      </c>
      <c r="Z467" s="43">
        <v>11750</v>
      </c>
      <c r="AA467" s="43">
        <v>265</v>
      </c>
      <c r="AB467" s="43">
        <v>13515</v>
      </c>
      <c r="AC467" s="43">
        <v>0</v>
      </c>
      <c r="AD467" s="43">
        <v>13515</v>
      </c>
      <c r="AE467" s="43">
        <v>0</v>
      </c>
      <c r="AF467" s="45">
        <f t="shared" si="21"/>
        <v>1253145.5599999998</v>
      </c>
      <c r="AG467" s="45">
        <f t="shared" si="22"/>
        <v>1553736</v>
      </c>
      <c r="AH467" s="45">
        <f t="shared" si="23"/>
        <v>456846.04</v>
      </c>
      <c r="AI467" s="43">
        <v>103982014</v>
      </c>
      <c r="AJ467" s="43">
        <v>103350949</v>
      </c>
      <c r="AK467" s="43">
        <v>104217757</v>
      </c>
      <c r="AL467" s="47">
        <v>103850240</v>
      </c>
      <c r="AM467" s="43">
        <v>34828.564171400998</v>
      </c>
      <c r="AN467" s="46"/>
    </row>
    <row r="468" spans="1:40" s="35" customFormat="1" ht="16.5" x14ac:dyDescent="0.3">
      <c r="A468" s="35" t="s">
        <v>996</v>
      </c>
      <c r="B468" s="35" t="s">
        <v>997</v>
      </c>
      <c r="C468" s="35" t="s">
        <v>991</v>
      </c>
      <c r="D468" s="41">
        <v>2</v>
      </c>
      <c r="E468" s="41" t="s">
        <v>1234</v>
      </c>
      <c r="F468" s="42" t="s">
        <v>1193</v>
      </c>
      <c r="G468" s="43">
        <v>214596762</v>
      </c>
      <c r="H468" s="44">
        <v>1.5099999999999998</v>
      </c>
      <c r="I468" s="43">
        <v>266094743</v>
      </c>
      <c r="J468" s="43">
        <v>3185292.04</v>
      </c>
      <c r="K468" s="43">
        <v>3185292.04</v>
      </c>
      <c r="L468" s="43">
        <v>0</v>
      </c>
      <c r="M468" s="43">
        <v>3185292.04</v>
      </c>
      <c r="N468" s="43">
        <v>0</v>
      </c>
      <c r="O468" s="43">
        <v>0</v>
      </c>
      <c r="P468" s="43">
        <v>53469.56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3238761.6</v>
      </c>
      <c r="X468" s="45">
        <v>1.5487716091502466E-2</v>
      </c>
      <c r="Y468" s="43">
        <v>5196.58</v>
      </c>
      <c r="Z468" s="43">
        <v>17500</v>
      </c>
      <c r="AA468" s="43">
        <v>453.93160000000006</v>
      </c>
      <c r="AB468" s="43">
        <v>23150.511600000002</v>
      </c>
      <c r="AC468" s="43">
        <v>0</v>
      </c>
      <c r="AD468" s="43">
        <v>23150.511600000002</v>
      </c>
      <c r="AE468" s="43">
        <v>0</v>
      </c>
      <c r="AF468" s="45">
        <f t="shared" si="21"/>
        <v>3238761.6</v>
      </c>
      <c r="AG468" s="45">
        <f t="shared" si="22"/>
        <v>0</v>
      </c>
      <c r="AH468" s="45">
        <f t="shared" si="23"/>
        <v>0</v>
      </c>
      <c r="AI468" s="43">
        <v>274950904</v>
      </c>
      <c r="AJ468" s="43">
        <v>263348895</v>
      </c>
      <c r="AK468" s="43">
        <v>280994351</v>
      </c>
      <c r="AL468" s="47">
        <v>273098050</v>
      </c>
      <c r="AM468" s="43">
        <v>93899.310433929</v>
      </c>
      <c r="AN468" s="46"/>
    </row>
    <row r="469" spans="1:40" s="35" customFormat="1" ht="16.5" x14ac:dyDescent="0.3">
      <c r="A469" s="35" t="s">
        <v>998</v>
      </c>
      <c r="B469" s="35" t="s">
        <v>999</v>
      </c>
      <c r="C469" s="35" t="s">
        <v>991</v>
      </c>
      <c r="D469" s="41">
        <v>3</v>
      </c>
      <c r="E469" s="41" t="s">
        <v>1234</v>
      </c>
      <c r="F469" s="42" t="s">
        <v>1193</v>
      </c>
      <c r="G469" s="43">
        <v>181649287</v>
      </c>
      <c r="H469" s="44">
        <v>3.1799999999999997</v>
      </c>
      <c r="I469" s="43">
        <v>182638054</v>
      </c>
      <c r="J469" s="43">
        <v>2186272.2000000002</v>
      </c>
      <c r="K469" s="43">
        <v>2176264.2000000002</v>
      </c>
      <c r="L469" s="43">
        <v>0</v>
      </c>
      <c r="M469" s="43">
        <v>2176264.2000000002</v>
      </c>
      <c r="N469" s="43">
        <v>0</v>
      </c>
      <c r="O469" s="43">
        <v>0</v>
      </c>
      <c r="P469" s="43">
        <v>36526.5</v>
      </c>
      <c r="Q469" s="43">
        <v>3015681</v>
      </c>
      <c r="R469" s="43">
        <v>0</v>
      </c>
      <c r="S469" s="43">
        <v>0</v>
      </c>
      <c r="T469" s="43">
        <v>510215.64</v>
      </c>
      <c r="U469" s="43">
        <v>36329.86</v>
      </c>
      <c r="V469" s="43">
        <v>0</v>
      </c>
      <c r="W469" s="43">
        <v>5775017.2000000002</v>
      </c>
      <c r="X469" s="45">
        <v>2.7285915109175763E-2</v>
      </c>
      <c r="Y469" s="43">
        <v>5000</v>
      </c>
      <c r="Z469" s="43">
        <v>11750</v>
      </c>
      <c r="AA469" s="43">
        <v>335</v>
      </c>
      <c r="AB469" s="43">
        <v>17085</v>
      </c>
      <c r="AC469" s="43">
        <v>0</v>
      </c>
      <c r="AD469" s="43">
        <v>17085</v>
      </c>
      <c r="AE469" s="43">
        <v>0</v>
      </c>
      <c r="AF469" s="45">
        <f t="shared" si="21"/>
        <v>2212790.7000000002</v>
      </c>
      <c r="AG469" s="45">
        <f t="shared" si="22"/>
        <v>3015681</v>
      </c>
      <c r="AH469" s="45">
        <f t="shared" si="23"/>
        <v>546545.5</v>
      </c>
      <c r="AI469" s="43">
        <v>190782780</v>
      </c>
      <c r="AJ469" s="43">
        <v>187174755</v>
      </c>
      <c r="AK469" s="43">
        <v>192914803</v>
      </c>
      <c r="AL469" s="47">
        <v>190290779.33333334</v>
      </c>
      <c r="AM469" s="43">
        <v>64472.298860969997</v>
      </c>
      <c r="AN469" s="46"/>
    </row>
    <row r="470" spans="1:40" s="35" customFormat="1" ht="16.5" x14ac:dyDescent="0.3">
      <c r="A470" s="35" t="s">
        <v>1000</v>
      </c>
      <c r="B470" s="35" t="s">
        <v>1001</v>
      </c>
      <c r="C470" s="35" t="s">
        <v>991</v>
      </c>
      <c r="D470" s="41">
        <v>1</v>
      </c>
      <c r="E470" s="41" t="s">
        <v>1233</v>
      </c>
      <c r="F470" s="42" t="s">
        <v>1193</v>
      </c>
      <c r="G470" s="43">
        <v>255744400</v>
      </c>
      <c r="H470" s="44">
        <v>2.7119999999999997</v>
      </c>
      <c r="I470" s="43">
        <v>269566420</v>
      </c>
      <c r="J470" s="43">
        <v>3226849.82</v>
      </c>
      <c r="K470" s="43">
        <v>3222886.51</v>
      </c>
      <c r="L470" s="43">
        <v>0</v>
      </c>
      <c r="M470" s="43">
        <v>3222886.51</v>
      </c>
      <c r="N470" s="43">
        <v>0</v>
      </c>
      <c r="O470" s="43">
        <v>0</v>
      </c>
      <c r="P470" s="43">
        <v>54099.16</v>
      </c>
      <c r="Q470" s="43">
        <v>3172335</v>
      </c>
      <c r="R470" s="43">
        <v>0</v>
      </c>
      <c r="S470" s="43">
        <v>0</v>
      </c>
      <c r="T470" s="43">
        <v>434614.61</v>
      </c>
      <c r="U470" s="43">
        <v>51148.88</v>
      </c>
      <c r="V470" s="43">
        <v>0</v>
      </c>
      <c r="W470" s="43">
        <v>6935084.1600000001</v>
      </c>
      <c r="X470" s="45">
        <v>2.4261338378686353E-2</v>
      </c>
      <c r="Y470" s="43">
        <v>3000</v>
      </c>
      <c r="Z470" s="43">
        <v>21750</v>
      </c>
      <c r="AA470" s="43">
        <v>495</v>
      </c>
      <c r="AB470" s="43">
        <v>25245</v>
      </c>
      <c r="AC470" s="43">
        <v>0</v>
      </c>
      <c r="AD470" s="43">
        <v>25245</v>
      </c>
      <c r="AE470" s="43">
        <v>0</v>
      </c>
      <c r="AF470" s="45">
        <f t="shared" si="21"/>
        <v>3276985.67</v>
      </c>
      <c r="AG470" s="45">
        <f t="shared" si="22"/>
        <v>3172335</v>
      </c>
      <c r="AH470" s="45">
        <f t="shared" si="23"/>
        <v>485763.49</v>
      </c>
      <c r="AI470" s="43">
        <v>231850548</v>
      </c>
      <c r="AJ470" s="43">
        <v>246655130</v>
      </c>
      <c r="AK470" s="43">
        <v>259507255</v>
      </c>
      <c r="AL470" s="47">
        <v>246004311</v>
      </c>
      <c r="AM470" s="43">
        <v>86502.331830915005</v>
      </c>
      <c r="AN470" s="46"/>
    </row>
    <row r="471" spans="1:40" s="35" customFormat="1" ht="16.5" x14ac:dyDescent="0.3">
      <c r="A471" s="35" t="s">
        <v>1002</v>
      </c>
      <c r="B471" s="35" t="s">
        <v>1003</v>
      </c>
      <c r="C471" s="35" t="s">
        <v>991</v>
      </c>
      <c r="D471" s="41">
        <v>2</v>
      </c>
      <c r="E471" s="41" t="s">
        <v>1234</v>
      </c>
      <c r="F471" s="42" t="s">
        <v>1193</v>
      </c>
      <c r="G471" s="43">
        <v>136737800</v>
      </c>
      <c r="H471" s="44">
        <v>5.0090000000000003</v>
      </c>
      <c r="I471" s="43">
        <v>131495849</v>
      </c>
      <c r="J471" s="43">
        <v>1574073.49</v>
      </c>
      <c r="K471" s="43">
        <v>1569267.32</v>
      </c>
      <c r="L471" s="43">
        <v>0</v>
      </c>
      <c r="M471" s="43">
        <v>1569267.32</v>
      </c>
      <c r="N471" s="43">
        <v>0</v>
      </c>
      <c r="O471" s="43">
        <v>0</v>
      </c>
      <c r="P471" s="43">
        <v>26337.99</v>
      </c>
      <c r="Q471" s="43">
        <v>0</v>
      </c>
      <c r="R471" s="43">
        <v>2116194</v>
      </c>
      <c r="S471" s="43">
        <v>0</v>
      </c>
      <c r="T471" s="43">
        <v>3137316.43</v>
      </c>
      <c r="U471" s="43">
        <v>0</v>
      </c>
      <c r="V471" s="43">
        <v>0</v>
      </c>
      <c r="W471" s="43">
        <v>6849115.7400000002</v>
      </c>
      <c r="X471" s="45">
        <v>3.894157218359285E-2</v>
      </c>
      <c r="Y471" s="43">
        <v>3821.23</v>
      </c>
      <c r="Z471" s="43">
        <v>12750</v>
      </c>
      <c r="AA471" s="43">
        <v>331.4246</v>
      </c>
      <c r="AB471" s="43">
        <v>16902.654600000002</v>
      </c>
      <c r="AC471" s="43">
        <v>0</v>
      </c>
      <c r="AD471" s="43">
        <v>16902.654600000002</v>
      </c>
      <c r="AE471" s="43">
        <v>0</v>
      </c>
      <c r="AF471" s="45">
        <f t="shared" si="21"/>
        <v>1595605.31</v>
      </c>
      <c r="AG471" s="45">
        <f t="shared" si="22"/>
        <v>2116194</v>
      </c>
      <c r="AH471" s="45">
        <f t="shared" si="23"/>
        <v>3137316.43</v>
      </c>
      <c r="AI471" s="43">
        <v>139465510</v>
      </c>
      <c r="AJ471" s="43">
        <v>130821065</v>
      </c>
      <c r="AK471" s="43">
        <v>123264942</v>
      </c>
      <c r="AL471" s="47">
        <v>131183839</v>
      </c>
      <c r="AM471" s="43">
        <v>41088.272911685999</v>
      </c>
      <c r="AN471" s="46"/>
    </row>
    <row r="472" spans="1:40" s="35" customFormat="1" ht="16.5" x14ac:dyDescent="0.3">
      <c r="A472" s="35" t="s">
        <v>1004</v>
      </c>
      <c r="B472" s="35" t="s">
        <v>1005</v>
      </c>
      <c r="C472" s="35" t="s">
        <v>991</v>
      </c>
      <c r="D472" s="41">
        <v>3</v>
      </c>
      <c r="E472" s="41" t="s">
        <v>1234</v>
      </c>
      <c r="F472" s="42" t="s">
        <v>1193</v>
      </c>
      <c r="G472" s="43">
        <v>998110501</v>
      </c>
      <c r="H472" s="44">
        <v>4.4830000000000005</v>
      </c>
      <c r="I472" s="43">
        <v>1041263570</v>
      </c>
      <c r="J472" s="43">
        <v>12464464.83</v>
      </c>
      <c r="K472" s="43">
        <v>12426753.1</v>
      </c>
      <c r="L472" s="43">
        <v>0</v>
      </c>
      <c r="M472" s="43">
        <v>12426753.1</v>
      </c>
      <c r="N472" s="43">
        <v>0</v>
      </c>
      <c r="O472" s="43">
        <v>0</v>
      </c>
      <c r="P472" s="43">
        <v>208580.21</v>
      </c>
      <c r="Q472" s="43">
        <v>23198318</v>
      </c>
      <c r="R472" s="43">
        <v>0</v>
      </c>
      <c r="S472" s="43">
        <v>0</v>
      </c>
      <c r="T472" s="43">
        <v>8902642.2899999991</v>
      </c>
      <c r="U472" s="43">
        <v>0</v>
      </c>
      <c r="V472" s="43">
        <v>0</v>
      </c>
      <c r="W472" s="43">
        <v>44736293.600000001</v>
      </c>
      <c r="X472" s="45">
        <v>3.6462035986667647E-2</v>
      </c>
      <c r="Y472" s="43">
        <v>20250</v>
      </c>
      <c r="Z472" s="43">
        <v>125500</v>
      </c>
      <c r="AA472" s="43">
        <v>2915</v>
      </c>
      <c r="AB472" s="43">
        <v>148665</v>
      </c>
      <c r="AC472" s="43">
        <v>0</v>
      </c>
      <c r="AD472" s="43">
        <v>148665</v>
      </c>
      <c r="AE472" s="43">
        <v>0</v>
      </c>
      <c r="AF472" s="45">
        <f t="shared" si="21"/>
        <v>12635333.310000001</v>
      </c>
      <c r="AG472" s="45">
        <f t="shared" si="22"/>
        <v>23198318</v>
      </c>
      <c r="AH472" s="45">
        <f t="shared" si="23"/>
        <v>8902642.2899999991</v>
      </c>
      <c r="AI472" s="43">
        <v>983706678</v>
      </c>
      <c r="AJ472" s="43">
        <v>1004936628</v>
      </c>
      <c r="AK472" s="43">
        <v>1042398447</v>
      </c>
      <c r="AL472" s="47">
        <v>1010347251</v>
      </c>
      <c r="AM472" s="43">
        <v>347991.663007989</v>
      </c>
      <c r="AN472" s="46"/>
    </row>
    <row r="473" spans="1:40" s="35" customFormat="1" ht="16.5" x14ac:dyDescent="0.3">
      <c r="A473" s="35" t="s">
        <v>1006</v>
      </c>
      <c r="B473" s="35" t="s">
        <v>1007</v>
      </c>
      <c r="C473" s="35" t="s">
        <v>991</v>
      </c>
      <c r="D473" s="41">
        <v>1</v>
      </c>
      <c r="E473" s="41" t="s">
        <v>1233</v>
      </c>
      <c r="F473" s="42" t="s">
        <v>1193</v>
      </c>
      <c r="G473" s="43">
        <v>469353300</v>
      </c>
      <c r="H473" s="44">
        <v>3.2490000000000001</v>
      </c>
      <c r="I473" s="43">
        <v>461262189</v>
      </c>
      <c r="J473" s="43">
        <v>5521547.5700000003</v>
      </c>
      <c r="K473" s="43">
        <v>5489961.25</v>
      </c>
      <c r="L473" s="43">
        <v>0</v>
      </c>
      <c r="M473" s="43">
        <v>5489961.25</v>
      </c>
      <c r="N473" s="43">
        <v>0</v>
      </c>
      <c r="O473" s="43">
        <v>0</v>
      </c>
      <c r="P473" s="43">
        <v>92132.01</v>
      </c>
      <c r="Q473" s="43">
        <v>0</v>
      </c>
      <c r="R473" s="43">
        <v>8181538</v>
      </c>
      <c r="S473" s="43">
        <v>0</v>
      </c>
      <c r="T473" s="43">
        <v>1344151</v>
      </c>
      <c r="U473" s="43">
        <v>140805.99</v>
      </c>
      <c r="V473" s="43">
        <v>0</v>
      </c>
      <c r="W473" s="43">
        <v>15248588.25</v>
      </c>
      <c r="X473" s="45">
        <v>2.8099051210294552E-2</v>
      </c>
      <c r="Y473" s="43">
        <v>3750</v>
      </c>
      <c r="Z473" s="43">
        <v>33750</v>
      </c>
      <c r="AA473" s="43">
        <v>750</v>
      </c>
      <c r="AB473" s="43">
        <v>38250</v>
      </c>
      <c r="AC473" s="43">
        <v>0</v>
      </c>
      <c r="AD473" s="43">
        <v>38250</v>
      </c>
      <c r="AE473" s="43">
        <v>0</v>
      </c>
      <c r="AF473" s="45">
        <f t="shared" si="21"/>
        <v>5582093.2599999998</v>
      </c>
      <c r="AG473" s="45">
        <f t="shared" si="22"/>
        <v>8181538</v>
      </c>
      <c r="AH473" s="45">
        <f t="shared" si="23"/>
        <v>1484956.99</v>
      </c>
      <c r="AI473" s="43">
        <v>458827947</v>
      </c>
      <c r="AJ473" s="43">
        <v>460138742</v>
      </c>
      <c r="AK473" s="43">
        <v>461961909</v>
      </c>
      <c r="AL473" s="47">
        <v>460309532.66666669</v>
      </c>
      <c r="AM473" s="43">
        <v>153987.14901269699</v>
      </c>
      <c r="AN473" s="46"/>
    </row>
    <row r="474" spans="1:40" s="35" customFormat="1" ht="16.5" x14ac:dyDescent="0.3">
      <c r="A474" s="35" t="s">
        <v>1008</v>
      </c>
      <c r="B474" s="35" t="s">
        <v>1009</v>
      </c>
      <c r="C474" s="35" t="s">
        <v>991</v>
      </c>
      <c r="D474" s="41">
        <v>2</v>
      </c>
      <c r="E474" s="41" t="s">
        <v>1233</v>
      </c>
      <c r="F474" s="42" t="s">
        <v>1193</v>
      </c>
      <c r="G474" s="43">
        <v>601680776</v>
      </c>
      <c r="H474" s="44">
        <v>3.6339999999999999</v>
      </c>
      <c r="I474" s="43">
        <v>657184143</v>
      </c>
      <c r="J474" s="43">
        <v>7866834.9400000004</v>
      </c>
      <c r="K474" s="43">
        <v>7858464.2400000002</v>
      </c>
      <c r="L474" s="43">
        <v>0</v>
      </c>
      <c r="M474" s="43">
        <v>7858464.2400000002</v>
      </c>
      <c r="N474" s="43">
        <v>0</v>
      </c>
      <c r="O474" s="43">
        <v>0</v>
      </c>
      <c r="P474" s="43">
        <v>131907.66</v>
      </c>
      <c r="Q474" s="43">
        <v>11769075</v>
      </c>
      <c r="R474" s="43">
        <v>0</v>
      </c>
      <c r="S474" s="43">
        <v>0</v>
      </c>
      <c r="T474" s="43">
        <v>2039783.55</v>
      </c>
      <c r="U474" s="43">
        <v>60168.08</v>
      </c>
      <c r="V474" s="43">
        <v>0</v>
      </c>
      <c r="W474" s="43">
        <v>21859398.529999997</v>
      </c>
      <c r="X474" s="45">
        <v>3.1800751535000393E-2</v>
      </c>
      <c r="Y474" s="43">
        <v>23026.02</v>
      </c>
      <c r="Z474" s="43">
        <v>66750</v>
      </c>
      <c r="AA474" s="43">
        <v>1795.5204000000001</v>
      </c>
      <c r="AB474" s="43">
        <v>91571.540400000013</v>
      </c>
      <c r="AC474" s="43">
        <v>0</v>
      </c>
      <c r="AD474" s="43">
        <v>91571.540400000013</v>
      </c>
      <c r="AE474" s="43">
        <v>0</v>
      </c>
      <c r="AF474" s="45">
        <f t="shared" si="21"/>
        <v>7990371.9000000004</v>
      </c>
      <c r="AG474" s="45">
        <f t="shared" si="22"/>
        <v>11769075</v>
      </c>
      <c r="AH474" s="45">
        <f t="shared" si="23"/>
        <v>2099951.63</v>
      </c>
      <c r="AI474" s="43">
        <v>653703098</v>
      </c>
      <c r="AJ474" s="43">
        <v>653195586</v>
      </c>
      <c r="AK474" s="43">
        <v>666845360</v>
      </c>
      <c r="AL474" s="47">
        <v>657914681.33333337</v>
      </c>
      <c r="AM474" s="43">
        <v>222610.389389388</v>
      </c>
      <c r="AN474" s="46"/>
    </row>
    <row r="475" spans="1:40" s="35" customFormat="1" ht="16.5" x14ac:dyDescent="0.3">
      <c r="A475" s="35" t="s">
        <v>1010</v>
      </c>
      <c r="B475" s="35" t="s">
        <v>1011</v>
      </c>
      <c r="C475" s="35" t="s">
        <v>991</v>
      </c>
      <c r="D475" s="41">
        <v>3</v>
      </c>
      <c r="E475" s="41" t="s">
        <v>1234</v>
      </c>
      <c r="F475" s="42" t="s">
        <v>1193</v>
      </c>
      <c r="G475" s="43">
        <v>181126429</v>
      </c>
      <c r="H475" s="44">
        <v>3.089</v>
      </c>
      <c r="I475" s="43">
        <v>178730011</v>
      </c>
      <c r="J475" s="43">
        <v>2139490.9</v>
      </c>
      <c r="K475" s="43">
        <v>2136846.5299999998</v>
      </c>
      <c r="L475" s="43">
        <v>0</v>
      </c>
      <c r="M475" s="43">
        <v>2136846.5299999998</v>
      </c>
      <c r="N475" s="43">
        <v>0</v>
      </c>
      <c r="O475" s="43">
        <v>0</v>
      </c>
      <c r="P475" s="43">
        <v>35867.29</v>
      </c>
      <c r="Q475" s="43">
        <v>2751959</v>
      </c>
      <c r="R475" s="43">
        <v>0</v>
      </c>
      <c r="S475" s="43">
        <v>0</v>
      </c>
      <c r="T475" s="43">
        <v>670252.78</v>
      </c>
      <c r="U475" s="43">
        <v>0</v>
      </c>
      <c r="V475" s="43">
        <v>0</v>
      </c>
      <c r="W475" s="43">
        <v>5594925.6000000006</v>
      </c>
      <c r="X475" s="45">
        <v>2.7795864316465389E-2</v>
      </c>
      <c r="Y475" s="43">
        <v>9000</v>
      </c>
      <c r="Z475" s="43">
        <v>21500</v>
      </c>
      <c r="AA475" s="43">
        <v>610</v>
      </c>
      <c r="AB475" s="43">
        <v>31110</v>
      </c>
      <c r="AC475" s="43">
        <v>0</v>
      </c>
      <c r="AD475" s="43">
        <v>31110</v>
      </c>
      <c r="AE475" s="43">
        <v>0</v>
      </c>
      <c r="AF475" s="45">
        <f t="shared" si="21"/>
        <v>2172713.8199999998</v>
      </c>
      <c r="AG475" s="45">
        <f t="shared" si="22"/>
        <v>2751959</v>
      </c>
      <c r="AH475" s="45">
        <f t="shared" si="23"/>
        <v>670252.78</v>
      </c>
      <c r="AI475" s="43">
        <v>171350399</v>
      </c>
      <c r="AJ475" s="43">
        <v>173588476</v>
      </c>
      <c r="AK475" s="43">
        <v>174580486</v>
      </c>
      <c r="AL475" s="47">
        <v>173173120.33333334</v>
      </c>
      <c r="AM475" s="43">
        <v>58449.213217395001</v>
      </c>
      <c r="AN475" s="46"/>
    </row>
    <row r="476" spans="1:40" s="35" customFormat="1" ht="16.5" x14ac:dyDescent="0.3">
      <c r="A476" s="35" t="s">
        <v>1012</v>
      </c>
      <c r="B476" s="35" t="s">
        <v>1013</v>
      </c>
      <c r="C476" s="35" t="s">
        <v>991</v>
      </c>
      <c r="D476" s="41">
        <v>1</v>
      </c>
      <c r="E476" s="41" t="s">
        <v>1234</v>
      </c>
      <c r="F476" s="42" t="s">
        <v>1193</v>
      </c>
      <c r="G476" s="43">
        <v>125115488</v>
      </c>
      <c r="H476" s="44">
        <v>7.1120000000000001</v>
      </c>
      <c r="I476" s="43">
        <v>141322501</v>
      </c>
      <c r="J476" s="43">
        <v>1691703.61</v>
      </c>
      <c r="K476" s="43">
        <v>1683228.32</v>
      </c>
      <c r="L476" s="43">
        <v>0</v>
      </c>
      <c r="M476" s="43">
        <v>1683228.32</v>
      </c>
      <c r="N476" s="43">
        <v>0</v>
      </c>
      <c r="O476" s="43">
        <v>0</v>
      </c>
      <c r="P476" s="43">
        <v>28249.01</v>
      </c>
      <c r="Q476" s="43">
        <v>2571489</v>
      </c>
      <c r="R476" s="43">
        <v>0</v>
      </c>
      <c r="S476" s="43">
        <v>0</v>
      </c>
      <c r="T476" s="43">
        <v>4569544.7</v>
      </c>
      <c r="U476" s="43">
        <v>0</v>
      </c>
      <c r="V476" s="43">
        <v>45361.66</v>
      </c>
      <c r="W476" s="43">
        <v>8897872.6900000013</v>
      </c>
      <c r="X476" s="45">
        <v>3.9159702230899623E-2</v>
      </c>
      <c r="Y476" s="43">
        <v>3500</v>
      </c>
      <c r="Z476" s="43">
        <v>22000</v>
      </c>
      <c r="AA476" s="43">
        <v>510</v>
      </c>
      <c r="AB476" s="43">
        <v>26010</v>
      </c>
      <c r="AC476" s="43">
        <v>0</v>
      </c>
      <c r="AD476" s="43">
        <v>26010</v>
      </c>
      <c r="AE476" s="43">
        <v>0</v>
      </c>
      <c r="AF476" s="45">
        <f t="shared" si="21"/>
        <v>1711477.33</v>
      </c>
      <c r="AG476" s="45">
        <f t="shared" si="22"/>
        <v>2571489</v>
      </c>
      <c r="AH476" s="45">
        <f t="shared" si="23"/>
        <v>4614906.3600000003</v>
      </c>
      <c r="AI476" s="43">
        <v>137971141</v>
      </c>
      <c r="AJ476" s="43">
        <v>133946289</v>
      </c>
      <c r="AK476" s="43">
        <v>134182585</v>
      </c>
      <c r="AL476" s="47">
        <v>135366671.66666666</v>
      </c>
      <c r="AM476" s="43">
        <v>45493.538839749002</v>
      </c>
      <c r="AN476" s="46"/>
    </row>
    <row r="477" spans="1:40" s="35" customFormat="1" ht="16.5" x14ac:dyDescent="0.3">
      <c r="A477" s="35" t="s">
        <v>1014</v>
      </c>
      <c r="B477" s="35" t="s">
        <v>1015</v>
      </c>
      <c r="C477" s="35" t="s">
        <v>991</v>
      </c>
      <c r="D477" s="41">
        <v>2</v>
      </c>
      <c r="E477" s="41" t="s">
        <v>1233</v>
      </c>
      <c r="F477" s="42" t="s">
        <v>1193</v>
      </c>
      <c r="G477" s="43">
        <v>643271000</v>
      </c>
      <c r="H477" s="44">
        <v>3.347</v>
      </c>
      <c r="I477" s="43">
        <v>637103152</v>
      </c>
      <c r="J477" s="43">
        <v>7626455.0700000003</v>
      </c>
      <c r="K477" s="43">
        <v>7499699.3200000003</v>
      </c>
      <c r="L477" s="43">
        <v>0</v>
      </c>
      <c r="M477" s="43">
        <v>7499699.3200000003</v>
      </c>
      <c r="N477" s="43">
        <v>0</v>
      </c>
      <c r="O477" s="43">
        <v>0</v>
      </c>
      <c r="P477" s="43">
        <v>125718.87</v>
      </c>
      <c r="Q477" s="43">
        <v>0</v>
      </c>
      <c r="R477" s="43">
        <v>9842855</v>
      </c>
      <c r="S477" s="43">
        <v>0</v>
      </c>
      <c r="T477" s="43">
        <v>4054242.84</v>
      </c>
      <c r="U477" s="43">
        <v>6432.71</v>
      </c>
      <c r="V477" s="43">
        <v>0</v>
      </c>
      <c r="W477" s="43">
        <v>21528948.740000002</v>
      </c>
      <c r="X477" s="45">
        <v>2.8288639348408636E-2</v>
      </c>
      <c r="Y477" s="43">
        <v>15625</v>
      </c>
      <c r="Z477" s="43">
        <v>58250</v>
      </c>
      <c r="AA477" s="43">
        <v>1477.5</v>
      </c>
      <c r="AB477" s="43">
        <v>75352.5</v>
      </c>
      <c r="AC477" s="43">
        <v>0</v>
      </c>
      <c r="AD477" s="43">
        <v>75352.5</v>
      </c>
      <c r="AE477" s="43">
        <v>0</v>
      </c>
      <c r="AF477" s="45">
        <f t="shared" si="21"/>
        <v>7625418.1900000004</v>
      </c>
      <c r="AG477" s="45">
        <f t="shared" si="22"/>
        <v>9842855</v>
      </c>
      <c r="AH477" s="45">
        <f t="shared" si="23"/>
        <v>4060675.55</v>
      </c>
      <c r="AI477" s="43">
        <v>625388840</v>
      </c>
      <c r="AJ477" s="43">
        <v>623337598</v>
      </c>
      <c r="AK477" s="43">
        <v>616455199</v>
      </c>
      <c r="AL477" s="47">
        <v>621727212.33333337</v>
      </c>
      <c r="AM477" s="43">
        <v>205484.86084826701</v>
      </c>
      <c r="AN477" s="46"/>
    </row>
    <row r="478" spans="1:40" s="35" customFormat="1" ht="16.5" x14ac:dyDescent="0.3">
      <c r="A478" s="35" t="s">
        <v>1016</v>
      </c>
      <c r="B478" s="35" t="s">
        <v>1017</v>
      </c>
      <c r="C478" s="35" t="s">
        <v>991</v>
      </c>
      <c r="D478" s="41">
        <v>3</v>
      </c>
      <c r="E478" s="41" t="s">
        <v>1234</v>
      </c>
      <c r="F478" s="42" t="s">
        <v>1193</v>
      </c>
      <c r="G478" s="43">
        <v>341592300</v>
      </c>
      <c r="H478" s="44">
        <v>2.7229999999999999</v>
      </c>
      <c r="I478" s="43">
        <v>338595242</v>
      </c>
      <c r="J478" s="43">
        <v>4053160.61</v>
      </c>
      <c r="K478" s="43">
        <v>4042117.53</v>
      </c>
      <c r="L478" s="43">
        <v>0</v>
      </c>
      <c r="M478" s="43">
        <v>4042117.53</v>
      </c>
      <c r="N478" s="43">
        <v>0</v>
      </c>
      <c r="O478" s="43">
        <v>0</v>
      </c>
      <c r="P478" s="43">
        <v>67839.679999999993</v>
      </c>
      <c r="Q478" s="43">
        <v>4464529</v>
      </c>
      <c r="R478" s="43">
        <v>0</v>
      </c>
      <c r="S478" s="43">
        <v>0</v>
      </c>
      <c r="T478" s="43">
        <v>656000</v>
      </c>
      <c r="U478" s="43">
        <v>68318</v>
      </c>
      <c r="V478" s="43">
        <v>0</v>
      </c>
      <c r="W478" s="43">
        <v>9298804.2100000009</v>
      </c>
      <c r="X478" s="45">
        <v>2.4009777985040517E-2</v>
      </c>
      <c r="Y478" s="43">
        <v>5853.44</v>
      </c>
      <c r="Z478" s="43">
        <v>23500</v>
      </c>
      <c r="AA478" s="43">
        <v>587.06880000000001</v>
      </c>
      <c r="AB478" s="43">
        <v>29940.5088</v>
      </c>
      <c r="AC478" s="43">
        <v>0</v>
      </c>
      <c r="AD478" s="43">
        <v>29940.5088</v>
      </c>
      <c r="AE478" s="43">
        <v>0</v>
      </c>
      <c r="AF478" s="45">
        <f t="shared" si="21"/>
        <v>4109957.21</v>
      </c>
      <c r="AG478" s="45">
        <f t="shared" si="22"/>
        <v>4464529</v>
      </c>
      <c r="AH478" s="45">
        <f t="shared" si="23"/>
        <v>724318</v>
      </c>
      <c r="AI478" s="43">
        <v>315853737</v>
      </c>
      <c r="AJ478" s="43">
        <v>331361734</v>
      </c>
      <c r="AK478" s="43">
        <v>335025794</v>
      </c>
      <c r="AL478" s="47">
        <v>327413755</v>
      </c>
      <c r="AM478" s="43">
        <v>111675.15299140201</v>
      </c>
      <c r="AN478" s="46"/>
    </row>
    <row r="479" spans="1:40" s="35" customFormat="1" ht="16.5" x14ac:dyDescent="0.3">
      <c r="A479" s="35" t="s">
        <v>1018</v>
      </c>
      <c r="B479" s="35" t="s">
        <v>1019</v>
      </c>
      <c r="C479" s="35" t="s">
        <v>991</v>
      </c>
      <c r="D479" s="41">
        <v>1</v>
      </c>
      <c r="E479" s="41" t="s">
        <v>1234</v>
      </c>
      <c r="F479" s="42" t="s">
        <v>1193</v>
      </c>
      <c r="G479" s="43">
        <v>275618000</v>
      </c>
      <c r="H479" s="44">
        <v>3.7389999999999999</v>
      </c>
      <c r="I479" s="43">
        <v>273120170</v>
      </c>
      <c r="J479" s="43">
        <v>3269390.0599999996</v>
      </c>
      <c r="K479" s="43">
        <v>3257632.1199999996</v>
      </c>
      <c r="L479" s="43">
        <v>0</v>
      </c>
      <c r="M479" s="43">
        <v>3257632.1199999996</v>
      </c>
      <c r="N479" s="43">
        <v>0</v>
      </c>
      <c r="O479" s="43">
        <v>0</v>
      </c>
      <c r="P479" s="43">
        <v>54675.29</v>
      </c>
      <c r="Q479" s="43">
        <v>0</v>
      </c>
      <c r="R479" s="43">
        <v>4881355</v>
      </c>
      <c r="S479" s="43">
        <v>0</v>
      </c>
      <c r="T479" s="43">
        <v>2069297.26</v>
      </c>
      <c r="U479" s="43">
        <v>41343</v>
      </c>
      <c r="V479" s="43">
        <v>0</v>
      </c>
      <c r="W479" s="43">
        <v>10304302.67</v>
      </c>
      <c r="X479" s="45">
        <v>3.2889354634645269E-2</v>
      </c>
      <c r="Y479" s="43">
        <v>6000</v>
      </c>
      <c r="Z479" s="43">
        <v>28000</v>
      </c>
      <c r="AA479" s="43">
        <v>680</v>
      </c>
      <c r="AB479" s="43">
        <v>34680</v>
      </c>
      <c r="AC479" s="43">
        <v>0</v>
      </c>
      <c r="AD479" s="43">
        <v>34680</v>
      </c>
      <c r="AE479" s="43">
        <v>0</v>
      </c>
      <c r="AF479" s="45">
        <f t="shared" si="21"/>
        <v>3312307.4099999997</v>
      </c>
      <c r="AG479" s="45">
        <f t="shared" si="22"/>
        <v>4881355</v>
      </c>
      <c r="AH479" s="45">
        <f t="shared" si="23"/>
        <v>2110640.2599999998</v>
      </c>
      <c r="AI479" s="43">
        <v>271087267</v>
      </c>
      <c r="AJ479" s="43">
        <v>275166419</v>
      </c>
      <c r="AK479" s="43">
        <v>275397682</v>
      </c>
      <c r="AL479" s="47">
        <v>273883789.33333331</v>
      </c>
      <c r="AM479" s="43">
        <v>91799.135534105997</v>
      </c>
      <c r="AN479" s="46"/>
    </row>
    <row r="480" spans="1:40" s="35" customFormat="1" ht="16.5" x14ac:dyDescent="0.3">
      <c r="A480" s="35" t="s">
        <v>1020</v>
      </c>
      <c r="B480" s="35" t="s">
        <v>1021</v>
      </c>
      <c r="C480" s="35" t="s">
        <v>1022</v>
      </c>
      <c r="D480" s="41">
        <v>2</v>
      </c>
      <c r="E480" s="41" t="s">
        <v>1233</v>
      </c>
      <c r="F480" s="42" t="s">
        <v>1193</v>
      </c>
      <c r="G480" s="43">
        <v>2451629366</v>
      </c>
      <c r="H480" s="44">
        <v>1.3829999999999998</v>
      </c>
      <c r="I480" s="43">
        <v>2465863085</v>
      </c>
      <c r="J480" s="43">
        <v>7845885.1399999997</v>
      </c>
      <c r="K480" s="43">
        <v>7843785.0499999998</v>
      </c>
      <c r="L480" s="43">
        <v>0</v>
      </c>
      <c r="M480" s="43">
        <v>7843785.0499999998</v>
      </c>
      <c r="N480" s="43">
        <v>0</v>
      </c>
      <c r="O480" s="43">
        <v>0</v>
      </c>
      <c r="P480" s="43">
        <v>741902.54</v>
      </c>
      <c r="Q480" s="43">
        <v>17355380</v>
      </c>
      <c r="R480" s="43">
        <v>0</v>
      </c>
      <c r="S480" s="43">
        <v>0</v>
      </c>
      <c r="T480" s="43">
        <v>6773863.2400000002</v>
      </c>
      <c r="U480" s="43">
        <v>367744.4</v>
      </c>
      <c r="V480" s="43">
        <v>823239.02</v>
      </c>
      <c r="W480" s="43">
        <v>33905914.25</v>
      </c>
      <c r="X480" s="45">
        <v>1.3586248133125886E-2</v>
      </c>
      <c r="Y480" s="43">
        <v>5582.19</v>
      </c>
      <c r="Z480" s="43">
        <v>27750</v>
      </c>
      <c r="AA480" s="43">
        <v>666.64380000000006</v>
      </c>
      <c r="AB480" s="43">
        <v>33998.8338</v>
      </c>
      <c r="AC480" s="43">
        <v>0</v>
      </c>
      <c r="AD480" s="43">
        <v>33998.8338</v>
      </c>
      <c r="AE480" s="43">
        <v>0</v>
      </c>
      <c r="AF480" s="45">
        <f t="shared" si="21"/>
        <v>8585687.5899999999</v>
      </c>
      <c r="AG480" s="45">
        <f t="shared" si="22"/>
        <v>17355380</v>
      </c>
      <c r="AH480" s="45">
        <f t="shared" si="23"/>
        <v>7964846.6600000001</v>
      </c>
      <c r="AI480" s="43">
        <v>2528635731</v>
      </c>
      <c r="AJ480" s="43">
        <v>2463852869</v>
      </c>
      <c r="AK480" s="43">
        <v>2491743882</v>
      </c>
      <c r="AL480" s="47">
        <v>2494744160.6666665</v>
      </c>
      <c r="AM480" s="43">
        <v>832574.71009112406</v>
      </c>
      <c r="AN480" s="46"/>
    </row>
    <row r="481" spans="1:40" s="35" customFormat="1" ht="16.5" x14ac:dyDescent="0.3">
      <c r="A481" s="35" t="s">
        <v>1023</v>
      </c>
      <c r="B481" s="35" t="s">
        <v>1024</v>
      </c>
      <c r="C481" s="35" t="s">
        <v>1022</v>
      </c>
      <c r="D481" s="41">
        <v>3</v>
      </c>
      <c r="E481" s="41" t="s">
        <v>1234</v>
      </c>
      <c r="F481" s="42" t="s">
        <v>1193</v>
      </c>
      <c r="G481" s="43">
        <v>6707165385</v>
      </c>
      <c r="H481" s="44">
        <v>2.0939999999999999</v>
      </c>
      <c r="I481" s="43">
        <v>6941507181</v>
      </c>
      <c r="J481" s="43">
        <v>22086493.100000001</v>
      </c>
      <c r="K481" s="43">
        <v>22083714.23</v>
      </c>
      <c r="L481" s="43">
        <v>0</v>
      </c>
      <c r="M481" s="43">
        <v>22083714.23</v>
      </c>
      <c r="N481" s="43">
        <v>0</v>
      </c>
      <c r="O481" s="43">
        <v>0</v>
      </c>
      <c r="P481" s="43">
        <v>2088786.22</v>
      </c>
      <c r="Q481" s="43">
        <v>93113446</v>
      </c>
      <c r="R481" s="43">
        <v>0</v>
      </c>
      <c r="S481" s="43">
        <v>0</v>
      </c>
      <c r="T481" s="43">
        <v>20715835.640000001</v>
      </c>
      <c r="U481" s="43">
        <v>0</v>
      </c>
      <c r="V481" s="43">
        <v>2381557</v>
      </c>
      <c r="W481" s="43">
        <v>140383339.09</v>
      </c>
      <c r="X481" s="45">
        <v>1.950899306887352E-2</v>
      </c>
      <c r="Y481" s="43">
        <v>8534.93</v>
      </c>
      <c r="Z481" s="43">
        <v>84000</v>
      </c>
      <c r="AA481" s="43">
        <v>1850.6985999999999</v>
      </c>
      <c r="AB481" s="43">
        <v>94385.628599999996</v>
      </c>
      <c r="AC481" s="43">
        <v>0</v>
      </c>
      <c r="AD481" s="43">
        <v>94385.628599999996</v>
      </c>
      <c r="AE481" s="43">
        <v>0</v>
      </c>
      <c r="AF481" s="45">
        <f t="shared" si="21"/>
        <v>24172500.449999999</v>
      </c>
      <c r="AG481" s="45">
        <f t="shared" si="22"/>
        <v>93113446</v>
      </c>
      <c r="AH481" s="45">
        <f t="shared" si="23"/>
        <v>23097392.640000001</v>
      </c>
      <c r="AI481" s="43">
        <v>7193605839</v>
      </c>
      <c r="AJ481" s="43">
        <v>7136781976</v>
      </c>
      <c r="AK481" s="43">
        <v>7161657045</v>
      </c>
      <c r="AL481" s="47">
        <v>7164014953.333333</v>
      </c>
      <c r="AM481" s="43">
        <v>2389933.75339719</v>
      </c>
      <c r="AN481" s="46"/>
    </row>
    <row r="482" spans="1:40" s="35" customFormat="1" ht="16.5" x14ac:dyDescent="0.3">
      <c r="A482" s="35" t="s">
        <v>1025</v>
      </c>
      <c r="B482" s="35" t="s">
        <v>1026</v>
      </c>
      <c r="C482" s="35" t="s">
        <v>1022</v>
      </c>
      <c r="D482" s="41">
        <v>1</v>
      </c>
      <c r="E482" s="41" t="s">
        <v>1233</v>
      </c>
      <c r="F482" s="42" t="s">
        <v>1193</v>
      </c>
      <c r="G482" s="43">
        <v>2191901508</v>
      </c>
      <c r="H482" s="44">
        <v>2.1040000000000001</v>
      </c>
      <c r="I482" s="43">
        <v>2235024251</v>
      </c>
      <c r="J482" s="43">
        <v>7111401.9500000002</v>
      </c>
      <c r="K482" s="43">
        <v>7088992.0300000003</v>
      </c>
      <c r="L482" s="43">
        <v>0</v>
      </c>
      <c r="M482" s="43">
        <v>7088992.0300000003</v>
      </c>
      <c r="N482" s="43">
        <v>0</v>
      </c>
      <c r="O482" s="43">
        <v>0</v>
      </c>
      <c r="P482" s="43">
        <v>670489.56000000006</v>
      </c>
      <c r="Q482" s="43">
        <v>0</v>
      </c>
      <c r="R482" s="43">
        <v>26857879</v>
      </c>
      <c r="S482" s="43">
        <v>0</v>
      </c>
      <c r="T482" s="43">
        <v>10305094.189999999</v>
      </c>
      <c r="U482" s="43">
        <v>438380.3</v>
      </c>
      <c r="V482" s="43">
        <v>754094.62</v>
      </c>
      <c r="W482" s="43">
        <v>46114929.699999996</v>
      </c>
      <c r="X482" s="45">
        <v>1.8755278212426743E-2</v>
      </c>
      <c r="Y482" s="43">
        <v>1178.47</v>
      </c>
      <c r="Z482" s="43">
        <v>31000</v>
      </c>
      <c r="AA482" s="43">
        <v>643.56940000000009</v>
      </c>
      <c r="AB482" s="43">
        <v>32822.039400000001</v>
      </c>
      <c r="AC482" s="43">
        <v>0</v>
      </c>
      <c r="AD482" s="43">
        <v>32822.039400000001</v>
      </c>
      <c r="AE482" s="43">
        <v>0</v>
      </c>
      <c r="AF482" s="45">
        <f t="shared" si="21"/>
        <v>7759481.5899999999</v>
      </c>
      <c r="AG482" s="45">
        <f t="shared" si="22"/>
        <v>26857879</v>
      </c>
      <c r="AH482" s="45">
        <f t="shared" si="23"/>
        <v>11497569.109999999</v>
      </c>
      <c r="AI482" s="43">
        <v>2256965924</v>
      </c>
      <c r="AJ482" s="43">
        <v>2257524575</v>
      </c>
      <c r="AK482" s="43">
        <v>2240344499</v>
      </c>
      <c r="AL482" s="47">
        <v>2251611666</v>
      </c>
      <c r="AM482" s="43">
        <v>748406.48725943104</v>
      </c>
      <c r="AN482" s="46"/>
    </row>
    <row r="483" spans="1:40" s="35" customFormat="1" ht="16.5" x14ac:dyDescent="0.3">
      <c r="A483" s="35" t="s">
        <v>1027</v>
      </c>
      <c r="B483" s="35" t="s">
        <v>1028</v>
      </c>
      <c r="C483" s="35" t="s">
        <v>1022</v>
      </c>
      <c r="D483" s="41">
        <v>2</v>
      </c>
      <c r="E483" s="41" t="s">
        <v>1234</v>
      </c>
      <c r="F483" s="42" t="s">
        <v>1193</v>
      </c>
      <c r="G483" s="43">
        <v>833724621</v>
      </c>
      <c r="H483" s="44">
        <v>3.0869999999999997</v>
      </c>
      <c r="I483" s="43">
        <v>846700178</v>
      </c>
      <c r="J483" s="43">
        <v>2694031.3</v>
      </c>
      <c r="K483" s="43">
        <v>2689364.53</v>
      </c>
      <c r="L483" s="43">
        <v>0</v>
      </c>
      <c r="M483" s="43">
        <v>2689364.53</v>
      </c>
      <c r="N483" s="43">
        <v>392158.55</v>
      </c>
      <c r="O483" s="43">
        <v>0</v>
      </c>
      <c r="P483" s="43">
        <v>254372.85</v>
      </c>
      <c r="Q483" s="43">
        <v>13657924</v>
      </c>
      <c r="R483" s="43">
        <v>0</v>
      </c>
      <c r="S483" s="43">
        <v>0</v>
      </c>
      <c r="T483" s="43">
        <v>8737733.3100000005</v>
      </c>
      <c r="U483" s="43">
        <v>0</v>
      </c>
      <c r="V483" s="43">
        <v>0</v>
      </c>
      <c r="W483" s="43">
        <v>25731553.240000002</v>
      </c>
      <c r="X483" s="45">
        <v>3.3853161808867674E-2</v>
      </c>
      <c r="Y483" s="43">
        <v>8000</v>
      </c>
      <c r="Z483" s="43">
        <v>37000</v>
      </c>
      <c r="AA483" s="43">
        <v>900</v>
      </c>
      <c r="AB483" s="43">
        <v>45900</v>
      </c>
      <c r="AC483" s="43">
        <v>0</v>
      </c>
      <c r="AD483" s="43">
        <v>45900</v>
      </c>
      <c r="AE483" s="43">
        <v>0</v>
      </c>
      <c r="AF483" s="45">
        <f t="shared" si="21"/>
        <v>3335895.9299999997</v>
      </c>
      <c r="AG483" s="45">
        <f t="shared" si="22"/>
        <v>13657924</v>
      </c>
      <c r="AH483" s="45">
        <f t="shared" si="23"/>
        <v>8737733.3100000005</v>
      </c>
      <c r="AI483" s="43">
        <v>806545134</v>
      </c>
      <c r="AJ483" s="43">
        <v>812290493</v>
      </c>
      <c r="AK483" s="43">
        <v>862701253</v>
      </c>
      <c r="AL483" s="47">
        <v>827178960</v>
      </c>
      <c r="AM483" s="43">
        <v>289985.73468064202</v>
      </c>
      <c r="AN483" s="46"/>
    </row>
    <row r="484" spans="1:40" s="35" customFormat="1" ht="16.5" x14ac:dyDescent="0.3">
      <c r="A484" s="35" t="s">
        <v>1029</v>
      </c>
      <c r="B484" s="35" t="s">
        <v>1030</v>
      </c>
      <c r="C484" s="35" t="s">
        <v>1022</v>
      </c>
      <c r="D484" s="41">
        <v>3</v>
      </c>
      <c r="E484" s="41" t="s">
        <v>1234</v>
      </c>
      <c r="F484" s="42" t="s">
        <v>1193</v>
      </c>
      <c r="G484" s="43">
        <v>3254808500</v>
      </c>
      <c r="H484" s="44">
        <v>2.1429999999999998</v>
      </c>
      <c r="I484" s="43">
        <v>3348263449</v>
      </c>
      <c r="J484" s="43">
        <v>10653507.32</v>
      </c>
      <c r="K484" s="43">
        <v>10639014.27</v>
      </c>
      <c r="L484" s="43">
        <v>0</v>
      </c>
      <c r="M484" s="43">
        <v>10639014.27</v>
      </c>
      <c r="N484" s="43">
        <v>1551366.72</v>
      </c>
      <c r="O484" s="43">
        <v>0</v>
      </c>
      <c r="P484" s="43">
        <v>1006278.55</v>
      </c>
      <c r="Q484" s="43">
        <v>43938430</v>
      </c>
      <c r="R484" s="43">
        <v>0</v>
      </c>
      <c r="S484" s="43">
        <v>0</v>
      </c>
      <c r="T484" s="43">
        <v>10970873</v>
      </c>
      <c r="U484" s="43">
        <v>1625059.7</v>
      </c>
      <c r="V484" s="43">
        <v>0</v>
      </c>
      <c r="W484" s="43">
        <v>69731022.239999995</v>
      </c>
      <c r="X484" s="45">
        <v>2.1893293061010049E-2</v>
      </c>
      <c r="Y484" s="43">
        <v>4142.47</v>
      </c>
      <c r="Z484" s="43">
        <v>65250</v>
      </c>
      <c r="AA484" s="43">
        <v>1387.8494000000001</v>
      </c>
      <c r="AB484" s="43">
        <v>70780.319400000008</v>
      </c>
      <c r="AC484" s="43">
        <v>0</v>
      </c>
      <c r="AD484" s="43">
        <v>70780.319400000008</v>
      </c>
      <c r="AE484" s="43">
        <v>0</v>
      </c>
      <c r="AF484" s="45">
        <f t="shared" si="21"/>
        <v>13196659.540000001</v>
      </c>
      <c r="AG484" s="45">
        <f t="shared" si="22"/>
        <v>43938430</v>
      </c>
      <c r="AH484" s="45">
        <f t="shared" si="23"/>
        <v>12595932.699999999</v>
      </c>
      <c r="AI484" s="43">
        <v>3245367856</v>
      </c>
      <c r="AJ484" s="43">
        <v>3396179963</v>
      </c>
      <c r="AK484" s="43">
        <v>3454633716</v>
      </c>
      <c r="AL484" s="47">
        <v>3365393845</v>
      </c>
      <c r="AM484" s="43">
        <v>1153106.452225728</v>
      </c>
      <c r="AN484" s="46"/>
    </row>
    <row r="485" spans="1:40" s="35" customFormat="1" ht="16.5" x14ac:dyDescent="0.3">
      <c r="A485" s="35" t="s">
        <v>1031</v>
      </c>
      <c r="B485" s="35" t="s">
        <v>1032</v>
      </c>
      <c r="C485" s="35" t="s">
        <v>1022</v>
      </c>
      <c r="D485" s="41">
        <v>1</v>
      </c>
      <c r="E485" s="41" t="s">
        <v>1234</v>
      </c>
      <c r="F485" s="42" t="s">
        <v>1193</v>
      </c>
      <c r="G485" s="43">
        <v>9234102163</v>
      </c>
      <c r="H485" s="44">
        <v>2.0749999999999997</v>
      </c>
      <c r="I485" s="43">
        <v>9418144917</v>
      </c>
      <c r="J485" s="43">
        <v>29966661.030000001</v>
      </c>
      <c r="K485" s="43">
        <v>29953634.150000002</v>
      </c>
      <c r="L485" s="43">
        <v>0</v>
      </c>
      <c r="M485" s="43">
        <v>29953634.150000002</v>
      </c>
      <c r="N485" s="43">
        <v>4367866.38</v>
      </c>
      <c r="O485" s="43">
        <v>0</v>
      </c>
      <c r="P485" s="43">
        <v>2833165</v>
      </c>
      <c r="Q485" s="43">
        <v>0</v>
      </c>
      <c r="R485" s="43">
        <v>132397672</v>
      </c>
      <c r="S485" s="43">
        <v>0</v>
      </c>
      <c r="T485" s="43">
        <v>22005035.620000001</v>
      </c>
      <c r="U485" s="43">
        <v>0</v>
      </c>
      <c r="V485" s="43">
        <v>0</v>
      </c>
      <c r="W485" s="43">
        <v>191557373.15000001</v>
      </c>
      <c r="X485" s="45">
        <v>2.0615482657100136E-2</v>
      </c>
      <c r="Y485" s="43">
        <v>22250</v>
      </c>
      <c r="Z485" s="43">
        <v>189000</v>
      </c>
      <c r="AA485" s="43">
        <v>4225</v>
      </c>
      <c r="AB485" s="43">
        <v>215475</v>
      </c>
      <c r="AC485" s="43">
        <v>0</v>
      </c>
      <c r="AD485" s="43">
        <v>215475</v>
      </c>
      <c r="AE485" s="43">
        <v>0</v>
      </c>
      <c r="AF485" s="45">
        <f t="shared" si="21"/>
        <v>37154665.530000001</v>
      </c>
      <c r="AG485" s="45">
        <f t="shared" si="22"/>
        <v>132397672</v>
      </c>
      <c r="AH485" s="45">
        <f t="shared" si="23"/>
        <v>22005035.620000001</v>
      </c>
      <c r="AI485" s="43">
        <v>9607627408</v>
      </c>
      <c r="AJ485" s="43">
        <v>9299702198</v>
      </c>
      <c r="AK485" s="43">
        <v>9573000623</v>
      </c>
      <c r="AL485" s="47">
        <v>9378535807.333334</v>
      </c>
      <c r="AM485" s="43">
        <v>3194183.2678135382</v>
      </c>
      <c r="AN485" s="46"/>
    </row>
    <row r="486" spans="1:40" s="35" customFormat="1" ht="16.5" x14ac:dyDescent="0.3">
      <c r="A486" s="35" t="s">
        <v>1033</v>
      </c>
      <c r="B486" s="35" t="s">
        <v>1034</v>
      </c>
      <c r="C486" s="35" t="s">
        <v>1022</v>
      </c>
      <c r="D486" s="41">
        <v>2</v>
      </c>
      <c r="E486" s="41" t="s">
        <v>1233</v>
      </c>
      <c r="F486" s="42" t="s">
        <v>1193</v>
      </c>
      <c r="G486" s="43">
        <v>419703637</v>
      </c>
      <c r="H486" s="44">
        <v>1.357</v>
      </c>
      <c r="I486" s="43">
        <v>424503160</v>
      </c>
      <c r="J486" s="43">
        <v>1350684.49</v>
      </c>
      <c r="K486" s="43">
        <v>1347440.02</v>
      </c>
      <c r="L486" s="43">
        <v>0</v>
      </c>
      <c r="M486" s="43">
        <v>1347440.02</v>
      </c>
      <c r="N486" s="43">
        <v>0</v>
      </c>
      <c r="O486" s="43">
        <v>0</v>
      </c>
      <c r="P486" s="43">
        <v>127452.07</v>
      </c>
      <c r="Q486" s="43">
        <v>0</v>
      </c>
      <c r="R486" s="43">
        <v>1908437</v>
      </c>
      <c r="S486" s="43">
        <v>0</v>
      </c>
      <c r="T486" s="43">
        <v>2169392.08</v>
      </c>
      <c r="U486" s="43">
        <v>0</v>
      </c>
      <c r="V486" s="43">
        <v>142390.03</v>
      </c>
      <c r="W486" s="43">
        <v>5695111.2000000002</v>
      </c>
      <c r="X486" s="45">
        <v>1.2994839914554196E-2</v>
      </c>
      <c r="Y486" s="43">
        <v>500</v>
      </c>
      <c r="Z486" s="43">
        <v>3250</v>
      </c>
      <c r="AA486" s="43">
        <v>75</v>
      </c>
      <c r="AB486" s="43">
        <v>3825</v>
      </c>
      <c r="AC486" s="43">
        <v>0</v>
      </c>
      <c r="AD486" s="43">
        <v>3825</v>
      </c>
      <c r="AE486" s="43">
        <v>0</v>
      </c>
      <c r="AF486" s="45">
        <f t="shared" si="21"/>
        <v>1474892.09</v>
      </c>
      <c r="AG486" s="45">
        <f t="shared" si="22"/>
        <v>1908437</v>
      </c>
      <c r="AH486" s="45">
        <f t="shared" si="23"/>
        <v>2311782.11</v>
      </c>
      <c r="AI486" s="43">
        <v>430257516</v>
      </c>
      <c r="AJ486" s="43">
        <v>426755364</v>
      </c>
      <c r="AK486" s="43">
        <v>414146898</v>
      </c>
      <c r="AL486" s="47">
        <v>423719926</v>
      </c>
      <c r="AM486" s="43">
        <v>138189.266810595</v>
      </c>
      <c r="AN486" s="46"/>
    </row>
    <row r="487" spans="1:40" s="35" customFormat="1" ht="16.5" x14ac:dyDescent="0.3">
      <c r="A487" s="35" t="s">
        <v>1035</v>
      </c>
      <c r="B487" s="35" t="s">
        <v>519</v>
      </c>
      <c r="C487" s="35" t="s">
        <v>1022</v>
      </c>
      <c r="D487" s="41">
        <v>3</v>
      </c>
      <c r="E487" s="41" t="s">
        <v>1234</v>
      </c>
      <c r="F487" s="42" t="s">
        <v>1193</v>
      </c>
      <c r="G487" s="43">
        <v>10559534729</v>
      </c>
      <c r="H487" s="44">
        <v>2.1970000000000001</v>
      </c>
      <c r="I487" s="43">
        <v>10676804338</v>
      </c>
      <c r="J487" s="43">
        <v>33971464.579999998</v>
      </c>
      <c r="K487" s="43">
        <v>33661564.989999995</v>
      </c>
      <c r="L487" s="43">
        <v>0</v>
      </c>
      <c r="M487" s="43">
        <v>33661564.989999995</v>
      </c>
      <c r="N487" s="43">
        <v>0</v>
      </c>
      <c r="O487" s="43">
        <v>0</v>
      </c>
      <c r="P487" s="43">
        <v>3181301.6</v>
      </c>
      <c r="Q487" s="43">
        <v>151105752</v>
      </c>
      <c r="R487" s="43">
        <v>0</v>
      </c>
      <c r="S487" s="43">
        <v>0</v>
      </c>
      <c r="T487" s="43">
        <v>35136502</v>
      </c>
      <c r="U487" s="43">
        <v>5305699</v>
      </c>
      <c r="V487" s="43">
        <v>3561968</v>
      </c>
      <c r="W487" s="43">
        <v>231952787.59</v>
      </c>
      <c r="X487" s="45">
        <v>2.2806783756241292E-2</v>
      </c>
      <c r="Y487" s="43">
        <v>35810.959999999999</v>
      </c>
      <c r="Z487" s="43">
        <v>240750</v>
      </c>
      <c r="AA487" s="43">
        <v>5531.2192000000005</v>
      </c>
      <c r="AB487" s="43">
        <v>282092.17920000001</v>
      </c>
      <c r="AC487" s="43">
        <v>0</v>
      </c>
      <c r="AD487" s="43">
        <v>282092.17920000001</v>
      </c>
      <c r="AE487" s="43">
        <v>0</v>
      </c>
      <c r="AF487" s="45">
        <f t="shared" si="21"/>
        <v>36842866.589999996</v>
      </c>
      <c r="AG487" s="45">
        <f t="shared" si="22"/>
        <v>151105752</v>
      </c>
      <c r="AH487" s="45">
        <f t="shared" si="23"/>
        <v>44004169</v>
      </c>
      <c r="AI487" s="43">
        <v>10541120734</v>
      </c>
      <c r="AJ487" s="43">
        <v>10669382532</v>
      </c>
      <c r="AK487" s="43">
        <v>11309248927</v>
      </c>
      <c r="AL487" s="47">
        <v>10839917397.666666</v>
      </c>
      <c r="AM487" s="43">
        <v>3775430.1598993982</v>
      </c>
      <c r="AN487" s="46"/>
    </row>
    <row r="488" spans="1:40" s="35" customFormat="1" ht="16.5" x14ac:dyDescent="0.3">
      <c r="A488" s="35" t="s">
        <v>1036</v>
      </c>
      <c r="B488" s="35" t="s">
        <v>1037</v>
      </c>
      <c r="C488" s="35" t="s">
        <v>1022</v>
      </c>
      <c r="D488" s="41">
        <v>1</v>
      </c>
      <c r="E488" s="41" t="s">
        <v>1233</v>
      </c>
      <c r="F488" s="42" t="s">
        <v>1193</v>
      </c>
      <c r="G488" s="43">
        <v>1377844692</v>
      </c>
      <c r="H488" s="44">
        <v>2.6219999999999999</v>
      </c>
      <c r="I488" s="43">
        <v>1398210560</v>
      </c>
      <c r="J488" s="43">
        <v>4448827.4800000004</v>
      </c>
      <c r="K488" s="43">
        <v>4447082.2600000007</v>
      </c>
      <c r="L488" s="43">
        <v>0</v>
      </c>
      <c r="M488" s="43">
        <v>4447082.2600000007</v>
      </c>
      <c r="N488" s="43">
        <v>648475.28</v>
      </c>
      <c r="O488" s="43">
        <v>0</v>
      </c>
      <c r="P488" s="43">
        <v>420631.84</v>
      </c>
      <c r="Q488" s="43">
        <v>24289090</v>
      </c>
      <c r="R488" s="43">
        <v>0</v>
      </c>
      <c r="S488" s="43">
        <v>0</v>
      </c>
      <c r="T488" s="43">
        <v>6245547.2999999998</v>
      </c>
      <c r="U488" s="43">
        <v>68892.23</v>
      </c>
      <c r="V488" s="43">
        <v>0</v>
      </c>
      <c r="W488" s="43">
        <v>36119718.909999996</v>
      </c>
      <c r="X488" s="45">
        <v>2.4947289854643968E-2</v>
      </c>
      <c r="Y488" s="43">
        <v>5316.67</v>
      </c>
      <c r="Z488" s="43">
        <v>31500</v>
      </c>
      <c r="AA488" s="43">
        <v>736.33339999999998</v>
      </c>
      <c r="AB488" s="43">
        <v>37553.003400000001</v>
      </c>
      <c r="AC488" s="43">
        <v>-500</v>
      </c>
      <c r="AD488" s="43">
        <v>37053.003400000001</v>
      </c>
      <c r="AE488" s="43">
        <v>0</v>
      </c>
      <c r="AF488" s="45">
        <f t="shared" si="21"/>
        <v>5516189.3800000008</v>
      </c>
      <c r="AG488" s="45">
        <f t="shared" si="22"/>
        <v>24289090</v>
      </c>
      <c r="AH488" s="45">
        <f t="shared" si="23"/>
        <v>6314439.5300000003</v>
      </c>
      <c r="AI488" s="43">
        <v>1414807702</v>
      </c>
      <c r="AJ488" s="43">
        <v>1411095014</v>
      </c>
      <c r="AK488" s="43">
        <v>1423676465</v>
      </c>
      <c r="AL488" s="47">
        <v>1416526393.6666667</v>
      </c>
      <c r="AM488" s="43">
        <v>474751.70691448502</v>
      </c>
      <c r="AN488" s="46"/>
    </row>
    <row r="489" spans="1:40" s="35" customFormat="1" ht="16.5" x14ac:dyDescent="0.3">
      <c r="A489" s="35" t="s">
        <v>1038</v>
      </c>
      <c r="B489" s="35" t="s">
        <v>1039</v>
      </c>
      <c r="C489" s="35" t="s">
        <v>1022</v>
      </c>
      <c r="D489" s="41">
        <v>2</v>
      </c>
      <c r="E489" s="41" t="s">
        <v>1233</v>
      </c>
      <c r="F489" s="42" t="s">
        <v>1193</v>
      </c>
      <c r="G489" s="43">
        <v>6343552519</v>
      </c>
      <c r="H489" s="44">
        <v>2.34</v>
      </c>
      <c r="I489" s="43">
        <v>6550293439</v>
      </c>
      <c r="J489" s="43">
        <v>20841728.899999999</v>
      </c>
      <c r="K489" s="43">
        <v>20839938.989999998</v>
      </c>
      <c r="L489" s="43">
        <v>0</v>
      </c>
      <c r="M489" s="43">
        <v>20839938.989999998</v>
      </c>
      <c r="N489" s="43">
        <v>3038918.98</v>
      </c>
      <c r="O489" s="43">
        <v>0</v>
      </c>
      <c r="P489" s="43">
        <v>1971141.29</v>
      </c>
      <c r="Q489" s="43">
        <v>0</v>
      </c>
      <c r="R489" s="43">
        <v>100747104</v>
      </c>
      <c r="S489" s="43">
        <v>0</v>
      </c>
      <c r="T489" s="43">
        <v>20060789</v>
      </c>
      <c r="U489" s="43">
        <v>1776194.71</v>
      </c>
      <c r="V489" s="43">
        <v>0</v>
      </c>
      <c r="W489" s="43">
        <v>148434086.97</v>
      </c>
      <c r="X489" s="45">
        <v>2.3715582660303471E-2</v>
      </c>
      <c r="Y489" s="43">
        <v>16959.599999999999</v>
      </c>
      <c r="Z489" s="43">
        <v>136500</v>
      </c>
      <c r="AA489" s="43">
        <v>3069.192</v>
      </c>
      <c r="AB489" s="43">
        <v>156528.79200000002</v>
      </c>
      <c r="AC489" s="43">
        <v>-250</v>
      </c>
      <c r="AD489" s="43">
        <v>156278.79200000002</v>
      </c>
      <c r="AE489" s="43">
        <v>0</v>
      </c>
      <c r="AF489" s="45">
        <f t="shared" si="21"/>
        <v>25849999.259999998</v>
      </c>
      <c r="AG489" s="45">
        <f t="shared" si="22"/>
        <v>100747104</v>
      </c>
      <c r="AH489" s="45">
        <f t="shared" si="23"/>
        <v>21836983.710000001</v>
      </c>
      <c r="AI489" s="43">
        <v>6513991538</v>
      </c>
      <c r="AJ489" s="43">
        <v>6691928315</v>
      </c>
      <c r="AK489" s="43">
        <v>6836669183</v>
      </c>
      <c r="AL489" s="47">
        <v>6680863012</v>
      </c>
      <c r="AM489" s="43">
        <v>2279962.6207017661</v>
      </c>
      <c r="AN489" s="46"/>
    </row>
    <row r="490" spans="1:40" s="35" customFormat="1" ht="16.5" x14ac:dyDescent="0.3">
      <c r="A490" s="35" t="s">
        <v>1040</v>
      </c>
      <c r="B490" s="35" t="s">
        <v>1041</v>
      </c>
      <c r="C490" s="35" t="s">
        <v>1022</v>
      </c>
      <c r="D490" s="41">
        <v>3</v>
      </c>
      <c r="E490" s="41" t="s">
        <v>1234</v>
      </c>
      <c r="F490" s="42" t="s">
        <v>1193</v>
      </c>
      <c r="G490" s="43">
        <v>918407159</v>
      </c>
      <c r="H490" s="44">
        <v>3.149</v>
      </c>
      <c r="I490" s="43">
        <v>942302952</v>
      </c>
      <c r="J490" s="43">
        <v>2998220.29</v>
      </c>
      <c r="K490" s="43">
        <v>2997879.13</v>
      </c>
      <c r="L490" s="43">
        <v>0</v>
      </c>
      <c r="M490" s="43">
        <v>2997879.13</v>
      </c>
      <c r="N490" s="43">
        <v>437155.73</v>
      </c>
      <c r="O490" s="43">
        <v>0</v>
      </c>
      <c r="P490" s="43">
        <v>283554.34000000003</v>
      </c>
      <c r="Q490" s="43">
        <v>15656016</v>
      </c>
      <c r="R490" s="43">
        <v>0</v>
      </c>
      <c r="S490" s="43">
        <v>0</v>
      </c>
      <c r="T490" s="43">
        <v>9542787.1500000004</v>
      </c>
      <c r="U490" s="43">
        <v>0</v>
      </c>
      <c r="V490" s="43">
        <v>0</v>
      </c>
      <c r="W490" s="43">
        <v>28917392.350000001</v>
      </c>
      <c r="X490" s="45">
        <v>3.0974840772283744E-2</v>
      </c>
      <c r="Y490" s="43">
        <v>20643.84</v>
      </c>
      <c r="Z490" s="43">
        <v>65250</v>
      </c>
      <c r="AA490" s="43">
        <v>1717.8768</v>
      </c>
      <c r="AB490" s="43">
        <v>87611.716799999995</v>
      </c>
      <c r="AC490" s="43">
        <v>0</v>
      </c>
      <c r="AD490" s="43">
        <v>87611.716799999995</v>
      </c>
      <c r="AE490" s="43">
        <v>0</v>
      </c>
      <c r="AF490" s="45">
        <f t="shared" si="21"/>
        <v>3718589.1999999997</v>
      </c>
      <c r="AG490" s="45">
        <f t="shared" si="22"/>
        <v>15656016</v>
      </c>
      <c r="AH490" s="45">
        <f t="shared" si="23"/>
        <v>9542787.1500000004</v>
      </c>
      <c r="AI490" s="43">
        <v>924017958</v>
      </c>
      <c r="AJ490" s="43">
        <v>924813448</v>
      </c>
      <c r="AK490" s="43">
        <v>953095684</v>
      </c>
      <c r="AL490" s="47">
        <v>933975696.66666663</v>
      </c>
      <c r="AM490" s="43">
        <v>318366.79596621898</v>
      </c>
      <c r="AN490" s="46"/>
    </row>
    <row r="491" spans="1:40" s="35" customFormat="1" ht="16.5" x14ac:dyDescent="0.3">
      <c r="A491" s="35" t="s">
        <v>1042</v>
      </c>
      <c r="B491" s="35" t="s">
        <v>1043</v>
      </c>
      <c r="C491" s="35" t="s">
        <v>1022</v>
      </c>
      <c r="D491" s="41">
        <v>1</v>
      </c>
      <c r="E491" s="41" t="s">
        <v>1234</v>
      </c>
      <c r="F491" s="42" t="s">
        <v>1193</v>
      </c>
      <c r="G491" s="43">
        <v>54958800</v>
      </c>
      <c r="H491" s="44">
        <v>2.5789999999999997</v>
      </c>
      <c r="I491" s="43">
        <v>59214757</v>
      </c>
      <c r="J491" s="43">
        <v>188409.56</v>
      </c>
      <c r="K491" s="43">
        <v>188409.56</v>
      </c>
      <c r="L491" s="43">
        <v>0</v>
      </c>
      <c r="M491" s="43">
        <v>188409.56</v>
      </c>
      <c r="N491" s="43">
        <v>27474.25</v>
      </c>
      <c r="O491" s="43">
        <v>0</v>
      </c>
      <c r="P491" s="43">
        <v>17820.7</v>
      </c>
      <c r="Q491" s="43">
        <v>0</v>
      </c>
      <c r="R491" s="43">
        <v>856300</v>
      </c>
      <c r="S491" s="43">
        <v>0</v>
      </c>
      <c r="T491" s="43">
        <v>326859</v>
      </c>
      <c r="U491" s="43">
        <v>0</v>
      </c>
      <c r="V491" s="43">
        <v>0</v>
      </c>
      <c r="W491" s="43">
        <v>1416863.51</v>
      </c>
      <c r="X491" s="45">
        <v>2.7032169095098538E-2</v>
      </c>
      <c r="Y491" s="43">
        <v>500</v>
      </c>
      <c r="Z491" s="43">
        <v>2250</v>
      </c>
      <c r="AA491" s="43">
        <v>55</v>
      </c>
      <c r="AB491" s="43">
        <v>2805</v>
      </c>
      <c r="AC491" s="43">
        <v>0</v>
      </c>
      <c r="AD491" s="43">
        <v>2805</v>
      </c>
      <c r="AE491" s="43">
        <v>0</v>
      </c>
      <c r="AF491" s="45">
        <f t="shared" si="21"/>
        <v>233704.51</v>
      </c>
      <c r="AG491" s="45">
        <f t="shared" si="22"/>
        <v>856300</v>
      </c>
      <c r="AH491" s="45">
        <f t="shared" si="23"/>
        <v>326859</v>
      </c>
      <c r="AI491" s="43">
        <v>58419002</v>
      </c>
      <c r="AJ491" s="43">
        <v>63065550</v>
      </c>
      <c r="AK491" s="43">
        <v>57784460</v>
      </c>
      <c r="AL491" s="47">
        <v>59756337.333333336</v>
      </c>
      <c r="AM491" s="43">
        <v>19261.467405179999</v>
      </c>
      <c r="AN491" s="46"/>
    </row>
    <row r="492" spans="1:40" s="35" customFormat="1" ht="16.5" x14ac:dyDescent="0.3">
      <c r="A492" s="35" t="s">
        <v>1044</v>
      </c>
      <c r="B492" s="35" t="s">
        <v>1045</v>
      </c>
      <c r="C492" s="35" t="s">
        <v>1022</v>
      </c>
      <c r="D492" s="41">
        <v>2</v>
      </c>
      <c r="E492" s="41" t="s">
        <v>1233</v>
      </c>
      <c r="F492" s="42" t="s">
        <v>1193</v>
      </c>
      <c r="G492" s="43">
        <v>3920178277</v>
      </c>
      <c r="H492" s="44">
        <v>3.1189999999999998</v>
      </c>
      <c r="I492" s="43">
        <v>4886367246</v>
      </c>
      <c r="J492" s="43">
        <v>15547447.210000001</v>
      </c>
      <c r="K492" s="43">
        <v>15532428.260000002</v>
      </c>
      <c r="L492" s="43">
        <v>0</v>
      </c>
      <c r="M492" s="43">
        <v>15532428.260000002</v>
      </c>
      <c r="N492" s="43">
        <v>2264960.7599999998</v>
      </c>
      <c r="O492" s="43">
        <v>0</v>
      </c>
      <c r="P492" s="43">
        <v>1469149.84</v>
      </c>
      <c r="Q492" s="43">
        <v>84749275</v>
      </c>
      <c r="R492" s="43">
        <v>0</v>
      </c>
      <c r="S492" s="43">
        <v>0</v>
      </c>
      <c r="T492" s="43">
        <v>16657279.560000001</v>
      </c>
      <c r="U492" s="43">
        <v>1568071.31</v>
      </c>
      <c r="V492" s="43">
        <v>0</v>
      </c>
      <c r="W492" s="43">
        <v>122241164.73</v>
      </c>
      <c r="X492" s="45">
        <v>2.9249059019498223E-2</v>
      </c>
      <c r="Y492" s="43">
        <v>1000</v>
      </c>
      <c r="Z492" s="43">
        <v>53750</v>
      </c>
      <c r="AA492" s="43">
        <v>1095</v>
      </c>
      <c r="AB492" s="43">
        <v>55845</v>
      </c>
      <c r="AC492" s="43">
        <v>0</v>
      </c>
      <c r="AD492" s="43">
        <v>55845</v>
      </c>
      <c r="AE492" s="43">
        <v>0</v>
      </c>
      <c r="AF492" s="45">
        <f t="shared" si="21"/>
        <v>19266538.860000003</v>
      </c>
      <c r="AG492" s="45">
        <f t="shared" si="22"/>
        <v>84749275</v>
      </c>
      <c r="AH492" s="45">
        <f t="shared" si="23"/>
        <v>18225350.870000001</v>
      </c>
      <c r="AI492" s="43">
        <v>4731984254</v>
      </c>
      <c r="AJ492" s="43">
        <v>4836257077</v>
      </c>
      <c r="AK492" s="43">
        <v>4783461400</v>
      </c>
      <c r="AL492" s="47">
        <v>4783900910.333333</v>
      </c>
      <c r="AM492" s="43">
        <v>1595167.219497852</v>
      </c>
      <c r="AN492" s="46"/>
    </row>
    <row r="493" spans="1:40" s="35" customFormat="1" ht="16.5" x14ac:dyDescent="0.3">
      <c r="A493" s="35" t="s">
        <v>1046</v>
      </c>
      <c r="B493" s="35" t="s">
        <v>1047</v>
      </c>
      <c r="C493" s="35" t="s">
        <v>1022</v>
      </c>
      <c r="D493" s="41">
        <v>3</v>
      </c>
      <c r="E493" s="41" t="s">
        <v>1234</v>
      </c>
      <c r="F493" s="42" t="s">
        <v>1193</v>
      </c>
      <c r="G493" s="43">
        <v>1555635319</v>
      </c>
      <c r="H493" s="44">
        <v>3.9119999999999999</v>
      </c>
      <c r="I493" s="43">
        <v>1815776148</v>
      </c>
      <c r="J493" s="43">
        <v>5777438</v>
      </c>
      <c r="K493" s="43">
        <v>5697799.6600000001</v>
      </c>
      <c r="L493" s="43">
        <v>0</v>
      </c>
      <c r="M493" s="43">
        <v>5697799.6600000001</v>
      </c>
      <c r="N493" s="43">
        <v>830710.2</v>
      </c>
      <c r="O493" s="43">
        <v>0</v>
      </c>
      <c r="P493" s="43">
        <v>538922.69999999995</v>
      </c>
      <c r="Q493" s="43">
        <v>32589375</v>
      </c>
      <c r="R493" s="43">
        <v>0</v>
      </c>
      <c r="S493" s="43">
        <v>0</v>
      </c>
      <c r="T493" s="43">
        <v>21187789.27</v>
      </c>
      <c r="U493" s="43">
        <v>0</v>
      </c>
      <c r="V493" s="43">
        <v>0</v>
      </c>
      <c r="W493" s="43">
        <v>60844596.829999998</v>
      </c>
      <c r="X493" s="45">
        <v>3.5887327721837184E-2</v>
      </c>
      <c r="Y493" s="43">
        <v>11651.4</v>
      </c>
      <c r="Z493" s="43">
        <v>56500</v>
      </c>
      <c r="AA493" s="43">
        <v>1363.028</v>
      </c>
      <c r="AB493" s="43">
        <v>69514.428</v>
      </c>
      <c r="AC493" s="43">
        <v>0</v>
      </c>
      <c r="AD493" s="43">
        <v>69514.428</v>
      </c>
      <c r="AE493" s="43">
        <v>0</v>
      </c>
      <c r="AF493" s="45">
        <f t="shared" si="21"/>
        <v>7067432.5600000005</v>
      </c>
      <c r="AG493" s="45">
        <f t="shared" si="22"/>
        <v>32589375</v>
      </c>
      <c r="AH493" s="45">
        <f t="shared" si="23"/>
        <v>21187789.27</v>
      </c>
      <c r="AI493" s="43">
        <v>1649250132</v>
      </c>
      <c r="AJ493" s="43">
        <v>1818528946</v>
      </c>
      <c r="AK493" s="43">
        <v>1909958958</v>
      </c>
      <c r="AL493" s="47">
        <v>1792579345.3333333</v>
      </c>
      <c r="AM493" s="43">
        <v>637089.25524344097</v>
      </c>
      <c r="AN493" s="46"/>
    </row>
    <row r="494" spans="1:40" s="35" customFormat="1" ht="16.5" x14ac:dyDescent="0.3">
      <c r="A494" s="35" t="s">
        <v>1048</v>
      </c>
      <c r="B494" s="35" t="s">
        <v>1049</v>
      </c>
      <c r="C494" s="35" t="s">
        <v>1022</v>
      </c>
      <c r="D494" s="41">
        <v>1</v>
      </c>
      <c r="E494" s="41" t="s">
        <v>1233</v>
      </c>
      <c r="F494" s="42" t="s">
        <v>1193</v>
      </c>
      <c r="G494" s="43">
        <v>737337570</v>
      </c>
      <c r="H494" s="44">
        <v>1.8789999999999998</v>
      </c>
      <c r="I494" s="43">
        <v>747218722</v>
      </c>
      <c r="J494" s="43">
        <v>2377501.13</v>
      </c>
      <c r="K494" s="43">
        <v>2374838.13</v>
      </c>
      <c r="L494" s="43">
        <v>0</v>
      </c>
      <c r="M494" s="43">
        <v>2374838.13</v>
      </c>
      <c r="N494" s="43">
        <v>346294.68</v>
      </c>
      <c r="O494" s="43">
        <v>0</v>
      </c>
      <c r="P494" s="43">
        <v>224621.35</v>
      </c>
      <c r="Q494" s="43">
        <v>0</v>
      </c>
      <c r="R494" s="43">
        <v>6618486</v>
      </c>
      <c r="S494" s="43">
        <v>0</v>
      </c>
      <c r="T494" s="43">
        <v>4062218.19</v>
      </c>
      <c r="U494" s="43">
        <v>221201</v>
      </c>
      <c r="V494" s="43">
        <v>0</v>
      </c>
      <c r="W494" s="43">
        <v>13847659.35</v>
      </c>
      <c r="X494" s="45">
        <v>1.9180627127801868E-2</v>
      </c>
      <c r="Y494" s="43">
        <v>250</v>
      </c>
      <c r="Z494" s="43">
        <v>10500</v>
      </c>
      <c r="AA494" s="43">
        <v>215</v>
      </c>
      <c r="AB494" s="43">
        <v>10965</v>
      </c>
      <c r="AC494" s="43">
        <v>0</v>
      </c>
      <c r="AD494" s="43">
        <v>10965</v>
      </c>
      <c r="AE494" s="43">
        <v>0</v>
      </c>
      <c r="AF494" s="45">
        <f t="shared" si="21"/>
        <v>2945754.16</v>
      </c>
      <c r="AG494" s="45">
        <f t="shared" si="22"/>
        <v>6618486</v>
      </c>
      <c r="AH494" s="45">
        <f t="shared" si="23"/>
        <v>4283419.1899999995</v>
      </c>
      <c r="AI494" s="43">
        <v>726958650</v>
      </c>
      <c r="AJ494" s="43">
        <v>752414400</v>
      </c>
      <c r="AK494" s="43">
        <v>737485067</v>
      </c>
      <c r="AL494" s="47">
        <v>738952705.66666663</v>
      </c>
      <c r="AM494" s="43">
        <v>245828.10983831101</v>
      </c>
      <c r="AN494" s="46"/>
    </row>
    <row r="495" spans="1:40" s="35" customFormat="1" ht="16.5" x14ac:dyDescent="0.3">
      <c r="A495" s="35" t="s">
        <v>1050</v>
      </c>
      <c r="B495" s="35" t="s">
        <v>1051</v>
      </c>
      <c r="C495" s="35" t="s">
        <v>1022</v>
      </c>
      <c r="D495" s="41">
        <v>2</v>
      </c>
      <c r="E495" s="41" t="s">
        <v>1233</v>
      </c>
      <c r="F495" s="42" t="s">
        <v>1193</v>
      </c>
      <c r="G495" s="43">
        <v>1204530335</v>
      </c>
      <c r="H495" s="44">
        <v>2.5589999999999997</v>
      </c>
      <c r="I495" s="43">
        <v>1289308096</v>
      </c>
      <c r="J495" s="43">
        <v>4102321.53</v>
      </c>
      <c r="K495" s="43">
        <v>4093986.15</v>
      </c>
      <c r="L495" s="43">
        <v>0</v>
      </c>
      <c r="M495" s="43">
        <v>4093986.15</v>
      </c>
      <c r="N495" s="43">
        <v>0</v>
      </c>
      <c r="O495" s="43">
        <v>0</v>
      </c>
      <c r="P495" s="43">
        <v>387115.5</v>
      </c>
      <c r="Q495" s="43">
        <v>0</v>
      </c>
      <c r="R495" s="43">
        <v>18482837</v>
      </c>
      <c r="S495" s="43">
        <v>0</v>
      </c>
      <c r="T495" s="43">
        <v>7425859</v>
      </c>
      <c r="U495" s="43">
        <v>0</v>
      </c>
      <c r="V495" s="43">
        <v>426512.35</v>
      </c>
      <c r="W495" s="43">
        <v>30816310</v>
      </c>
      <c r="X495" s="45">
        <v>2.3394954952094066E-2</v>
      </c>
      <c r="Y495" s="43">
        <v>3615.07</v>
      </c>
      <c r="Z495" s="43">
        <v>29500</v>
      </c>
      <c r="AA495" s="43">
        <v>662.30140000000006</v>
      </c>
      <c r="AB495" s="43">
        <v>33777.371400000004</v>
      </c>
      <c r="AC495" s="43">
        <v>0</v>
      </c>
      <c r="AD495" s="43">
        <v>33777.371400000004</v>
      </c>
      <c r="AE495" s="43">
        <v>0</v>
      </c>
      <c r="AF495" s="45">
        <f t="shared" si="21"/>
        <v>4481101.6500000004</v>
      </c>
      <c r="AG495" s="45">
        <f t="shared" si="22"/>
        <v>18482837</v>
      </c>
      <c r="AH495" s="45">
        <f t="shared" si="23"/>
        <v>7852371.3499999996</v>
      </c>
      <c r="AI495" s="43">
        <v>1313480272</v>
      </c>
      <c r="AJ495" s="43">
        <v>1278129185</v>
      </c>
      <c r="AK495" s="43">
        <v>1363041006</v>
      </c>
      <c r="AL495" s="47">
        <v>1318216821</v>
      </c>
      <c r="AM495" s="43">
        <v>454849.99481621699</v>
      </c>
      <c r="AN495" s="46"/>
    </row>
    <row r="496" spans="1:40" s="35" customFormat="1" ht="16.5" x14ac:dyDescent="0.3">
      <c r="A496" s="35" t="s">
        <v>1052</v>
      </c>
      <c r="B496" s="35" t="s">
        <v>1053</v>
      </c>
      <c r="C496" s="35" t="s">
        <v>1022</v>
      </c>
      <c r="D496" s="41">
        <v>3</v>
      </c>
      <c r="E496" s="41" t="s">
        <v>1234</v>
      </c>
      <c r="F496" s="42" t="s">
        <v>1193</v>
      </c>
      <c r="G496" s="43">
        <v>132538768</v>
      </c>
      <c r="H496" s="44">
        <v>2.3819999999999997</v>
      </c>
      <c r="I496" s="43">
        <v>134887024</v>
      </c>
      <c r="J496" s="43">
        <v>429183.64</v>
      </c>
      <c r="K496" s="43">
        <v>428760.91000000003</v>
      </c>
      <c r="L496" s="43">
        <v>0</v>
      </c>
      <c r="M496" s="43">
        <v>428760.91000000003</v>
      </c>
      <c r="N496" s="43">
        <v>62521.63</v>
      </c>
      <c r="O496" s="43">
        <v>0</v>
      </c>
      <c r="P496" s="43">
        <v>40554.58</v>
      </c>
      <c r="Q496" s="43">
        <v>2040625</v>
      </c>
      <c r="R496" s="43">
        <v>0</v>
      </c>
      <c r="S496" s="43">
        <v>0</v>
      </c>
      <c r="T496" s="43">
        <v>557629.44999999995</v>
      </c>
      <c r="U496" s="43">
        <v>26433.22</v>
      </c>
      <c r="V496" s="43">
        <v>0</v>
      </c>
      <c r="W496" s="43">
        <v>3156524.7900000005</v>
      </c>
      <c r="X496" s="45">
        <v>2.1218700461073371E-2</v>
      </c>
      <c r="Y496" s="43">
        <v>250</v>
      </c>
      <c r="Z496" s="43">
        <v>3250</v>
      </c>
      <c r="AA496" s="43">
        <v>70</v>
      </c>
      <c r="AB496" s="43">
        <v>3570</v>
      </c>
      <c r="AC496" s="43">
        <v>0</v>
      </c>
      <c r="AD496" s="43">
        <v>3570</v>
      </c>
      <c r="AE496" s="43">
        <v>0</v>
      </c>
      <c r="AF496" s="45">
        <f t="shared" si="21"/>
        <v>531837.12</v>
      </c>
      <c r="AG496" s="45">
        <f t="shared" si="22"/>
        <v>2040625</v>
      </c>
      <c r="AH496" s="45">
        <f t="shared" si="23"/>
        <v>584062.66999999993</v>
      </c>
      <c r="AI496" s="43">
        <v>134415664</v>
      </c>
      <c r="AJ496" s="43">
        <v>133763859</v>
      </c>
      <c r="AK496" s="43">
        <v>133690168</v>
      </c>
      <c r="AL496" s="47">
        <v>133956563.66666667</v>
      </c>
      <c r="AM496" s="43">
        <v>44687.567312387997</v>
      </c>
      <c r="AN496" s="46"/>
    </row>
    <row r="497" spans="1:40" s="35" customFormat="1" ht="16.5" x14ac:dyDescent="0.3">
      <c r="A497" s="35" t="s">
        <v>1054</v>
      </c>
      <c r="B497" s="35" t="s">
        <v>1055</v>
      </c>
      <c r="C497" s="35" t="s">
        <v>1022</v>
      </c>
      <c r="D497" s="41">
        <v>1</v>
      </c>
      <c r="E497" s="41" t="s">
        <v>1234</v>
      </c>
      <c r="F497" s="42" t="s">
        <v>1193</v>
      </c>
      <c r="G497" s="43">
        <v>1174995842</v>
      </c>
      <c r="H497" s="44">
        <v>3.6599999999999997</v>
      </c>
      <c r="I497" s="43">
        <v>1347033738</v>
      </c>
      <c r="J497" s="43">
        <v>4285993.03</v>
      </c>
      <c r="K497" s="43">
        <v>4284154.83</v>
      </c>
      <c r="L497" s="43">
        <v>0</v>
      </c>
      <c r="M497" s="43">
        <v>4284154.83</v>
      </c>
      <c r="N497" s="43">
        <v>624719.76</v>
      </c>
      <c r="O497" s="43">
        <v>0</v>
      </c>
      <c r="P497" s="43">
        <v>405215.31</v>
      </c>
      <c r="Q497" s="43">
        <v>24772858</v>
      </c>
      <c r="R497" s="43">
        <v>0</v>
      </c>
      <c r="S497" s="43">
        <v>0</v>
      </c>
      <c r="T497" s="43">
        <v>12917496.449999999</v>
      </c>
      <c r="U497" s="43">
        <v>0</v>
      </c>
      <c r="V497" s="43">
        <v>0</v>
      </c>
      <c r="W497" s="43">
        <v>43004444.349999994</v>
      </c>
      <c r="X497" s="45">
        <v>3.3784038375374276E-2</v>
      </c>
      <c r="Y497" s="43">
        <v>3566.45</v>
      </c>
      <c r="Z497" s="43">
        <v>38500</v>
      </c>
      <c r="AA497" s="43">
        <v>841.32899999999995</v>
      </c>
      <c r="AB497" s="43">
        <v>42907.778999999995</v>
      </c>
      <c r="AC497" s="43">
        <v>0</v>
      </c>
      <c r="AD497" s="43">
        <v>42907.778999999995</v>
      </c>
      <c r="AE497" s="43">
        <v>0</v>
      </c>
      <c r="AF497" s="45">
        <f t="shared" si="21"/>
        <v>5314089.8999999994</v>
      </c>
      <c r="AG497" s="45">
        <f t="shared" si="22"/>
        <v>24772858</v>
      </c>
      <c r="AH497" s="45">
        <f t="shared" si="23"/>
        <v>12917496.449999999</v>
      </c>
      <c r="AI497" s="43">
        <v>1267752253</v>
      </c>
      <c r="AJ497" s="43">
        <v>1281276233</v>
      </c>
      <c r="AK497" s="43">
        <v>1347944245</v>
      </c>
      <c r="AL497" s="47">
        <v>1298990910.3333333</v>
      </c>
      <c r="AM497" s="43">
        <v>452142.59352362098</v>
      </c>
      <c r="AN497" s="46"/>
    </row>
    <row r="498" spans="1:40" s="35" customFormat="1" ht="16.5" x14ac:dyDescent="0.3">
      <c r="A498" s="35" t="s">
        <v>1056</v>
      </c>
      <c r="B498" s="35" t="s">
        <v>1057</v>
      </c>
      <c r="C498" s="35" t="s">
        <v>1022</v>
      </c>
      <c r="D498" s="41">
        <v>2</v>
      </c>
      <c r="E498" s="41" t="s">
        <v>1234</v>
      </c>
      <c r="F498" s="42" t="s">
        <v>1193</v>
      </c>
      <c r="G498" s="43">
        <v>329432780</v>
      </c>
      <c r="H498" s="44">
        <v>3.3169999999999997</v>
      </c>
      <c r="I498" s="43">
        <v>378663898</v>
      </c>
      <c r="J498" s="43">
        <v>1204833.0900000001</v>
      </c>
      <c r="K498" s="43">
        <v>1194924.73</v>
      </c>
      <c r="L498" s="43">
        <v>0</v>
      </c>
      <c r="M498" s="43">
        <v>1194924.73</v>
      </c>
      <c r="N498" s="43">
        <v>174231.52</v>
      </c>
      <c r="O498" s="43">
        <v>0</v>
      </c>
      <c r="P498" s="43">
        <v>113060.8</v>
      </c>
      <c r="Q498" s="43">
        <v>6181512</v>
      </c>
      <c r="R498" s="43">
        <v>0</v>
      </c>
      <c r="S498" s="43">
        <v>0</v>
      </c>
      <c r="T498" s="43">
        <v>3262205</v>
      </c>
      <c r="U498" s="43">
        <v>0</v>
      </c>
      <c r="V498" s="43">
        <v>0</v>
      </c>
      <c r="W498" s="43">
        <v>10925934.050000001</v>
      </c>
      <c r="X498" s="45">
        <v>3.2957651272395909E-2</v>
      </c>
      <c r="Y498" s="43">
        <v>3000</v>
      </c>
      <c r="Z498" s="43">
        <v>20250</v>
      </c>
      <c r="AA498" s="43">
        <v>465</v>
      </c>
      <c r="AB498" s="43">
        <v>23715</v>
      </c>
      <c r="AC498" s="43">
        <v>0</v>
      </c>
      <c r="AD498" s="43">
        <v>23715</v>
      </c>
      <c r="AE498" s="43">
        <v>0</v>
      </c>
      <c r="AF498" s="45">
        <f t="shared" si="21"/>
        <v>1482217.05</v>
      </c>
      <c r="AG498" s="45">
        <f t="shared" si="22"/>
        <v>6181512</v>
      </c>
      <c r="AH498" s="45">
        <f t="shared" si="23"/>
        <v>3262205</v>
      </c>
      <c r="AI498" s="43">
        <v>355141153</v>
      </c>
      <c r="AJ498" s="43">
        <v>375312001</v>
      </c>
      <c r="AK498" s="43">
        <v>381081991</v>
      </c>
      <c r="AL498" s="47">
        <v>370511715</v>
      </c>
      <c r="AM498" s="43">
        <v>127340.570992635</v>
      </c>
      <c r="AN498" s="46"/>
    </row>
    <row r="499" spans="1:40" s="35" customFormat="1" ht="16.5" x14ac:dyDescent="0.3">
      <c r="A499" s="35" t="s">
        <v>1058</v>
      </c>
      <c r="B499" s="35" t="s">
        <v>1059</v>
      </c>
      <c r="C499" s="35" t="s">
        <v>1022</v>
      </c>
      <c r="D499" s="41">
        <v>3</v>
      </c>
      <c r="E499" s="41" t="s">
        <v>1234</v>
      </c>
      <c r="F499" s="42" t="s">
        <v>1193</v>
      </c>
      <c r="G499" s="43">
        <v>4543771339</v>
      </c>
      <c r="H499" s="44">
        <v>2.0699999999999998</v>
      </c>
      <c r="I499" s="43">
        <v>4583104417</v>
      </c>
      <c r="J499" s="43">
        <v>14582525.300000001</v>
      </c>
      <c r="K499" s="43">
        <v>14556612.690000001</v>
      </c>
      <c r="L499" s="43">
        <v>0</v>
      </c>
      <c r="M499" s="43">
        <v>14556612.690000001</v>
      </c>
      <c r="N499" s="43">
        <v>2122612.39</v>
      </c>
      <c r="O499" s="43">
        <v>0</v>
      </c>
      <c r="P499" s="43">
        <v>1376816.27</v>
      </c>
      <c r="Q499" s="43">
        <v>41193378</v>
      </c>
      <c r="R499" s="43">
        <v>20048906</v>
      </c>
      <c r="S499" s="43">
        <v>0</v>
      </c>
      <c r="T499" s="43">
        <v>13809334.98</v>
      </c>
      <c r="U499" s="43">
        <v>908980.47</v>
      </c>
      <c r="V499" s="43">
        <v>0</v>
      </c>
      <c r="W499" s="43">
        <v>94016640.799999997</v>
      </c>
      <c r="X499" s="45">
        <v>2.0082285872800674E-2</v>
      </c>
      <c r="Y499" s="43">
        <v>9500</v>
      </c>
      <c r="Z499" s="43">
        <v>69500</v>
      </c>
      <c r="AA499" s="43">
        <v>1580</v>
      </c>
      <c r="AB499" s="43">
        <v>80580</v>
      </c>
      <c r="AC499" s="43">
        <v>0</v>
      </c>
      <c r="AD499" s="43">
        <v>80580</v>
      </c>
      <c r="AE499" s="43">
        <v>0</v>
      </c>
      <c r="AF499" s="45">
        <f t="shared" si="21"/>
        <v>18056041.350000001</v>
      </c>
      <c r="AG499" s="45">
        <f t="shared" si="22"/>
        <v>61242284</v>
      </c>
      <c r="AH499" s="45">
        <f t="shared" si="23"/>
        <v>14718315.450000001</v>
      </c>
      <c r="AI499" s="43">
        <v>4640200070</v>
      </c>
      <c r="AJ499" s="43">
        <v>4593256872</v>
      </c>
      <c r="AK499" s="43">
        <v>4513640044</v>
      </c>
      <c r="AL499" s="47">
        <v>4582365662</v>
      </c>
      <c r="AM499" s="43">
        <v>1506464.3878674391</v>
      </c>
      <c r="AN499" s="46"/>
    </row>
    <row r="500" spans="1:40" s="35" customFormat="1" ht="16.5" x14ac:dyDescent="0.3">
      <c r="A500" s="35" t="s">
        <v>1060</v>
      </c>
      <c r="B500" s="35" t="s">
        <v>1061</v>
      </c>
      <c r="C500" s="35" t="s">
        <v>1022</v>
      </c>
      <c r="D500" s="41">
        <v>1</v>
      </c>
      <c r="E500" s="41" t="s">
        <v>1233</v>
      </c>
      <c r="F500" s="42" t="s">
        <v>1193</v>
      </c>
      <c r="G500" s="43">
        <v>1816800254</v>
      </c>
      <c r="H500" s="44">
        <v>2.1279999999999997</v>
      </c>
      <c r="I500" s="43">
        <v>1831904726</v>
      </c>
      <c r="J500" s="43">
        <v>5828755.6699999999</v>
      </c>
      <c r="K500" s="43">
        <v>5752656.4299999997</v>
      </c>
      <c r="L500" s="43">
        <v>0</v>
      </c>
      <c r="M500" s="43">
        <v>5752656.4299999997</v>
      </c>
      <c r="N500" s="43">
        <v>838715.17</v>
      </c>
      <c r="O500" s="43">
        <v>0</v>
      </c>
      <c r="P500" s="43">
        <v>544049.09</v>
      </c>
      <c r="Q500" s="43">
        <v>11931171</v>
      </c>
      <c r="R500" s="43">
        <v>7878908</v>
      </c>
      <c r="S500" s="43">
        <v>0</v>
      </c>
      <c r="T500" s="43">
        <v>11335308</v>
      </c>
      <c r="U500" s="43">
        <v>363133.26</v>
      </c>
      <c r="V500" s="43">
        <v>0</v>
      </c>
      <c r="W500" s="43">
        <v>38643940.949999996</v>
      </c>
      <c r="X500" s="45">
        <v>2.0902933159607423E-2</v>
      </c>
      <c r="Y500" s="43">
        <v>1750</v>
      </c>
      <c r="Z500" s="43">
        <v>24500</v>
      </c>
      <c r="AA500" s="43">
        <v>525</v>
      </c>
      <c r="AB500" s="43">
        <v>26775</v>
      </c>
      <c r="AC500" s="43">
        <v>0</v>
      </c>
      <c r="AD500" s="43">
        <v>26775</v>
      </c>
      <c r="AE500" s="43">
        <v>0</v>
      </c>
      <c r="AF500" s="45">
        <f t="shared" si="21"/>
        <v>7135420.6899999995</v>
      </c>
      <c r="AG500" s="45">
        <f t="shared" si="22"/>
        <v>19810079</v>
      </c>
      <c r="AH500" s="45">
        <f t="shared" si="23"/>
        <v>11698441.26</v>
      </c>
      <c r="AI500" s="43">
        <v>1806468520</v>
      </c>
      <c r="AJ500" s="43">
        <v>1809985394</v>
      </c>
      <c r="AK500" s="43">
        <v>1817505856</v>
      </c>
      <c r="AL500" s="47">
        <v>1811319923.3333333</v>
      </c>
      <c r="AM500" s="43">
        <v>606265.89706682996</v>
      </c>
      <c r="AN500" s="46"/>
    </row>
    <row r="501" spans="1:40" s="35" customFormat="1" ht="16.5" x14ac:dyDescent="0.3">
      <c r="A501" s="35" t="s">
        <v>1062</v>
      </c>
      <c r="B501" s="35" t="s">
        <v>1063</v>
      </c>
      <c r="C501" s="35" t="s">
        <v>1064</v>
      </c>
      <c r="D501" s="41">
        <v>2</v>
      </c>
      <c r="E501" s="41" t="s">
        <v>1233</v>
      </c>
      <c r="F501" s="42" t="s">
        <v>1193</v>
      </c>
      <c r="G501" s="43">
        <v>67327800</v>
      </c>
      <c r="H501" s="44">
        <v>3.008</v>
      </c>
      <c r="I501" s="43">
        <v>68497474</v>
      </c>
      <c r="J501" s="43">
        <v>372495.02</v>
      </c>
      <c r="K501" s="43">
        <v>372495.02</v>
      </c>
      <c r="L501" s="43">
        <v>0</v>
      </c>
      <c r="M501" s="43">
        <v>372495.02</v>
      </c>
      <c r="N501" s="43">
        <v>26736.43</v>
      </c>
      <c r="O501" s="43">
        <v>0.79</v>
      </c>
      <c r="P501" s="43">
        <v>1533.95</v>
      </c>
      <c r="Q501" s="43">
        <v>0</v>
      </c>
      <c r="R501" s="43">
        <v>1261385</v>
      </c>
      <c r="S501" s="43">
        <v>0</v>
      </c>
      <c r="T501" s="43">
        <v>342651</v>
      </c>
      <c r="U501" s="43">
        <v>20198</v>
      </c>
      <c r="V501" s="43">
        <v>0</v>
      </c>
      <c r="W501" s="43">
        <v>2025000.19</v>
      </c>
      <c r="X501" s="45">
        <v>2.8828750095347622E-2</v>
      </c>
      <c r="Y501" s="43">
        <v>750</v>
      </c>
      <c r="Z501" s="43">
        <v>3250</v>
      </c>
      <c r="AA501" s="43">
        <v>80</v>
      </c>
      <c r="AB501" s="43">
        <v>4080</v>
      </c>
      <c r="AC501" s="43">
        <v>0</v>
      </c>
      <c r="AD501" s="43">
        <v>4080</v>
      </c>
      <c r="AE501" s="43">
        <v>0</v>
      </c>
      <c r="AF501" s="45">
        <f t="shared" si="21"/>
        <v>400766.19</v>
      </c>
      <c r="AG501" s="45">
        <f t="shared" si="22"/>
        <v>1261385</v>
      </c>
      <c r="AH501" s="45">
        <f t="shared" si="23"/>
        <v>362849</v>
      </c>
      <c r="AI501" s="43">
        <v>66392310</v>
      </c>
      <c r="AJ501" s="43">
        <v>68045712</v>
      </c>
      <c r="AK501" s="43">
        <v>63480860</v>
      </c>
      <c r="AL501" s="47">
        <v>65972960.666666664</v>
      </c>
      <c r="AM501" s="43">
        <v>21160.265506380001</v>
      </c>
      <c r="AN501" s="46"/>
    </row>
    <row r="502" spans="1:40" s="35" customFormat="1" ht="16.5" x14ac:dyDescent="0.3">
      <c r="A502" s="35" t="s">
        <v>1065</v>
      </c>
      <c r="B502" s="35" t="s">
        <v>1066</v>
      </c>
      <c r="C502" s="35" t="s">
        <v>1064</v>
      </c>
      <c r="D502" s="41">
        <v>3</v>
      </c>
      <c r="E502" s="41" t="s">
        <v>1234</v>
      </c>
      <c r="F502" s="42" t="s">
        <v>1193</v>
      </c>
      <c r="G502" s="43">
        <v>653452913</v>
      </c>
      <c r="H502" s="44">
        <v>3.7370000000000001</v>
      </c>
      <c r="I502" s="43">
        <v>719688843</v>
      </c>
      <c r="J502" s="43">
        <v>3913728.38</v>
      </c>
      <c r="K502" s="43">
        <v>3910782.56</v>
      </c>
      <c r="L502" s="43">
        <v>0</v>
      </c>
      <c r="M502" s="43">
        <v>3910782.56</v>
      </c>
      <c r="N502" s="43">
        <v>280714.09999999998</v>
      </c>
      <c r="O502" s="43">
        <v>-3.33</v>
      </c>
      <c r="P502" s="43">
        <v>16105.11</v>
      </c>
      <c r="Q502" s="43">
        <v>0</v>
      </c>
      <c r="R502" s="43">
        <v>13278435</v>
      </c>
      <c r="S502" s="43">
        <v>0</v>
      </c>
      <c r="T502" s="43">
        <v>6900000</v>
      </c>
      <c r="U502" s="43">
        <v>32673</v>
      </c>
      <c r="V502" s="43">
        <v>0</v>
      </c>
      <c r="W502" s="43">
        <v>24418706.440000001</v>
      </c>
      <c r="X502" s="45">
        <v>3.4027122740039051E-2</v>
      </c>
      <c r="Y502" s="43">
        <v>8750</v>
      </c>
      <c r="Z502" s="43">
        <v>33250</v>
      </c>
      <c r="AA502" s="43">
        <v>840</v>
      </c>
      <c r="AB502" s="43">
        <v>42840</v>
      </c>
      <c r="AC502" s="43">
        <v>0</v>
      </c>
      <c r="AD502" s="43">
        <v>42840</v>
      </c>
      <c r="AE502" s="43">
        <v>0</v>
      </c>
      <c r="AF502" s="45">
        <f t="shared" si="21"/>
        <v>4207598.4400000004</v>
      </c>
      <c r="AG502" s="45">
        <f t="shared" si="22"/>
        <v>13278435</v>
      </c>
      <c r="AH502" s="45">
        <f t="shared" si="23"/>
        <v>6932673</v>
      </c>
      <c r="AI502" s="43">
        <v>693410984</v>
      </c>
      <c r="AJ502" s="43">
        <v>720055696</v>
      </c>
      <c r="AK502" s="43">
        <v>761685861</v>
      </c>
      <c r="AL502" s="47">
        <v>725050847</v>
      </c>
      <c r="AM502" s="43">
        <v>253895.90410384201</v>
      </c>
      <c r="AN502" s="46"/>
    </row>
    <row r="503" spans="1:40" s="35" customFormat="1" ht="16.5" x14ac:dyDescent="0.3">
      <c r="A503" s="35" t="s">
        <v>1067</v>
      </c>
      <c r="B503" s="35" t="s">
        <v>1068</v>
      </c>
      <c r="C503" s="35" t="s">
        <v>1064</v>
      </c>
      <c r="D503" s="41">
        <v>1</v>
      </c>
      <c r="E503" s="41" t="s">
        <v>1233</v>
      </c>
      <c r="F503" s="42" t="s">
        <v>1193</v>
      </c>
      <c r="G503" s="43">
        <v>127952900</v>
      </c>
      <c r="H503" s="44">
        <v>2.2919999999999998</v>
      </c>
      <c r="I503" s="43">
        <v>129971842</v>
      </c>
      <c r="J503" s="43">
        <v>706797.79</v>
      </c>
      <c r="K503" s="43">
        <v>706797.79</v>
      </c>
      <c r="L503" s="43">
        <v>0</v>
      </c>
      <c r="M503" s="43">
        <v>706797.79</v>
      </c>
      <c r="N503" s="43">
        <v>50731.56</v>
      </c>
      <c r="O503" s="43">
        <v>1.49</v>
      </c>
      <c r="P503" s="43">
        <v>2910.63</v>
      </c>
      <c r="Q503" s="43">
        <v>1151890</v>
      </c>
      <c r="R503" s="43">
        <v>836893</v>
      </c>
      <c r="S503" s="43">
        <v>0</v>
      </c>
      <c r="T503" s="43">
        <v>182189</v>
      </c>
      <c r="U503" s="43">
        <v>0</v>
      </c>
      <c r="V503" s="43">
        <v>0</v>
      </c>
      <c r="W503" s="43">
        <v>2931413.47</v>
      </c>
      <c r="X503" s="45">
        <v>2.097136388236116E-2</v>
      </c>
      <c r="Y503" s="43">
        <v>500</v>
      </c>
      <c r="Z503" s="43">
        <v>6000</v>
      </c>
      <c r="AA503" s="43">
        <v>130</v>
      </c>
      <c r="AB503" s="43">
        <v>6630</v>
      </c>
      <c r="AC503" s="43">
        <v>0</v>
      </c>
      <c r="AD503" s="43">
        <v>6630</v>
      </c>
      <c r="AE503" s="43">
        <v>0</v>
      </c>
      <c r="AF503" s="45">
        <f t="shared" si="21"/>
        <v>760441.47000000009</v>
      </c>
      <c r="AG503" s="45">
        <f t="shared" si="22"/>
        <v>1988783</v>
      </c>
      <c r="AH503" s="45">
        <f t="shared" si="23"/>
        <v>182189</v>
      </c>
      <c r="AI503" s="43">
        <v>135339916</v>
      </c>
      <c r="AJ503" s="43">
        <v>128911591</v>
      </c>
      <c r="AK503" s="43">
        <v>129062840</v>
      </c>
      <c r="AL503" s="47">
        <v>131104782.33333333</v>
      </c>
      <c r="AM503" s="43">
        <v>43020.903645719998</v>
      </c>
      <c r="AN503" s="46"/>
    </row>
    <row r="504" spans="1:40" s="35" customFormat="1" ht="16.5" x14ac:dyDescent="0.3">
      <c r="A504" s="35" t="s">
        <v>1069</v>
      </c>
      <c r="B504" s="35" t="s">
        <v>1070</v>
      </c>
      <c r="C504" s="35" t="s">
        <v>1064</v>
      </c>
      <c r="D504" s="41">
        <v>2</v>
      </c>
      <c r="E504" s="41" t="s">
        <v>1233</v>
      </c>
      <c r="F504" s="42" t="s">
        <v>1193</v>
      </c>
      <c r="G504" s="43">
        <v>924670100</v>
      </c>
      <c r="H504" s="44">
        <v>3.5739999999999998</v>
      </c>
      <c r="I504" s="43">
        <v>994155430</v>
      </c>
      <c r="J504" s="43">
        <v>5406300.7400000002</v>
      </c>
      <c r="K504" s="43">
        <v>5390347.4400000004</v>
      </c>
      <c r="L504" s="43">
        <v>0</v>
      </c>
      <c r="M504" s="43">
        <v>5390347.4400000004</v>
      </c>
      <c r="N504" s="43">
        <v>386966.97</v>
      </c>
      <c r="O504" s="43">
        <v>-56.76</v>
      </c>
      <c r="P504" s="43">
        <v>22179.16</v>
      </c>
      <c r="Q504" s="43">
        <v>12037050</v>
      </c>
      <c r="R504" s="43">
        <v>6467932</v>
      </c>
      <c r="S504" s="43">
        <v>0</v>
      </c>
      <c r="T504" s="43">
        <v>8625524</v>
      </c>
      <c r="U504" s="43">
        <v>110430</v>
      </c>
      <c r="V504" s="43">
        <v>0</v>
      </c>
      <c r="W504" s="43">
        <v>33040372.810000002</v>
      </c>
      <c r="X504" s="45">
        <v>3.4241719177699539E-2</v>
      </c>
      <c r="Y504" s="43">
        <v>9675.34</v>
      </c>
      <c r="Z504" s="43">
        <v>48750</v>
      </c>
      <c r="AA504" s="43">
        <v>1168.5067999999999</v>
      </c>
      <c r="AB504" s="43">
        <v>59593.846799999999</v>
      </c>
      <c r="AC504" s="43">
        <v>-500</v>
      </c>
      <c r="AD504" s="43">
        <v>59093.846799999999</v>
      </c>
      <c r="AE504" s="43">
        <v>0</v>
      </c>
      <c r="AF504" s="45">
        <f t="shared" si="21"/>
        <v>5799436.8100000005</v>
      </c>
      <c r="AG504" s="45">
        <f t="shared" si="22"/>
        <v>18504982</v>
      </c>
      <c r="AH504" s="45">
        <f t="shared" si="23"/>
        <v>8735954</v>
      </c>
      <c r="AI504" s="43">
        <v>995093481</v>
      </c>
      <c r="AJ504" s="43">
        <v>994856069</v>
      </c>
      <c r="AK504" s="43">
        <v>1015562987</v>
      </c>
      <c r="AL504" s="47">
        <v>1001837512.3333334</v>
      </c>
      <c r="AM504" s="43">
        <v>338520.65714567102</v>
      </c>
      <c r="AN504" s="46"/>
    </row>
    <row r="505" spans="1:40" s="35" customFormat="1" ht="16.5" x14ac:dyDescent="0.3">
      <c r="A505" s="35" t="s">
        <v>1071</v>
      </c>
      <c r="B505" s="35" t="s">
        <v>1072</v>
      </c>
      <c r="C505" s="35" t="s">
        <v>1064</v>
      </c>
      <c r="D505" s="41">
        <v>3</v>
      </c>
      <c r="E505" s="41" t="s">
        <v>1234</v>
      </c>
      <c r="F505" s="42" t="s">
        <v>1193</v>
      </c>
      <c r="G505" s="43">
        <v>734524500</v>
      </c>
      <c r="H505" s="44">
        <v>2.6519999999999997</v>
      </c>
      <c r="I505" s="43">
        <v>810178789</v>
      </c>
      <c r="J505" s="43">
        <v>4405820.3099999996</v>
      </c>
      <c r="K505" s="43">
        <v>4403753.6399999997</v>
      </c>
      <c r="L505" s="43">
        <v>0</v>
      </c>
      <c r="M505" s="43">
        <v>4403753.6399999997</v>
      </c>
      <c r="N505" s="43">
        <v>316090.71000000002</v>
      </c>
      <c r="O505" s="43">
        <v>9.32</v>
      </c>
      <c r="P505" s="43">
        <v>18133.09</v>
      </c>
      <c r="Q505" s="43">
        <v>7706525</v>
      </c>
      <c r="R505" s="43">
        <v>4217341</v>
      </c>
      <c r="S505" s="43">
        <v>0</v>
      </c>
      <c r="T505" s="43">
        <v>2743400</v>
      </c>
      <c r="U505" s="43">
        <v>73452.45</v>
      </c>
      <c r="V505" s="43">
        <v>0</v>
      </c>
      <c r="W505" s="43">
        <v>19478705.209999997</v>
      </c>
      <c r="X505" s="45">
        <v>2.5759668235607717E-2</v>
      </c>
      <c r="Y505" s="43">
        <v>5250</v>
      </c>
      <c r="Z505" s="43">
        <v>48500</v>
      </c>
      <c r="AA505" s="43">
        <v>1075</v>
      </c>
      <c r="AB505" s="43">
        <v>54825</v>
      </c>
      <c r="AC505" s="43">
        <v>500</v>
      </c>
      <c r="AD505" s="43">
        <v>55325</v>
      </c>
      <c r="AE505" s="43">
        <v>0</v>
      </c>
      <c r="AF505" s="45">
        <f t="shared" si="21"/>
        <v>4737986.76</v>
      </c>
      <c r="AG505" s="45">
        <f t="shared" si="22"/>
        <v>11923866</v>
      </c>
      <c r="AH505" s="45">
        <f t="shared" si="23"/>
        <v>2816852.45</v>
      </c>
      <c r="AI505" s="43">
        <v>812093615</v>
      </c>
      <c r="AJ505" s="43">
        <v>807223725</v>
      </c>
      <c r="AK505" s="43">
        <v>800746212</v>
      </c>
      <c r="AL505" s="47">
        <v>806687850.66666663</v>
      </c>
      <c r="AM505" s="43">
        <v>266915.13708459598</v>
      </c>
      <c r="AN505" s="46"/>
    </row>
    <row r="506" spans="1:40" s="35" customFormat="1" ht="16.5" x14ac:dyDescent="0.3">
      <c r="A506" s="35" t="s">
        <v>1073</v>
      </c>
      <c r="B506" s="35" t="s">
        <v>1074</v>
      </c>
      <c r="C506" s="35" t="s">
        <v>1064</v>
      </c>
      <c r="D506" s="41">
        <v>1</v>
      </c>
      <c r="E506" s="41" t="s">
        <v>1233</v>
      </c>
      <c r="F506" s="42" t="s">
        <v>1193</v>
      </c>
      <c r="G506" s="43">
        <v>395552814</v>
      </c>
      <c r="H506" s="44">
        <v>3.9750000000000001</v>
      </c>
      <c r="I506" s="43">
        <v>421959917</v>
      </c>
      <c r="J506" s="43">
        <v>2294653.4700000002</v>
      </c>
      <c r="K506" s="43">
        <v>2291181.04</v>
      </c>
      <c r="L506" s="43">
        <v>0</v>
      </c>
      <c r="M506" s="43">
        <v>2291181.04</v>
      </c>
      <c r="N506" s="43">
        <v>164462.13</v>
      </c>
      <c r="O506" s="43">
        <v>4.8499999999999996</v>
      </c>
      <c r="P506" s="43">
        <v>9430.52</v>
      </c>
      <c r="Q506" s="43">
        <v>5896042</v>
      </c>
      <c r="R506" s="43">
        <v>2507665</v>
      </c>
      <c r="S506" s="43">
        <v>0</v>
      </c>
      <c r="T506" s="43">
        <v>4851200</v>
      </c>
      <c r="U506" s="43">
        <v>0</v>
      </c>
      <c r="V506" s="43">
        <v>0</v>
      </c>
      <c r="W506" s="43">
        <v>15719985.539999999</v>
      </c>
      <c r="X506" s="45">
        <v>3.5607192124562155E-2</v>
      </c>
      <c r="Y506" s="43">
        <v>7250</v>
      </c>
      <c r="Z506" s="43">
        <v>31750</v>
      </c>
      <c r="AA506" s="43">
        <v>780</v>
      </c>
      <c r="AB506" s="43">
        <v>39780</v>
      </c>
      <c r="AC506" s="43">
        <v>0</v>
      </c>
      <c r="AD506" s="43">
        <v>39780</v>
      </c>
      <c r="AE506" s="43">
        <v>0</v>
      </c>
      <c r="AF506" s="45">
        <f t="shared" si="21"/>
        <v>2465078.54</v>
      </c>
      <c r="AG506" s="45">
        <f t="shared" si="22"/>
        <v>8403707</v>
      </c>
      <c r="AH506" s="45">
        <f t="shared" si="23"/>
        <v>4851200</v>
      </c>
      <c r="AI506" s="43">
        <v>402270048</v>
      </c>
      <c r="AJ506" s="43">
        <v>420435263</v>
      </c>
      <c r="AK506" s="43">
        <v>437120787</v>
      </c>
      <c r="AL506" s="47">
        <v>419942032.66666669</v>
      </c>
      <c r="AM506" s="43">
        <v>145707.521292333</v>
      </c>
      <c r="AN506" s="46"/>
    </row>
    <row r="507" spans="1:40" s="35" customFormat="1" ht="16.5" x14ac:dyDescent="0.3">
      <c r="A507" s="35" t="s">
        <v>1075</v>
      </c>
      <c r="B507" s="35" t="s">
        <v>1076</v>
      </c>
      <c r="C507" s="35" t="s">
        <v>1064</v>
      </c>
      <c r="D507" s="41">
        <v>2</v>
      </c>
      <c r="E507" s="41" t="s">
        <v>1233</v>
      </c>
      <c r="F507" s="42" t="s">
        <v>1193</v>
      </c>
      <c r="G507" s="43">
        <v>434945400</v>
      </c>
      <c r="H507" s="44">
        <v>2.9750000000000001</v>
      </c>
      <c r="I507" s="43">
        <v>431331481</v>
      </c>
      <c r="J507" s="43">
        <v>2345616.83</v>
      </c>
      <c r="K507" s="43">
        <v>2341499.2800000003</v>
      </c>
      <c r="L507" s="43">
        <v>0</v>
      </c>
      <c r="M507" s="43">
        <v>2341499.2800000003</v>
      </c>
      <c r="N507" s="43">
        <v>168076.22</v>
      </c>
      <c r="O507" s="43">
        <v>4.96</v>
      </c>
      <c r="P507" s="43">
        <v>9636.32</v>
      </c>
      <c r="Q507" s="43">
        <v>4441576</v>
      </c>
      <c r="R507" s="43">
        <v>4132527</v>
      </c>
      <c r="S507" s="43">
        <v>0</v>
      </c>
      <c r="T507" s="43">
        <v>1846112</v>
      </c>
      <c r="U507" s="43">
        <v>0</v>
      </c>
      <c r="V507" s="43">
        <v>0</v>
      </c>
      <c r="W507" s="43">
        <v>12939431.780000001</v>
      </c>
      <c r="X507" s="45">
        <v>2.8737937166221954E-2</v>
      </c>
      <c r="Y507" s="43">
        <v>968.49</v>
      </c>
      <c r="Z507" s="43">
        <v>23000</v>
      </c>
      <c r="AA507" s="43">
        <v>479.36980000000005</v>
      </c>
      <c r="AB507" s="43">
        <v>24447.859800000002</v>
      </c>
      <c r="AC507" s="43">
        <v>0</v>
      </c>
      <c r="AD507" s="43">
        <v>24447.859800000002</v>
      </c>
      <c r="AE507" s="43">
        <v>0</v>
      </c>
      <c r="AF507" s="45">
        <f t="shared" si="21"/>
        <v>2519216.7800000003</v>
      </c>
      <c r="AG507" s="45">
        <f t="shared" si="22"/>
        <v>8574103</v>
      </c>
      <c r="AH507" s="45">
        <f t="shared" si="23"/>
        <v>1846112</v>
      </c>
      <c r="AI507" s="43">
        <v>429855307</v>
      </c>
      <c r="AJ507" s="43">
        <v>430281448</v>
      </c>
      <c r="AK507" s="43">
        <v>437658885</v>
      </c>
      <c r="AL507" s="47">
        <v>432598546.66666669</v>
      </c>
      <c r="AM507" s="43">
        <v>145886.149113705</v>
      </c>
      <c r="AN507" s="46"/>
    </row>
    <row r="508" spans="1:40" s="35" customFormat="1" ht="16.5" x14ac:dyDescent="0.3">
      <c r="A508" s="35" t="s">
        <v>1077</v>
      </c>
      <c r="B508" s="35" t="s">
        <v>1078</v>
      </c>
      <c r="C508" s="35" t="s">
        <v>1064</v>
      </c>
      <c r="D508" s="41">
        <v>3</v>
      </c>
      <c r="E508" s="41" t="s">
        <v>1234</v>
      </c>
      <c r="F508" s="42" t="s">
        <v>1193</v>
      </c>
      <c r="G508" s="43">
        <v>428807200</v>
      </c>
      <c r="H508" s="44">
        <v>3.54</v>
      </c>
      <c r="I508" s="43">
        <v>469242415</v>
      </c>
      <c r="J508" s="43">
        <v>2551779.67</v>
      </c>
      <c r="K508" s="43">
        <v>2547063.9899999998</v>
      </c>
      <c r="L508" s="43">
        <v>0</v>
      </c>
      <c r="M508" s="43">
        <v>2547063.9899999998</v>
      </c>
      <c r="N508" s="43">
        <v>182833.09</v>
      </c>
      <c r="O508" s="43">
        <v>-19.73</v>
      </c>
      <c r="P508" s="43">
        <v>10484.31</v>
      </c>
      <c r="Q508" s="43">
        <v>9703563</v>
      </c>
      <c r="R508" s="43">
        <v>0</v>
      </c>
      <c r="S508" s="43">
        <v>0</v>
      </c>
      <c r="T508" s="43">
        <v>2670957.61</v>
      </c>
      <c r="U508" s="43">
        <v>64321.08</v>
      </c>
      <c r="V508" s="43">
        <v>0</v>
      </c>
      <c r="W508" s="43">
        <v>15179203.35</v>
      </c>
      <c r="X508" s="45">
        <v>3.4687862070214577E-2</v>
      </c>
      <c r="Y508" s="43">
        <v>2958.22</v>
      </c>
      <c r="Z508" s="43">
        <v>20500</v>
      </c>
      <c r="AA508" s="43">
        <v>469.16440000000006</v>
      </c>
      <c r="AB508" s="43">
        <v>23927.384400000003</v>
      </c>
      <c r="AC508" s="43">
        <v>0</v>
      </c>
      <c r="AD508" s="43">
        <v>23927.384400000003</v>
      </c>
      <c r="AE508" s="43">
        <v>0</v>
      </c>
      <c r="AF508" s="45">
        <f t="shared" si="21"/>
        <v>2740361.6599999997</v>
      </c>
      <c r="AG508" s="45">
        <f t="shared" si="22"/>
        <v>9703563</v>
      </c>
      <c r="AH508" s="45">
        <f t="shared" si="23"/>
        <v>2735278.69</v>
      </c>
      <c r="AI508" s="43">
        <v>467314077</v>
      </c>
      <c r="AJ508" s="43">
        <v>463600830</v>
      </c>
      <c r="AK508" s="43">
        <v>476452444</v>
      </c>
      <c r="AL508" s="47">
        <v>469122450.33333331</v>
      </c>
      <c r="AM508" s="43">
        <v>158817.32251585199</v>
      </c>
      <c r="AN508" s="46"/>
    </row>
    <row r="509" spans="1:40" s="35" customFormat="1" ht="16.5" x14ac:dyDescent="0.3">
      <c r="A509" s="35" t="s">
        <v>1079</v>
      </c>
      <c r="B509" s="35" t="s">
        <v>1080</v>
      </c>
      <c r="C509" s="35" t="s">
        <v>1064</v>
      </c>
      <c r="D509" s="41">
        <v>1</v>
      </c>
      <c r="E509" s="41" t="s">
        <v>1233</v>
      </c>
      <c r="F509" s="42" t="s">
        <v>1193</v>
      </c>
      <c r="G509" s="43">
        <v>247930100</v>
      </c>
      <c r="H509" s="44">
        <v>4.2840000000000007</v>
      </c>
      <c r="I509" s="43">
        <v>273796329</v>
      </c>
      <c r="J509" s="43">
        <v>1488927.44</v>
      </c>
      <c r="K509" s="43">
        <v>1488338.39</v>
      </c>
      <c r="L509" s="43">
        <v>0</v>
      </c>
      <c r="M509" s="43">
        <v>1488338.39</v>
      </c>
      <c r="N509" s="43">
        <v>106829.59</v>
      </c>
      <c r="O509" s="43">
        <v>3.15</v>
      </c>
      <c r="P509" s="43">
        <v>6128.51</v>
      </c>
      <c r="Q509" s="43">
        <v>5009498</v>
      </c>
      <c r="R509" s="43">
        <v>1536800</v>
      </c>
      <c r="S509" s="43">
        <v>0</v>
      </c>
      <c r="T509" s="43">
        <v>2466234</v>
      </c>
      <c r="U509" s="43">
        <v>7438</v>
      </c>
      <c r="V509" s="43">
        <v>0</v>
      </c>
      <c r="W509" s="43">
        <v>10621269.640000001</v>
      </c>
      <c r="X509" s="45">
        <v>3.8594556885229142E-2</v>
      </c>
      <c r="Y509" s="43">
        <v>6380.82</v>
      </c>
      <c r="Z509" s="43">
        <v>20000</v>
      </c>
      <c r="AA509" s="43">
        <v>527.6164</v>
      </c>
      <c r="AB509" s="43">
        <v>26908.436399999999</v>
      </c>
      <c r="AC509" s="43">
        <v>0</v>
      </c>
      <c r="AD509" s="43">
        <v>26908.436399999999</v>
      </c>
      <c r="AE509" s="43">
        <v>0</v>
      </c>
      <c r="AF509" s="45">
        <f t="shared" si="21"/>
        <v>1601299.64</v>
      </c>
      <c r="AG509" s="45">
        <f t="shared" si="22"/>
        <v>6546298</v>
      </c>
      <c r="AH509" s="45">
        <f t="shared" si="23"/>
        <v>2473672</v>
      </c>
      <c r="AI509" s="43">
        <v>268154293</v>
      </c>
      <c r="AJ509" s="43">
        <v>270851909</v>
      </c>
      <c r="AK509" s="43">
        <v>276306809</v>
      </c>
      <c r="AL509" s="47">
        <v>271771003.66666669</v>
      </c>
      <c r="AM509" s="43">
        <v>92102.177564397003</v>
      </c>
      <c r="AN509" s="46"/>
    </row>
    <row r="510" spans="1:40" s="35" customFormat="1" ht="16.5" x14ac:dyDescent="0.3">
      <c r="A510" s="35" t="s">
        <v>1081</v>
      </c>
      <c r="B510" s="35" t="s">
        <v>1082</v>
      </c>
      <c r="C510" s="35" t="s">
        <v>1064</v>
      </c>
      <c r="D510" s="41">
        <v>2</v>
      </c>
      <c r="E510" s="41" t="s">
        <v>1233</v>
      </c>
      <c r="F510" s="42" t="s">
        <v>1193</v>
      </c>
      <c r="G510" s="43">
        <v>605096000</v>
      </c>
      <c r="H510" s="44">
        <v>2.9859999999999998</v>
      </c>
      <c r="I510" s="43">
        <v>680823136</v>
      </c>
      <c r="J510" s="43">
        <v>3702373.4</v>
      </c>
      <c r="K510" s="43">
        <v>3701245.51</v>
      </c>
      <c r="L510" s="43">
        <v>0</v>
      </c>
      <c r="M510" s="43">
        <v>3701245.51</v>
      </c>
      <c r="N510" s="43">
        <v>265665.88</v>
      </c>
      <c r="O510" s="43">
        <v>7.83</v>
      </c>
      <c r="P510" s="43">
        <v>15240.85</v>
      </c>
      <c r="Q510" s="43">
        <v>5590615</v>
      </c>
      <c r="R510" s="43">
        <v>5491206</v>
      </c>
      <c r="S510" s="43">
        <v>0</v>
      </c>
      <c r="T510" s="43">
        <v>3000541</v>
      </c>
      <c r="U510" s="43">
        <v>0</v>
      </c>
      <c r="V510" s="43">
        <v>0</v>
      </c>
      <c r="W510" s="43">
        <v>18064522.07</v>
      </c>
      <c r="X510" s="45">
        <v>2.7595818452298429E-2</v>
      </c>
      <c r="Y510" s="43">
        <v>8178.77</v>
      </c>
      <c r="Z510" s="43">
        <v>60750</v>
      </c>
      <c r="AA510" s="43">
        <v>1378.5754000000002</v>
      </c>
      <c r="AB510" s="43">
        <v>70307.345400000006</v>
      </c>
      <c r="AC510" s="43">
        <v>0</v>
      </c>
      <c r="AD510" s="43">
        <v>70307.345400000006</v>
      </c>
      <c r="AE510" s="43">
        <v>0</v>
      </c>
      <c r="AF510" s="45">
        <f t="shared" si="21"/>
        <v>3982160.07</v>
      </c>
      <c r="AG510" s="45">
        <f t="shared" si="22"/>
        <v>11081821</v>
      </c>
      <c r="AH510" s="45">
        <f t="shared" si="23"/>
        <v>3000541</v>
      </c>
      <c r="AI510" s="43">
        <v>661060825</v>
      </c>
      <c r="AJ510" s="43">
        <v>677567003</v>
      </c>
      <c r="AK510" s="43">
        <v>677371544</v>
      </c>
      <c r="AL510" s="47">
        <v>671999790.66666663</v>
      </c>
      <c r="AM510" s="43">
        <v>225790.28887615202</v>
      </c>
      <c r="AN510" s="46"/>
    </row>
    <row r="511" spans="1:40" s="35" customFormat="1" ht="16.5" x14ac:dyDescent="0.3">
      <c r="A511" s="35" t="s">
        <v>1083</v>
      </c>
      <c r="B511" s="35" t="s">
        <v>1084</v>
      </c>
      <c r="C511" s="35" t="s">
        <v>1064</v>
      </c>
      <c r="D511" s="41">
        <v>3</v>
      </c>
      <c r="E511" s="41" t="s">
        <v>1234</v>
      </c>
      <c r="F511" s="42" t="s">
        <v>1193</v>
      </c>
      <c r="G511" s="43">
        <v>1067197400</v>
      </c>
      <c r="H511" s="44">
        <v>2.895</v>
      </c>
      <c r="I511" s="43">
        <v>1145075030</v>
      </c>
      <c r="J511" s="43">
        <v>6227014.2000000002</v>
      </c>
      <c r="K511" s="43">
        <v>6210613.7999999998</v>
      </c>
      <c r="L511" s="43">
        <v>0</v>
      </c>
      <c r="M511" s="43">
        <v>6210613.7999999998</v>
      </c>
      <c r="N511" s="43">
        <v>445867.79</v>
      </c>
      <c r="O511" s="43">
        <v>-35.450000000000003</v>
      </c>
      <c r="P511" s="43">
        <v>25554.99</v>
      </c>
      <c r="Q511" s="43">
        <v>10835447</v>
      </c>
      <c r="R511" s="43">
        <v>5941361</v>
      </c>
      <c r="S511" s="43">
        <v>0</v>
      </c>
      <c r="T511" s="43">
        <v>7425909.7999999998</v>
      </c>
      <c r="U511" s="43">
        <v>0</v>
      </c>
      <c r="V511" s="43">
        <v>0</v>
      </c>
      <c r="W511" s="43">
        <v>30884718.93</v>
      </c>
      <c r="X511" s="45">
        <v>2.6674541084959032E-2</v>
      </c>
      <c r="Y511" s="43">
        <v>5418.49</v>
      </c>
      <c r="Z511" s="43">
        <v>58500</v>
      </c>
      <c r="AA511" s="43">
        <v>1278.3697999999999</v>
      </c>
      <c r="AB511" s="43">
        <v>65196.859799999998</v>
      </c>
      <c r="AC511" s="43">
        <v>0</v>
      </c>
      <c r="AD511" s="43">
        <v>65196.859799999998</v>
      </c>
      <c r="AE511" s="43">
        <v>0</v>
      </c>
      <c r="AF511" s="45">
        <f t="shared" si="21"/>
        <v>6682001.1299999999</v>
      </c>
      <c r="AG511" s="45">
        <f t="shared" si="22"/>
        <v>16776808</v>
      </c>
      <c r="AH511" s="45">
        <f t="shared" si="23"/>
        <v>7425909.7999999998</v>
      </c>
      <c r="AI511" s="43">
        <v>1107611526</v>
      </c>
      <c r="AJ511" s="43">
        <v>1145726455</v>
      </c>
      <c r="AK511" s="43">
        <v>1160627950</v>
      </c>
      <c r="AL511" s="47">
        <v>1137988643.6666667</v>
      </c>
      <c r="AM511" s="43">
        <v>386875.59645735001</v>
      </c>
      <c r="AN511" s="46"/>
    </row>
    <row r="512" spans="1:40" s="35" customFormat="1" ht="16.5" x14ac:dyDescent="0.3">
      <c r="A512" s="35" t="s">
        <v>1085</v>
      </c>
      <c r="B512" s="35" t="s">
        <v>1086</v>
      </c>
      <c r="C512" s="35" t="s">
        <v>1064</v>
      </c>
      <c r="D512" s="41">
        <v>1</v>
      </c>
      <c r="E512" s="41" t="s">
        <v>1233</v>
      </c>
      <c r="F512" s="42" t="s">
        <v>1193</v>
      </c>
      <c r="G512" s="43">
        <v>1418528180</v>
      </c>
      <c r="H512" s="44">
        <v>3.3369999999999997</v>
      </c>
      <c r="I512" s="43">
        <v>1682208377</v>
      </c>
      <c r="J512" s="43">
        <v>9147990.4600000009</v>
      </c>
      <c r="K512" s="43">
        <v>9141540.3800000008</v>
      </c>
      <c r="L512" s="43">
        <v>0</v>
      </c>
      <c r="M512" s="43">
        <v>9141540.3800000008</v>
      </c>
      <c r="N512" s="43">
        <v>656163.44999999995</v>
      </c>
      <c r="O512" s="43">
        <v>11.96</v>
      </c>
      <c r="P512" s="43">
        <v>37640.800000000003</v>
      </c>
      <c r="Q512" s="43">
        <v>24147386</v>
      </c>
      <c r="R512" s="43">
        <v>0</v>
      </c>
      <c r="S512" s="43">
        <v>0</v>
      </c>
      <c r="T512" s="43">
        <v>13335000</v>
      </c>
      <c r="U512" s="43">
        <v>10000</v>
      </c>
      <c r="V512" s="43">
        <v>0</v>
      </c>
      <c r="W512" s="43">
        <v>47327742.590000004</v>
      </c>
      <c r="X512" s="45">
        <v>3.3175628887746243E-2</v>
      </c>
      <c r="Y512" s="43">
        <v>15250</v>
      </c>
      <c r="Z512" s="43">
        <v>100750</v>
      </c>
      <c r="AA512" s="43">
        <v>2320</v>
      </c>
      <c r="AB512" s="43">
        <v>118320</v>
      </c>
      <c r="AC512" s="43">
        <v>-500</v>
      </c>
      <c r="AD512" s="43">
        <v>117820</v>
      </c>
      <c r="AE512" s="43">
        <v>0</v>
      </c>
      <c r="AF512" s="45">
        <f t="shared" si="21"/>
        <v>9835356.5900000017</v>
      </c>
      <c r="AG512" s="45">
        <f t="shared" si="22"/>
        <v>24147386</v>
      </c>
      <c r="AH512" s="45">
        <f t="shared" si="23"/>
        <v>13345000</v>
      </c>
      <c r="AI512" s="43">
        <v>1622257520</v>
      </c>
      <c r="AJ512" s="43">
        <v>1673047986</v>
      </c>
      <c r="AK512" s="43">
        <v>1720053571</v>
      </c>
      <c r="AL512" s="47">
        <v>1671786359</v>
      </c>
      <c r="AM512" s="43">
        <v>573350.61698214302</v>
      </c>
      <c r="AN512" s="46"/>
    </row>
    <row r="513" spans="1:40" s="35" customFormat="1" ht="16.5" x14ac:dyDescent="0.3">
      <c r="A513" s="35" t="s">
        <v>1087</v>
      </c>
      <c r="B513" s="35" t="s">
        <v>1088</v>
      </c>
      <c r="C513" s="35" t="s">
        <v>1064</v>
      </c>
      <c r="D513" s="41">
        <v>2</v>
      </c>
      <c r="E513" s="41" t="s">
        <v>1233</v>
      </c>
      <c r="F513" s="42" t="s">
        <v>1193</v>
      </c>
      <c r="G513" s="43">
        <v>329320900</v>
      </c>
      <c r="H513" s="44">
        <v>2.863</v>
      </c>
      <c r="I513" s="43">
        <v>361084199</v>
      </c>
      <c r="J513" s="43">
        <v>1963606.21</v>
      </c>
      <c r="K513" s="43">
        <v>1961644.08</v>
      </c>
      <c r="L513" s="43">
        <v>0</v>
      </c>
      <c r="M513" s="43">
        <v>1961644.08</v>
      </c>
      <c r="N513" s="43">
        <v>140808.4</v>
      </c>
      <c r="O513" s="43">
        <v>4.1500000000000004</v>
      </c>
      <c r="P513" s="43">
        <v>8075.81</v>
      </c>
      <c r="Q513" s="43">
        <v>4146875</v>
      </c>
      <c r="R513" s="43">
        <v>2201682</v>
      </c>
      <c r="S513" s="43">
        <v>0</v>
      </c>
      <c r="T513" s="43">
        <v>934862.36</v>
      </c>
      <c r="U513" s="43">
        <v>32932.089999999997</v>
      </c>
      <c r="V513" s="43">
        <v>0</v>
      </c>
      <c r="W513" s="43">
        <v>9426883.8899999987</v>
      </c>
      <c r="X513" s="45">
        <v>2.7421547955377393E-2</v>
      </c>
      <c r="Y513" s="43">
        <v>1750</v>
      </c>
      <c r="Z513" s="43">
        <v>16750</v>
      </c>
      <c r="AA513" s="43">
        <v>370</v>
      </c>
      <c r="AB513" s="43">
        <v>18870</v>
      </c>
      <c r="AC513" s="43">
        <v>0</v>
      </c>
      <c r="AD513" s="43">
        <v>18870</v>
      </c>
      <c r="AE513" s="43">
        <v>0</v>
      </c>
      <c r="AF513" s="45">
        <f t="shared" si="21"/>
        <v>2110532.44</v>
      </c>
      <c r="AG513" s="45">
        <f t="shared" si="22"/>
        <v>6348557</v>
      </c>
      <c r="AH513" s="45">
        <f t="shared" si="23"/>
        <v>967794.45</v>
      </c>
      <c r="AI513" s="43">
        <v>337514682</v>
      </c>
      <c r="AJ513" s="43">
        <v>358520083</v>
      </c>
      <c r="AK513" s="43">
        <v>351575638</v>
      </c>
      <c r="AL513" s="47">
        <v>349203467.66666669</v>
      </c>
      <c r="AM513" s="43">
        <v>117191.762141454</v>
      </c>
      <c r="AN513" s="46"/>
    </row>
    <row r="514" spans="1:40" s="35" customFormat="1" ht="16.5" x14ac:dyDescent="0.3">
      <c r="A514" s="35" t="s">
        <v>1089</v>
      </c>
      <c r="B514" s="35" t="s">
        <v>1090</v>
      </c>
      <c r="C514" s="35" t="s">
        <v>1064</v>
      </c>
      <c r="D514" s="41">
        <v>3</v>
      </c>
      <c r="E514" s="41" t="s">
        <v>1234</v>
      </c>
      <c r="F514" s="42" t="s">
        <v>1193</v>
      </c>
      <c r="G514" s="43">
        <v>354441100</v>
      </c>
      <c r="H514" s="44">
        <v>2.919</v>
      </c>
      <c r="I514" s="43">
        <v>384258666</v>
      </c>
      <c r="J514" s="43">
        <v>2089630.9</v>
      </c>
      <c r="K514" s="43">
        <v>2087666.8399999999</v>
      </c>
      <c r="L514" s="43">
        <v>0</v>
      </c>
      <c r="M514" s="43">
        <v>2087666.8399999999</v>
      </c>
      <c r="N514" s="43">
        <v>149850.10999999999</v>
      </c>
      <c r="O514" s="43">
        <v>4.42</v>
      </c>
      <c r="P514" s="43">
        <v>8594.7000000000007</v>
      </c>
      <c r="Q514" s="43">
        <v>6635798</v>
      </c>
      <c r="R514" s="43">
        <v>0</v>
      </c>
      <c r="S514" s="43">
        <v>0</v>
      </c>
      <c r="T514" s="43">
        <v>1461300</v>
      </c>
      <c r="U514" s="43">
        <v>0</v>
      </c>
      <c r="V514" s="43">
        <v>0</v>
      </c>
      <c r="W514" s="43">
        <v>10343214.07</v>
      </c>
      <c r="X514" s="45">
        <v>2.595981822223168E-2</v>
      </c>
      <c r="Y514" s="43">
        <v>7485.62</v>
      </c>
      <c r="Z514" s="43">
        <v>25250</v>
      </c>
      <c r="AA514" s="43">
        <v>654.7124</v>
      </c>
      <c r="AB514" s="43">
        <v>33390.332399999999</v>
      </c>
      <c r="AC514" s="43">
        <v>0</v>
      </c>
      <c r="AD514" s="43">
        <v>33390.332399999999</v>
      </c>
      <c r="AE514" s="43">
        <v>0</v>
      </c>
      <c r="AF514" s="45">
        <f t="shared" si="21"/>
        <v>2246116.0699999998</v>
      </c>
      <c r="AG514" s="45">
        <f t="shared" si="22"/>
        <v>6635798</v>
      </c>
      <c r="AH514" s="45">
        <f t="shared" si="23"/>
        <v>1461300</v>
      </c>
      <c r="AI514" s="43">
        <v>368673476</v>
      </c>
      <c r="AJ514" s="43">
        <v>383887818</v>
      </c>
      <c r="AK514" s="43">
        <v>388003394</v>
      </c>
      <c r="AL514" s="47">
        <v>380188229.33333331</v>
      </c>
      <c r="AM514" s="43">
        <v>129334.335332202</v>
      </c>
      <c r="AN514" s="46"/>
    </row>
    <row r="515" spans="1:40" s="35" customFormat="1" ht="16.5" x14ac:dyDescent="0.3">
      <c r="A515" s="35" t="s">
        <v>1091</v>
      </c>
      <c r="B515" s="35" t="s">
        <v>1092</v>
      </c>
      <c r="C515" s="35" t="s">
        <v>1064</v>
      </c>
      <c r="D515" s="41">
        <v>1</v>
      </c>
      <c r="E515" s="41" t="s">
        <v>1233</v>
      </c>
      <c r="F515" s="42" t="s">
        <v>1193</v>
      </c>
      <c r="G515" s="43">
        <v>595022453</v>
      </c>
      <c r="H515" s="44">
        <v>4.423</v>
      </c>
      <c r="I515" s="43">
        <v>694455677</v>
      </c>
      <c r="J515" s="43">
        <v>3776508.31</v>
      </c>
      <c r="K515" s="43">
        <v>3764670.14</v>
      </c>
      <c r="L515" s="43">
        <v>0</v>
      </c>
      <c r="M515" s="43">
        <v>3764670.14</v>
      </c>
      <c r="N515" s="43">
        <v>270272.62</v>
      </c>
      <c r="O515" s="43">
        <v>7.99</v>
      </c>
      <c r="P515" s="43">
        <v>15494.66</v>
      </c>
      <c r="Q515" s="43">
        <v>13372969</v>
      </c>
      <c r="R515" s="43">
        <v>0</v>
      </c>
      <c r="S515" s="43">
        <v>0</v>
      </c>
      <c r="T515" s="43">
        <v>8893400</v>
      </c>
      <c r="U515" s="43">
        <v>0</v>
      </c>
      <c r="V515" s="43">
        <v>0</v>
      </c>
      <c r="W515" s="43">
        <v>26316814.41</v>
      </c>
      <c r="X515" s="45">
        <v>4.1695819652133856E-2</v>
      </c>
      <c r="Y515" s="43">
        <v>6500</v>
      </c>
      <c r="Z515" s="43">
        <v>29500</v>
      </c>
      <c r="AA515" s="43">
        <v>720</v>
      </c>
      <c r="AB515" s="43">
        <v>36720</v>
      </c>
      <c r="AC515" s="43">
        <v>0</v>
      </c>
      <c r="AD515" s="43">
        <v>36720</v>
      </c>
      <c r="AE515" s="43">
        <v>0</v>
      </c>
      <c r="AF515" s="45">
        <f t="shared" ref="AF515:AF567" si="24">SUM(M515:P515)</f>
        <v>4050445.4100000006</v>
      </c>
      <c r="AG515" s="45">
        <f t="shared" ref="AG515:AG567" si="25">SUM(Q515:S515)</f>
        <v>13372969</v>
      </c>
      <c r="AH515" s="45">
        <f t="shared" ref="AH515:AH567" si="26">SUM(T515:V515)</f>
        <v>8893400</v>
      </c>
      <c r="AI515" s="43">
        <v>666248519</v>
      </c>
      <c r="AJ515" s="43">
        <v>655578831</v>
      </c>
      <c r="AK515" s="43">
        <v>665200671</v>
      </c>
      <c r="AL515" s="47">
        <v>662342673.66666663</v>
      </c>
      <c r="AM515" s="43">
        <v>221733.48626629199</v>
      </c>
      <c r="AN515" s="46"/>
    </row>
    <row r="516" spans="1:40" s="35" customFormat="1" ht="16.5" x14ac:dyDescent="0.3">
      <c r="A516" s="35" t="s">
        <v>1093</v>
      </c>
      <c r="B516" s="35" t="s">
        <v>1094</v>
      </c>
      <c r="C516" s="35" t="s">
        <v>1064</v>
      </c>
      <c r="D516" s="41">
        <v>2</v>
      </c>
      <c r="E516" s="41" t="s">
        <v>1233</v>
      </c>
      <c r="F516" s="42" t="s">
        <v>1193</v>
      </c>
      <c r="G516" s="43">
        <v>194446900</v>
      </c>
      <c r="H516" s="44">
        <v>3.7130000000000001</v>
      </c>
      <c r="I516" s="43">
        <v>198709240</v>
      </c>
      <c r="J516" s="43">
        <v>1080597.54</v>
      </c>
      <c r="K516" s="43">
        <v>1077889.8700000001</v>
      </c>
      <c r="L516" s="43">
        <v>0</v>
      </c>
      <c r="M516" s="43">
        <v>1077889.8700000001</v>
      </c>
      <c r="N516" s="43">
        <v>77373.88</v>
      </c>
      <c r="O516" s="43">
        <v>2.29</v>
      </c>
      <c r="P516" s="43">
        <v>4435.13</v>
      </c>
      <c r="Q516" s="43">
        <v>2527782</v>
      </c>
      <c r="R516" s="43">
        <v>1237546</v>
      </c>
      <c r="S516" s="43">
        <v>0</v>
      </c>
      <c r="T516" s="43">
        <v>2292863</v>
      </c>
      <c r="U516" s="43">
        <v>0</v>
      </c>
      <c r="V516" s="43">
        <v>0</v>
      </c>
      <c r="W516" s="43">
        <v>7217892.1699999999</v>
      </c>
      <c r="X516" s="45">
        <v>3.4736328811380508E-2</v>
      </c>
      <c r="Y516" s="43">
        <v>3500</v>
      </c>
      <c r="Z516" s="43">
        <v>18500</v>
      </c>
      <c r="AA516" s="43">
        <v>440</v>
      </c>
      <c r="AB516" s="43">
        <v>22440</v>
      </c>
      <c r="AC516" s="43">
        <v>0</v>
      </c>
      <c r="AD516" s="43">
        <v>22440</v>
      </c>
      <c r="AE516" s="43">
        <v>0</v>
      </c>
      <c r="AF516" s="45">
        <f t="shared" si="24"/>
        <v>1159701.17</v>
      </c>
      <c r="AG516" s="45">
        <f t="shared" si="25"/>
        <v>3765328</v>
      </c>
      <c r="AH516" s="45">
        <f t="shared" si="26"/>
        <v>2292863</v>
      </c>
      <c r="AI516" s="43">
        <v>196557696</v>
      </c>
      <c r="AJ516" s="43">
        <v>198250127</v>
      </c>
      <c r="AK516" s="43">
        <v>202485577</v>
      </c>
      <c r="AL516" s="47">
        <v>199097800</v>
      </c>
      <c r="AM516" s="43">
        <v>67495.124838140997</v>
      </c>
      <c r="AN516" s="46"/>
    </row>
    <row r="517" spans="1:40" s="35" customFormat="1" ht="16.5" x14ac:dyDescent="0.3">
      <c r="A517" s="35" t="s">
        <v>1095</v>
      </c>
      <c r="B517" s="35" t="s">
        <v>1096</v>
      </c>
      <c r="C517" s="35" t="s">
        <v>1064</v>
      </c>
      <c r="D517" s="41">
        <v>3</v>
      </c>
      <c r="E517" s="41" t="s">
        <v>1234</v>
      </c>
      <c r="F517" s="42" t="s">
        <v>1193</v>
      </c>
      <c r="G517" s="43">
        <v>226211700</v>
      </c>
      <c r="H517" s="44">
        <v>2.7189999999999999</v>
      </c>
      <c r="I517" s="43">
        <v>252710976</v>
      </c>
      <c r="J517" s="43">
        <v>1374263.52</v>
      </c>
      <c r="K517" s="43">
        <v>1373926.58</v>
      </c>
      <c r="L517" s="43">
        <v>0</v>
      </c>
      <c r="M517" s="43">
        <v>1373926.58</v>
      </c>
      <c r="N517" s="43">
        <v>98616.46</v>
      </c>
      <c r="O517" s="43">
        <v>2.91</v>
      </c>
      <c r="P517" s="43">
        <v>5657.57</v>
      </c>
      <c r="Q517" s="43">
        <v>2185484</v>
      </c>
      <c r="R517" s="43">
        <v>1868979</v>
      </c>
      <c r="S517" s="43">
        <v>0</v>
      </c>
      <c r="T517" s="43">
        <v>616319</v>
      </c>
      <c r="U517" s="43">
        <v>0</v>
      </c>
      <c r="V517" s="43">
        <v>0</v>
      </c>
      <c r="W517" s="43">
        <v>6148985.5199999996</v>
      </c>
      <c r="X517" s="45">
        <v>2.5523369713873114E-2</v>
      </c>
      <c r="Y517" s="43">
        <v>3500</v>
      </c>
      <c r="Z517" s="43">
        <v>15250</v>
      </c>
      <c r="AA517" s="43">
        <v>375</v>
      </c>
      <c r="AB517" s="43">
        <v>19125</v>
      </c>
      <c r="AC517" s="43">
        <v>0</v>
      </c>
      <c r="AD517" s="43">
        <v>19125</v>
      </c>
      <c r="AE517" s="43">
        <v>0</v>
      </c>
      <c r="AF517" s="45">
        <f t="shared" si="24"/>
        <v>1478203.52</v>
      </c>
      <c r="AG517" s="45">
        <f t="shared" si="25"/>
        <v>4054463</v>
      </c>
      <c r="AH517" s="45">
        <f t="shared" si="26"/>
        <v>616319</v>
      </c>
      <c r="AI517" s="43">
        <v>244594214</v>
      </c>
      <c r="AJ517" s="43">
        <v>251551766</v>
      </c>
      <c r="AK517" s="43">
        <v>255375593</v>
      </c>
      <c r="AL517" s="47">
        <v>250507191</v>
      </c>
      <c r="AM517" s="43">
        <v>85125.112541469003</v>
      </c>
      <c r="AN517" s="46"/>
    </row>
    <row r="518" spans="1:40" s="35" customFormat="1" ht="16.5" x14ac:dyDescent="0.3">
      <c r="A518" s="35" t="s">
        <v>1097</v>
      </c>
      <c r="B518" s="35" t="s">
        <v>1098</v>
      </c>
      <c r="C518" s="35" t="s">
        <v>1064</v>
      </c>
      <c r="D518" s="41">
        <v>1</v>
      </c>
      <c r="E518" s="41" t="s">
        <v>1233</v>
      </c>
      <c r="F518" s="42" t="s">
        <v>1193</v>
      </c>
      <c r="G518" s="43">
        <v>3001513200</v>
      </c>
      <c r="H518" s="44">
        <v>3.4</v>
      </c>
      <c r="I518" s="43">
        <v>3297251767</v>
      </c>
      <c r="J518" s="43">
        <v>17930732.079999998</v>
      </c>
      <c r="K518" s="43">
        <v>17906530.539999999</v>
      </c>
      <c r="L518" s="43">
        <v>0</v>
      </c>
      <c r="M518" s="43">
        <v>17906530.539999999</v>
      </c>
      <c r="N518" s="43">
        <v>0</v>
      </c>
      <c r="O518" s="43">
        <v>11.32</v>
      </c>
      <c r="P518" s="43">
        <v>73712.539999999994</v>
      </c>
      <c r="Q518" s="43">
        <v>64963843</v>
      </c>
      <c r="R518" s="43">
        <v>0</v>
      </c>
      <c r="S518" s="43">
        <v>0</v>
      </c>
      <c r="T518" s="43">
        <v>17669767.600000001</v>
      </c>
      <c r="U518" s="43">
        <v>330166.43</v>
      </c>
      <c r="V518" s="43">
        <v>1092923.75</v>
      </c>
      <c r="W518" s="43">
        <v>102036955.18000001</v>
      </c>
      <c r="X518" s="45">
        <v>3.1260181682036335E-2</v>
      </c>
      <c r="Y518" s="43">
        <v>5508.22</v>
      </c>
      <c r="Z518" s="43">
        <v>98000</v>
      </c>
      <c r="AA518" s="43">
        <v>2070.1644000000001</v>
      </c>
      <c r="AB518" s="43">
        <v>105578.38440000001</v>
      </c>
      <c r="AC518" s="43">
        <v>0</v>
      </c>
      <c r="AD518" s="43">
        <v>105578.38440000001</v>
      </c>
      <c r="AE518" s="43">
        <v>0</v>
      </c>
      <c r="AF518" s="45">
        <f t="shared" si="24"/>
        <v>17980254.399999999</v>
      </c>
      <c r="AG518" s="45">
        <f t="shared" si="25"/>
        <v>64963843</v>
      </c>
      <c r="AH518" s="45">
        <f t="shared" si="26"/>
        <v>19092857.780000001</v>
      </c>
      <c r="AI518" s="43">
        <v>3187636364</v>
      </c>
      <c r="AJ518" s="43">
        <v>3278774523</v>
      </c>
      <c r="AK518" s="43">
        <v>3261805260</v>
      </c>
      <c r="AL518" s="47">
        <v>3242738715.6666665</v>
      </c>
      <c r="AM518" s="43">
        <v>1087267.3327315799</v>
      </c>
      <c r="AN518" s="46"/>
    </row>
    <row r="519" spans="1:40" s="35" customFormat="1" ht="16.5" x14ac:dyDescent="0.3">
      <c r="A519" s="35" t="s">
        <v>1099</v>
      </c>
      <c r="B519" s="35" t="s">
        <v>1100</v>
      </c>
      <c r="C519" s="35" t="s">
        <v>1064</v>
      </c>
      <c r="D519" s="41">
        <v>2</v>
      </c>
      <c r="E519" s="41" t="s">
        <v>1233</v>
      </c>
      <c r="F519" s="42" t="s">
        <v>1193</v>
      </c>
      <c r="G519" s="43">
        <v>294340200</v>
      </c>
      <c r="H519" s="44">
        <v>4.24</v>
      </c>
      <c r="I519" s="43">
        <v>331859380</v>
      </c>
      <c r="J519" s="43">
        <v>1804679.18</v>
      </c>
      <c r="K519" s="43">
        <v>1804095.18</v>
      </c>
      <c r="L519" s="43">
        <v>0</v>
      </c>
      <c r="M519" s="43">
        <v>1804095.18</v>
      </c>
      <c r="N519" s="43">
        <v>129494.78</v>
      </c>
      <c r="O519" s="43">
        <v>3.82</v>
      </c>
      <c r="P519" s="43">
        <v>7428.76</v>
      </c>
      <c r="Q519" s="43">
        <v>4740803</v>
      </c>
      <c r="R519" s="43">
        <v>2292378</v>
      </c>
      <c r="S519" s="43">
        <v>0</v>
      </c>
      <c r="T519" s="43">
        <v>3504405.53</v>
      </c>
      <c r="U519" s="43">
        <v>0</v>
      </c>
      <c r="V519" s="43">
        <v>0</v>
      </c>
      <c r="W519" s="43">
        <v>12478609.069999998</v>
      </c>
      <c r="X519" s="45">
        <v>4.0124575315020644E-2</v>
      </c>
      <c r="Y519" s="43">
        <v>3250</v>
      </c>
      <c r="Z519" s="43">
        <v>19750</v>
      </c>
      <c r="AA519" s="43">
        <v>460</v>
      </c>
      <c r="AB519" s="43">
        <v>23460</v>
      </c>
      <c r="AC519" s="43">
        <v>0</v>
      </c>
      <c r="AD519" s="43">
        <v>23460</v>
      </c>
      <c r="AE519" s="43">
        <v>0</v>
      </c>
      <c r="AF519" s="45">
        <f t="shared" si="24"/>
        <v>1941022.54</v>
      </c>
      <c r="AG519" s="45">
        <f t="shared" si="25"/>
        <v>7033181</v>
      </c>
      <c r="AH519" s="45">
        <f t="shared" si="26"/>
        <v>3504405.53</v>
      </c>
      <c r="AI519" s="43">
        <v>323602225</v>
      </c>
      <c r="AJ519" s="43">
        <v>330665318</v>
      </c>
      <c r="AK519" s="43">
        <v>330014800</v>
      </c>
      <c r="AL519" s="47">
        <v>328094114.33333331</v>
      </c>
      <c r="AM519" s="43">
        <v>110004.8233284</v>
      </c>
      <c r="AN519" s="46"/>
    </row>
    <row r="520" spans="1:40" s="35" customFormat="1" ht="16.5" x14ac:dyDescent="0.3">
      <c r="A520" s="35" t="s">
        <v>1101</v>
      </c>
      <c r="B520" s="35" t="s">
        <v>1102</v>
      </c>
      <c r="C520" s="35" t="s">
        <v>1064</v>
      </c>
      <c r="D520" s="41">
        <v>3</v>
      </c>
      <c r="E520" s="41" t="s">
        <v>1234</v>
      </c>
      <c r="F520" s="42" t="s">
        <v>1193</v>
      </c>
      <c r="G520" s="43">
        <v>406672700</v>
      </c>
      <c r="H520" s="44">
        <v>3.2090000000000001</v>
      </c>
      <c r="I520" s="43">
        <v>465069150</v>
      </c>
      <c r="J520" s="43">
        <v>2529085.1</v>
      </c>
      <c r="K520" s="43">
        <v>2528577.86</v>
      </c>
      <c r="L520" s="43">
        <v>0</v>
      </c>
      <c r="M520" s="43">
        <v>2528577.86</v>
      </c>
      <c r="N520" s="43">
        <v>181493.74</v>
      </c>
      <c r="O520" s="43">
        <v>5.35</v>
      </c>
      <c r="P520" s="43">
        <v>10412.370000000001</v>
      </c>
      <c r="Q520" s="43">
        <v>4402812</v>
      </c>
      <c r="R520" s="43">
        <v>3868651</v>
      </c>
      <c r="S520" s="43">
        <v>0</v>
      </c>
      <c r="T520" s="43">
        <v>2042562.06</v>
      </c>
      <c r="U520" s="43">
        <v>12200.18</v>
      </c>
      <c r="V520" s="43">
        <v>0</v>
      </c>
      <c r="W520" s="43">
        <v>13046714.560000001</v>
      </c>
      <c r="X520" s="45">
        <v>2.9534559898635175E-2</v>
      </c>
      <c r="Y520" s="43">
        <v>4250</v>
      </c>
      <c r="Z520" s="43">
        <v>27250</v>
      </c>
      <c r="AA520" s="43">
        <v>630</v>
      </c>
      <c r="AB520" s="43">
        <v>32130</v>
      </c>
      <c r="AC520" s="43">
        <v>0</v>
      </c>
      <c r="AD520" s="43">
        <v>32130</v>
      </c>
      <c r="AE520" s="43">
        <v>0</v>
      </c>
      <c r="AF520" s="45">
        <f t="shared" si="24"/>
        <v>2720489.32</v>
      </c>
      <c r="AG520" s="45">
        <f t="shared" si="25"/>
        <v>8271463</v>
      </c>
      <c r="AH520" s="45">
        <f t="shared" si="26"/>
        <v>2054762.24</v>
      </c>
      <c r="AI520" s="43">
        <v>449800799</v>
      </c>
      <c r="AJ520" s="43">
        <v>463454618</v>
      </c>
      <c r="AK520" s="43">
        <v>471122220</v>
      </c>
      <c r="AL520" s="47">
        <v>461459212.33333331</v>
      </c>
      <c r="AM520" s="43">
        <v>157040.58295926001</v>
      </c>
      <c r="AN520" s="46"/>
    </row>
    <row r="521" spans="1:40" s="35" customFormat="1" ht="16.5" x14ac:dyDescent="0.3">
      <c r="A521" s="35" t="s">
        <v>1103</v>
      </c>
      <c r="B521" s="35" t="s">
        <v>1104</v>
      </c>
      <c r="C521" s="35" t="s">
        <v>1064</v>
      </c>
      <c r="D521" s="41">
        <v>1</v>
      </c>
      <c r="E521" s="41" t="s">
        <v>1234</v>
      </c>
      <c r="F521" s="42" t="s">
        <v>1193</v>
      </c>
      <c r="G521" s="43">
        <v>123871400</v>
      </c>
      <c r="H521" s="44">
        <v>3.258</v>
      </c>
      <c r="I521" s="43">
        <v>131565909</v>
      </c>
      <c r="J521" s="43">
        <v>715466.46</v>
      </c>
      <c r="K521" s="43">
        <v>715268.53999999992</v>
      </c>
      <c r="L521" s="43">
        <v>0</v>
      </c>
      <c r="M521" s="43">
        <v>715268.53999999992</v>
      </c>
      <c r="N521" s="43">
        <v>51339.91</v>
      </c>
      <c r="O521" s="43">
        <v>1.51</v>
      </c>
      <c r="P521" s="43">
        <v>2945.26</v>
      </c>
      <c r="Q521" s="43">
        <v>1550020</v>
      </c>
      <c r="R521" s="43">
        <v>723718</v>
      </c>
      <c r="S521" s="43">
        <v>0</v>
      </c>
      <c r="T521" s="43">
        <v>991890</v>
      </c>
      <c r="U521" s="43">
        <v>0</v>
      </c>
      <c r="V521" s="43">
        <v>0</v>
      </c>
      <c r="W521" s="43">
        <v>4035183.2199999997</v>
      </c>
      <c r="X521" s="45">
        <v>3.1754186580058123E-2</v>
      </c>
      <c r="Y521" s="43">
        <v>2500</v>
      </c>
      <c r="Z521" s="43">
        <v>7000</v>
      </c>
      <c r="AA521" s="43">
        <v>190</v>
      </c>
      <c r="AB521" s="43">
        <v>9690</v>
      </c>
      <c r="AC521" s="43">
        <v>0</v>
      </c>
      <c r="AD521" s="43">
        <v>9690</v>
      </c>
      <c r="AE521" s="43">
        <v>0</v>
      </c>
      <c r="AF521" s="45">
        <f t="shared" si="24"/>
        <v>769555.22</v>
      </c>
      <c r="AG521" s="45">
        <f t="shared" si="25"/>
        <v>2273738</v>
      </c>
      <c r="AH521" s="45">
        <f t="shared" si="26"/>
        <v>991890</v>
      </c>
      <c r="AI521" s="43">
        <v>126728700</v>
      </c>
      <c r="AJ521" s="43">
        <v>130496106</v>
      </c>
      <c r="AK521" s="43">
        <v>131778085</v>
      </c>
      <c r="AL521" s="47">
        <v>129667630.33333333</v>
      </c>
      <c r="AM521" s="43">
        <v>43925.984407304997</v>
      </c>
      <c r="AN521" s="46"/>
    </row>
    <row r="522" spans="1:40" s="35" customFormat="1" ht="16.5" x14ac:dyDescent="0.3">
      <c r="A522" s="35" t="s">
        <v>1105</v>
      </c>
      <c r="B522" s="35" t="s">
        <v>1106</v>
      </c>
      <c r="C522" s="35" t="s">
        <v>1064</v>
      </c>
      <c r="D522" s="41">
        <v>2</v>
      </c>
      <c r="E522" s="41" t="s">
        <v>1233</v>
      </c>
      <c r="F522" s="42" t="s">
        <v>1193</v>
      </c>
      <c r="G522" s="43">
        <v>2405215919</v>
      </c>
      <c r="H522" s="44">
        <v>3.13</v>
      </c>
      <c r="I522" s="43">
        <v>2458781107</v>
      </c>
      <c r="J522" s="43">
        <v>13371058.199999999</v>
      </c>
      <c r="K522" s="43">
        <v>13339612.819999998</v>
      </c>
      <c r="L522" s="43">
        <v>0</v>
      </c>
      <c r="M522" s="43">
        <v>13339612.819999998</v>
      </c>
      <c r="N522" s="43">
        <v>957539.31</v>
      </c>
      <c r="O522" s="43">
        <v>13.19</v>
      </c>
      <c r="P522" s="43">
        <v>54881.69</v>
      </c>
      <c r="Q522" s="43">
        <v>42993996</v>
      </c>
      <c r="R522" s="43">
        <v>0</v>
      </c>
      <c r="S522" s="43">
        <v>0</v>
      </c>
      <c r="T522" s="43">
        <v>17931213.030000001</v>
      </c>
      <c r="U522" s="43">
        <v>0</v>
      </c>
      <c r="V522" s="43">
        <v>0</v>
      </c>
      <c r="W522" s="43">
        <v>75277256.039999992</v>
      </c>
      <c r="X522" s="45">
        <v>2.6166276014261278E-2</v>
      </c>
      <c r="Y522" s="43">
        <v>25250</v>
      </c>
      <c r="Z522" s="43">
        <v>126250</v>
      </c>
      <c r="AA522" s="43">
        <v>3030</v>
      </c>
      <c r="AB522" s="43">
        <v>154530</v>
      </c>
      <c r="AC522" s="43">
        <v>0</v>
      </c>
      <c r="AD522" s="43">
        <v>154530</v>
      </c>
      <c r="AE522" s="43">
        <v>0</v>
      </c>
      <c r="AF522" s="45">
        <f t="shared" si="24"/>
        <v>14352047.009999998</v>
      </c>
      <c r="AG522" s="45">
        <f t="shared" si="25"/>
        <v>42993996</v>
      </c>
      <c r="AH522" s="45">
        <f t="shared" si="26"/>
        <v>17931213.030000001</v>
      </c>
      <c r="AI522" s="43">
        <v>2454466124</v>
      </c>
      <c r="AJ522" s="43">
        <v>2504662498</v>
      </c>
      <c r="AK522" s="43">
        <v>2546666349</v>
      </c>
      <c r="AL522" s="47">
        <v>2501931657</v>
      </c>
      <c r="AM522" s="43">
        <v>849700.00629914401</v>
      </c>
      <c r="AN522" s="46"/>
    </row>
    <row r="523" spans="1:40" s="35" customFormat="1" ht="16.5" x14ac:dyDescent="0.3">
      <c r="A523" s="35" t="s">
        <v>1107</v>
      </c>
      <c r="B523" s="35" t="s">
        <v>1108</v>
      </c>
      <c r="C523" s="35" t="s">
        <v>1064</v>
      </c>
      <c r="D523" s="41">
        <v>3</v>
      </c>
      <c r="E523" s="41" t="s">
        <v>1234</v>
      </c>
      <c r="F523" s="42" t="s">
        <v>1193</v>
      </c>
      <c r="G523" s="43">
        <v>2343776</v>
      </c>
      <c r="H523" s="44">
        <v>0.752</v>
      </c>
      <c r="I523" s="43">
        <v>3042895</v>
      </c>
      <c r="J523" s="43">
        <v>16547.52</v>
      </c>
      <c r="K523" s="43">
        <v>16547.52</v>
      </c>
      <c r="L523" s="43">
        <v>200</v>
      </c>
      <c r="M523" s="43">
        <v>16347.52</v>
      </c>
      <c r="N523" s="43">
        <v>1187.72</v>
      </c>
      <c r="O523" s="43">
        <v>0.03</v>
      </c>
      <c r="P523" s="43">
        <v>68.14</v>
      </c>
      <c r="Q523" s="43">
        <v>0</v>
      </c>
      <c r="R523" s="43">
        <v>0</v>
      </c>
      <c r="S523" s="43">
        <v>0</v>
      </c>
      <c r="T523" s="43">
        <v>0</v>
      </c>
      <c r="U523" s="43">
        <v>0</v>
      </c>
      <c r="V523" s="43">
        <v>0</v>
      </c>
      <c r="W523" s="43">
        <v>17603.41</v>
      </c>
      <c r="X523" s="45">
        <v>2.3640474395944876E-2</v>
      </c>
      <c r="Y523" s="43">
        <v>0</v>
      </c>
      <c r="Z523" s="43">
        <v>0</v>
      </c>
      <c r="AA523" s="43">
        <v>0</v>
      </c>
      <c r="AB523" s="43">
        <v>0</v>
      </c>
      <c r="AC523" s="43">
        <v>0</v>
      </c>
      <c r="AD523" s="43">
        <v>0</v>
      </c>
      <c r="AE523" s="43">
        <v>0</v>
      </c>
      <c r="AF523" s="45">
        <f t="shared" si="24"/>
        <v>17603.41</v>
      </c>
      <c r="AG523" s="45">
        <f t="shared" si="25"/>
        <v>0</v>
      </c>
      <c r="AH523" s="45">
        <f t="shared" si="26"/>
        <v>0</v>
      </c>
      <c r="AI523" s="43">
        <v>2614503</v>
      </c>
      <c r="AJ523" s="43">
        <v>2614503</v>
      </c>
      <c r="AK523" s="43">
        <v>2614503</v>
      </c>
      <c r="AL523" s="47">
        <v>2614503</v>
      </c>
      <c r="AM523" s="43">
        <v>873.37545995699998</v>
      </c>
      <c r="AN523" s="46"/>
    </row>
    <row r="524" spans="1:40" s="35" customFormat="1" ht="16.5" x14ac:dyDescent="0.3">
      <c r="A524" s="35" t="s">
        <v>1109</v>
      </c>
      <c r="B524" s="35" t="s">
        <v>1110</v>
      </c>
      <c r="C524" s="35" t="s">
        <v>1064</v>
      </c>
      <c r="D524" s="41">
        <v>1</v>
      </c>
      <c r="E524" s="41" t="s">
        <v>1233</v>
      </c>
      <c r="F524" s="42" t="s">
        <v>1193</v>
      </c>
      <c r="G524" s="43">
        <v>1209436690</v>
      </c>
      <c r="H524" s="44">
        <v>2.7669999999999999</v>
      </c>
      <c r="I524" s="43">
        <v>1265208954</v>
      </c>
      <c r="J524" s="43">
        <v>6880313.0300000003</v>
      </c>
      <c r="K524" s="43">
        <v>6876761.1900000004</v>
      </c>
      <c r="L524" s="43">
        <v>0</v>
      </c>
      <c r="M524" s="43">
        <v>6876761.1900000004</v>
      </c>
      <c r="N524" s="43">
        <v>493599.15</v>
      </c>
      <c r="O524" s="43">
        <v>13.94</v>
      </c>
      <c r="P524" s="43">
        <v>28315.13</v>
      </c>
      <c r="Q524" s="43">
        <v>14758386</v>
      </c>
      <c r="R524" s="43">
        <v>7575531</v>
      </c>
      <c r="S524" s="43">
        <v>0</v>
      </c>
      <c r="T524" s="43">
        <v>3665220</v>
      </c>
      <c r="U524" s="43">
        <v>60472</v>
      </c>
      <c r="V524" s="43">
        <v>0</v>
      </c>
      <c r="W524" s="43">
        <v>33458298.41</v>
      </c>
      <c r="X524" s="45">
        <v>2.6733201916043427E-2</v>
      </c>
      <c r="Y524" s="43">
        <v>19407.54</v>
      </c>
      <c r="Z524" s="43">
        <v>77500</v>
      </c>
      <c r="AA524" s="43">
        <v>1938.1508000000001</v>
      </c>
      <c r="AB524" s="43">
        <v>98845.690800000011</v>
      </c>
      <c r="AC524" s="43">
        <v>-500</v>
      </c>
      <c r="AD524" s="43">
        <v>98345.690800000011</v>
      </c>
      <c r="AE524" s="43">
        <v>0</v>
      </c>
      <c r="AF524" s="45">
        <f t="shared" si="24"/>
        <v>7398689.4100000011</v>
      </c>
      <c r="AG524" s="45">
        <f t="shared" si="25"/>
        <v>22333917</v>
      </c>
      <c r="AH524" s="45">
        <f t="shared" si="26"/>
        <v>3725692</v>
      </c>
      <c r="AI524" s="43">
        <v>1273420618</v>
      </c>
      <c r="AJ524" s="43">
        <v>1252887331</v>
      </c>
      <c r="AK524" s="43">
        <v>1285950760</v>
      </c>
      <c r="AL524" s="47">
        <v>1270752903</v>
      </c>
      <c r="AM524" s="43">
        <v>428649.82468308002</v>
      </c>
      <c r="AN524" s="46"/>
    </row>
    <row r="525" spans="1:40" s="35" customFormat="1" ht="16.5" x14ac:dyDescent="0.3">
      <c r="A525" s="35" t="s">
        <v>1111</v>
      </c>
      <c r="B525" s="35" t="s">
        <v>1112</v>
      </c>
      <c r="C525" s="35" t="s">
        <v>1113</v>
      </c>
      <c r="D525" s="41">
        <v>2</v>
      </c>
      <c r="E525" s="41" t="s">
        <v>1233</v>
      </c>
      <c r="F525" s="42" t="s">
        <v>1193</v>
      </c>
      <c r="G525" s="43">
        <v>1836454758</v>
      </c>
      <c r="H525" s="44">
        <v>4.1980000000000004</v>
      </c>
      <c r="I525" s="43">
        <v>3520806438</v>
      </c>
      <c r="J525" s="43">
        <v>17208552.07</v>
      </c>
      <c r="K525" s="43">
        <v>17192762.289999999</v>
      </c>
      <c r="L525" s="43">
        <v>0</v>
      </c>
      <c r="M525" s="43">
        <v>17192762.289999999</v>
      </c>
      <c r="N525" s="43">
        <v>0</v>
      </c>
      <c r="O525" s="43">
        <v>0</v>
      </c>
      <c r="P525" s="43">
        <v>528120.97</v>
      </c>
      <c r="Q525" s="43">
        <v>44459136</v>
      </c>
      <c r="R525" s="43">
        <v>0</v>
      </c>
      <c r="S525" s="43">
        <v>0</v>
      </c>
      <c r="T525" s="43">
        <v>13752255.390000001</v>
      </c>
      <c r="U525" s="43">
        <v>0</v>
      </c>
      <c r="V525" s="43">
        <v>1157587.8600000001</v>
      </c>
      <c r="W525" s="43">
        <v>77089862.510000005</v>
      </c>
      <c r="X525" s="45">
        <v>3.9682973521338732E-2</v>
      </c>
      <c r="Y525" s="43">
        <v>2000</v>
      </c>
      <c r="Z525" s="43">
        <v>63500</v>
      </c>
      <c r="AA525" s="43">
        <v>1310</v>
      </c>
      <c r="AB525" s="43">
        <v>66810</v>
      </c>
      <c r="AC525" s="43">
        <v>0</v>
      </c>
      <c r="AD525" s="43">
        <v>66810</v>
      </c>
      <c r="AE525" s="43">
        <v>0</v>
      </c>
      <c r="AF525" s="45">
        <f t="shared" si="24"/>
        <v>17720883.259999998</v>
      </c>
      <c r="AG525" s="45">
        <f t="shared" si="25"/>
        <v>44459136</v>
      </c>
      <c r="AH525" s="45">
        <f t="shared" si="26"/>
        <v>14909843.25</v>
      </c>
      <c r="AI525" s="43">
        <v>3441799586</v>
      </c>
      <c r="AJ525" s="43">
        <v>3471820266</v>
      </c>
      <c r="AK525" s="43">
        <v>3350668620</v>
      </c>
      <c r="AL525" s="47">
        <v>3421429490.6666665</v>
      </c>
      <c r="AM525" s="43">
        <v>1117207.9187909639</v>
      </c>
      <c r="AN525" s="46"/>
    </row>
    <row r="526" spans="1:40" s="35" customFormat="1" ht="16.5" x14ac:dyDescent="0.3">
      <c r="A526" s="35" t="s">
        <v>1114</v>
      </c>
      <c r="B526" s="35" t="s">
        <v>1115</v>
      </c>
      <c r="C526" s="35" t="s">
        <v>1113</v>
      </c>
      <c r="D526" s="41">
        <v>3</v>
      </c>
      <c r="E526" s="41" t="s">
        <v>1234</v>
      </c>
      <c r="F526" s="42" t="s">
        <v>1193</v>
      </c>
      <c r="G526" s="43">
        <v>766296303</v>
      </c>
      <c r="H526" s="44">
        <v>8.7449999999999992</v>
      </c>
      <c r="I526" s="43">
        <v>2861489348</v>
      </c>
      <c r="J526" s="43">
        <v>13986025.449999999</v>
      </c>
      <c r="K526" s="43">
        <v>13953057.479999999</v>
      </c>
      <c r="L526" s="43">
        <v>0</v>
      </c>
      <c r="M526" s="43">
        <v>13953057.479999999</v>
      </c>
      <c r="N526" s="43">
        <v>0</v>
      </c>
      <c r="O526" s="43">
        <v>0</v>
      </c>
      <c r="P526" s="43">
        <v>429223.4</v>
      </c>
      <c r="Q526" s="43">
        <v>34024873</v>
      </c>
      <c r="R526" s="43">
        <v>0</v>
      </c>
      <c r="S526" s="43">
        <v>0</v>
      </c>
      <c r="T526" s="43">
        <v>17656131</v>
      </c>
      <c r="U526" s="43">
        <v>0</v>
      </c>
      <c r="V526" s="43">
        <v>944127</v>
      </c>
      <c r="W526" s="43">
        <v>67007411.879999995</v>
      </c>
      <c r="X526" s="45">
        <v>8.1058127403425995E-2</v>
      </c>
      <c r="Y526" s="43">
        <v>15422.6</v>
      </c>
      <c r="Z526" s="43">
        <v>112250</v>
      </c>
      <c r="AA526" s="43">
        <v>2553.4520000000002</v>
      </c>
      <c r="AB526" s="43">
        <v>130226.05200000001</v>
      </c>
      <c r="AC526" s="43">
        <v>0</v>
      </c>
      <c r="AD526" s="43">
        <v>130226.05200000001</v>
      </c>
      <c r="AE526" s="43">
        <v>0</v>
      </c>
      <c r="AF526" s="45">
        <f t="shared" si="24"/>
        <v>14382280.879999999</v>
      </c>
      <c r="AG526" s="45">
        <f t="shared" si="25"/>
        <v>34024873</v>
      </c>
      <c r="AH526" s="45">
        <f t="shared" si="26"/>
        <v>18600258</v>
      </c>
      <c r="AI526" s="43">
        <v>2728191261</v>
      </c>
      <c r="AJ526" s="43">
        <v>2832051130</v>
      </c>
      <c r="AK526" s="43">
        <v>2934760920</v>
      </c>
      <c r="AL526" s="47">
        <v>2831667770.3333335</v>
      </c>
      <c r="AM526" s="43">
        <v>978360.56263845903</v>
      </c>
      <c r="AN526" s="46"/>
    </row>
    <row r="527" spans="1:40" s="35" customFormat="1" ht="16.5" x14ac:dyDescent="0.3">
      <c r="A527" s="35" t="s">
        <v>1116</v>
      </c>
      <c r="B527" s="35" t="s">
        <v>1117</v>
      </c>
      <c r="C527" s="35" t="s">
        <v>1113</v>
      </c>
      <c r="D527" s="41">
        <v>1</v>
      </c>
      <c r="E527" s="41" t="s">
        <v>1234</v>
      </c>
      <c r="F527" s="42" t="s">
        <v>1193</v>
      </c>
      <c r="G527" s="43">
        <v>1665559717</v>
      </c>
      <c r="H527" s="44">
        <v>6.5620000000000003</v>
      </c>
      <c r="I527" s="43">
        <v>4760144059</v>
      </c>
      <c r="J527" s="43">
        <v>23266029.629999999</v>
      </c>
      <c r="K527" s="43">
        <v>23239045.809999999</v>
      </c>
      <c r="L527" s="43">
        <v>0</v>
      </c>
      <c r="M527" s="43">
        <v>23239045.809999999</v>
      </c>
      <c r="N527" s="43">
        <v>0</v>
      </c>
      <c r="O527" s="43">
        <v>0</v>
      </c>
      <c r="P527" s="43">
        <v>714021.61</v>
      </c>
      <c r="Q527" s="43">
        <v>60296714</v>
      </c>
      <c r="R527" s="43">
        <v>0</v>
      </c>
      <c r="S527" s="43">
        <v>0</v>
      </c>
      <c r="T527" s="43">
        <v>23450000</v>
      </c>
      <c r="U527" s="43">
        <v>0</v>
      </c>
      <c r="V527" s="43">
        <v>1578834</v>
      </c>
      <c r="W527" s="43">
        <v>109278615.42</v>
      </c>
      <c r="X527" s="45">
        <v>5.9565824561713561E-2</v>
      </c>
      <c r="Y527" s="43">
        <v>11003.42</v>
      </c>
      <c r="Z527" s="43">
        <v>124250</v>
      </c>
      <c r="AA527" s="43">
        <v>2705.0684000000001</v>
      </c>
      <c r="AB527" s="43">
        <v>137958.4884</v>
      </c>
      <c r="AC527" s="43">
        <v>0</v>
      </c>
      <c r="AD527" s="43">
        <v>137958.4884</v>
      </c>
      <c r="AE527" s="43">
        <v>0</v>
      </c>
      <c r="AF527" s="45">
        <f t="shared" si="24"/>
        <v>23953067.419999998</v>
      </c>
      <c r="AG527" s="45">
        <f t="shared" si="25"/>
        <v>60296714</v>
      </c>
      <c r="AH527" s="45">
        <f t="shared" si="26"/>
        <v>25028834</v>
      </c>
      <c r="AI527" s="43">
        <v>4649928270</v>
      </c>
      <c r="AJ527" s="43">
        <v>4734134550</v>
      </c>
      <c r="AK527" s="43">
        <v>4687697858</v>
      </c>
      <c r="AL527" s="47">
        <v>4690586892.666667</v>
      </c>
      <c r="AM527" s="43">
        <v>1563352.561645875</v>
      </c>
      <c r="AN527" s="46"/>
    </row>
    <row r="528" spans="1:40" s="35" customFormat="1" ht="16.5" x14ac:dyDescent="0.3">
      <c r="A528" s="35" t="s">
        <v>1118</v>
      </c>
      <c r="B528" s="35" t="s">
        <v>1119</v>
      </c>
      <c r="C528" s="35" t="s">
        <v>1113</v>
      </c>
      <c r="D528" s="41">
        <v>2</v>
      </c>
      <c r="E528" s="41" t="s">
        <v>1234</v>
      </c>
      <c r="F528" s="42" t="s">
        <v>1194</v>
      </c>
      <c r="G528" s="43">
        <v>919338428</v>
      </c>
      <c r="H528" s="44">
        <v>29.271000000000001</v>
      </c>
      <c r="I528" s="43">
        <v>8684123623</v>
      </c>
      <c r="J528" s="43">
        <v>42445160.280000001</v>
      </c>
      <c r="K528" s="43">
        <v>42602603.5</v>
      </c>
      <c r="L528" s="43">
        <v>0</v>
      </c>
      <c r="M528" s="43">
        <v>42602603.5</v>
      </c>
      <c r="N528" s="43">
        <v>0</v>
      </c>
      <c r="O528" s="43">
        <v>0</v>
      </c>
      <c r="P528" s="43">
        <v>1302618.54</v>
      </c>
      <c r="Q528" s="43">
        <v>59813124</v>
      </c>
      <c r="R528" s="43">
        <v>0</v>
      </c>
      <c r="S528" s="43">
        <v>0</v>
      </c>
      <c r="T528" s="43">
        <v>162529597.93000001</v>
      </c>
      <c r="U528" s="43">
        <v>0</v>
      </c>
      <c r="V528" s="43">
        <v>2846078.54</v>
      </c>
      <c r="W528" s="43">
        <v>269094022.50999999</v>
      </c>
      <c r="X528" s="45">
        <v>0.27748166806732116</v>
      </c>
      <c r="Y528" s="43">
        <v>67700.539999999994</v>
      </c>
      <c r="Z528" s="43">
        <v>112000</v>
      </c>
      <c r="AA528" s="43">
        <v>3594.0107999999996</v>
      </c>
      <c r="AB528" s="43">
        <v>183294.55079999997</v>
      </c>
      <c r="AC528" s="43">
        <v>0</v>
      </c>
      <c r="AD528" s="43">
        <v>183294.55079999997</v>
      </c>
      <c r="AE528" s="43">
        <v>0</v>
      </c>
      <c r="AF528" s="45">
        <f t="shared" si="24"/>
        <v>43905222.039999999</v>
      </c>
      <c r="AG528" s="45">
        <f t="shared" si="25"/>
        <v>59813124</v>
      </c>
      <c r="AH528" s="45">
        <f t="shared" si="26"/>
        <v>165375676.47</v>
      </c>
      <c r="AI528" s="43">
        <v>8207284287</v>
      </c>
      <c r="AJ528" s="43">
        <v>8536513109</v>
      </c>
      <c r="AK528" s="43">
        <v>9203937813</v>
      </c>
      <c r="AL528" s="47">
        <v>8649245069.666666</v>
      </c>
      <c r="AM528" s="43">
        <v>3068544.811785453</v>
      </c>
      <c r="AN528" s="46"/>
    </row>
    <row r="529" spans="1:40" s="35" customFormat="1" ht="16.5" x14ac:dyDescent="0.3">
      <c r="A529" s="35" t="s">
        <v>1120</v>
      </c>
      <c r="B529" s="35" t="s">
        <v>1121</v>
      </c>
      <c r="C529" s="35" t="s">
        <v>1113</v>
      </c>
      <c r="D529" s="41">
        <v>3</v>
      </c>
      <c r="E529" s="41" t="s">
        <v>1234</v>
      </c>
      <c r="F529" s="42" t="s">
        <v>1193</v>
      </c>
      <c r="G529" s="43">
        <v>1255569244</v>
      </c>
      <c r="H529" s="44">
        <v>2.6970000000000001</v>
      </c>
      <c r="I529" s="43">
        <v>1260835900</v>
      </c>
      <c r="J529" s="43">
        <v>6162554.1299999999</v>
      </c>
      <c r="K529" s="43">
        <v>6159782.0800000001</v>
      </c>
      <c r="L529" s="43">
        <v>0</v>
      </c>
      <c r="M529" s="43">
        <v>6159782.0800000001</v>
      </c>
      <c r="N529" s="43">
        <v>0</v>
      </c>
      <c r="O529" s="43">
        <v>0</v>
      </c>
      <c r="P529" s="43">
        <v>189125.39</v>
      </c>
      <c r="Q529" s="43">
        <v>0</v>
      </c>
      <c r="R529" s="43">
        <v>20834090</v>
      </c>
      <c r="S529" s="43">
        <v>0</v>
      </c>
      <c r="T529" s="43">
        <v>6132058.5300000003</v>
      </c>
      <c r="U529" s="43">
        <v>125569.26</v>
      </c>
      <c r="V529" s="43">
        <v>419385</v>
      </c>
      <c r="W529" s="43">
        <v>33860010.260000005</v>
      </c>
      <c r="X529" s="45">
        <v>0.1381300554750117</v>
      </c>
      <c r="Y529" s="43">
        <v>2227.41</v>
      </c>
      <c r="Z529" s="43">
        <v>39750</v>
      </c>
      <c r="AA529" s="43">
        <v>839.54820000000007</v>
      </c>
      <c r="AB529" s="43">
        <v>42816.958200000001</v>
      </c>
      <c r="AC529" s="43">
        <v>0</v>
      </c>
      <c r="AD529" s="43">
        <v>42816.958200000001</v>
      </c>
      <c r="AE529" s="43">
        <v>0</v>
      </c>
      <c r="AF529" s="45">
        <f t="shared" si="24"/>
        <v>6348907.4699999997</v>
      </c>
      <c r="AG529" s="45">
        <f t="shared" si="25"/>
        <v>20834090</v>
      </c>
      <c r="AH529" s="45">
        <f t="shared" si="26"/>
        <v>6677012.79</v>
      </c>
      <c r="AI529" s="43">
        <v>1247901523</v>
      </c>
      <c r="AJ529" s="43">
        <v>1258070060</v>
      </c>
      <c r="AK529" s="43">
        <v>1294699195</v>
      </c>
      <c r="AL529" s="47">
        <v>1266890259.3333333</v>
      </c>
      <c r="AM529" s="43">
        <v>431728.58127098699</v>
      </c>
      <c r="AN529" s="46"/>
    </row>
    <row r="530" spans="1:40" s="35" customFormat="1" ht="16.5" x14ac:dyDescent="0.3">
      <c r="A530" s="35" t="s">
        <v>1122</v>
      </c>
      <c r="B530" s="35" t="s">
        <v>1123</v>
      </c>
      <c r="C530" s="35" t="s">
        <v>1113</v>
      </c>
      <c r="D530" s="41">
        <v>1</v>
      </c>
      <c r="E530" s="41" t="s">
        <v>1234</v>
      </c>
      <c r="F530" s="42" t="s">
        <v>1193</v>
      </c>
      <c r="G530" s="43">
        <v>738525511</v>
      </c>
      <c r="H530" s="44">
        <v>2.5169999999999999</v>
      </c>
      <c r="I530" s="43">
        <v>737260121</v>
      </c>
      <c r="J530" s="43">
        <v>3603486.7</v>
      </c>
      <c r="K530" s="43">
        <v>3596655.83</v>
      </c>
      <c r="L530" s="43">
        <v>0</v>
      </c>
      <c r="M530" s="43">
        <v>3596655.83</v>
      </c>
      <c r="N530" s="43">
        <v>0</v>
      </c>
      <c r="O530" s="43">
        <v>0</v>
      </c>
      <c r="P530" s="43">
        <v>110589.02</v>
      </c>
      <c r="Q530" s="43">
        <v>8429843</v>
      </c>
      <c r="R530" s="43">
        <v>0</v>
      </c>
      <c r="S530" s="43">
        <v>0</v>
      </c>
      <c r="T530" s="43">
        <v>6208177.8200000003</v>
      </c>
      <c r="U530" s="43">
        <v>0</v>
      </c>
      <c r="V530" s="43">
        <v>239090.8</v>
      </c>
      <c r="W530" s="43">
        <v>18584356.470000003</v>
      </c>
      <c r="X530" s="45">
        <v>9.4157381759357853E-2</v>
      </c>
      <c r="Y530" s="43">
        <v>6425.34</v>
      </c>
      <c r="Z530" s="43">
        <v>22250</v>
      </c>
      <c r="AA530" s="43">
        <v>573.5068</v>
      </c>
      <c r="AB530" s="43">
        <v>29248.846799999999</v>
      </c>
      <c r="AC530" s="43">
        <v>250</v>
      </c>
      <c r="AD530" s="43">
        <v>29498.846799999999</v>
      </c>
      <c r="AE530" s="43">
        <v>0</v>
      </c>
      <c r="AF530" s="45">
        <f t="shared" si="24"/>
        <v>3707244.85</v>
      </c>
      <c r="AG530" s="45">
        <f t="shared" si="25"/>
        <v>8429843</v>
      </c>
      <c r="AH530" s="45">
        <f t="shared" si="26"/>
        <v>6447268.6200000001</v>
      </c>
      <c r="AI530" s="43">
        <v>731500795</v>
      </c>
      <c r="AJ530" s="43">
        <v>717155885</v>
      </c>
      <c r="AK530" s="43">
        <v>744755298</v>
      </c>
      <c r="AL530" s="47">
        <v>731137326</v>
      </c>
      <c r="AM530" s="43">
        <v>248409.187923897</v>
      </c>
      <c r="AN530" s="46"/>
    </row>
    <row r="531" spans="1:40" s="35" customFormat="1" ht="16.5" x14ac:dyDescent="0.3">
      <c r="A531" s="35" t="s">
        <v>1124</v>
      </c>
      <c r="B531" s="35" t="s">
        <v>1125</v>
      </c>
      <c r="C531" s="35" t="s">
        <v>1113</v>
      </c>
      <c r="D531" s="41">
        <v>2</v>
      </c>
      <c r="E531" s="41" t="s">
        <v>1234</v>
      </c>
      <c r="F531" s="42" t="s">
        <v>1193</v>
      </c>
      <c r="G531" s="43">
        <v>894310573</v>
      </c>
      <c r="H531" s="44">
        <v>7.8410000000000002</v>
      </c>
      <c r="I531" s="43">
        <v>2022398395</v>
      </c>
      <c r="J531" s="43">
        <v>9884822.9000000004</v>
      </c>
      <c r="K531" s="43">
        <v>9881862.5999999996</v>
      </c>
      <c r="L531" s="43">
        <v>0</v>
      </c>
      <c r="M531" s="43">
        <v>9881862.5999999996</v>
      </c>
      <c r="N531" s="43">
        <v>0</v>
      </c>
      <c r="O531" s="43">
        <v>0</v>
      </c>
      <c r="P531" s="43">
        <v>303359.76</v>
      </c>
      <c r="Q531" s="43">
        <v>30526495</v>
      </c>
      <c r="R531" s="43">
        <v>0</v>
      </c>
      <c r="S531" s="43">
        <v>0</v>
      </c>
      <c r="T531" s="43">
        <v>28737966.280000001</v>
      </c>
      <c r="U531" s="43">
        <v>0</v>
      </c>
      <c r="V531" s="43">
        <v>664845.65</v>
      </c>
      <c r="W531" s="43">
        <v>70114529.290000007</v>
      </c>
      <c r="X531" s="45">
        <v>7.5565603343920484E-2</v>
      </c>
      <c r="Y531" s="43">
        <v>27023.3</v>
      </c>
      <c r="Z531" s="43">
        <v>68750</v>
      </c>
      <c r="AA531" s="43">
        <v>1915.4660000000001</v>
      </c>
      <c r="AB531" s="43">
        <v>97688.766000000003</v>
      </c>
      <c r="AC531" s="43">
        <v>0</v>
      </c>
      <c r="AD531" s="43">
        <v>97688.766000000003</v>
      </c>
      <c r="AE531" s="43">
        <v>0</v>
      </c>
      <c r="AF531" s="45">
        <f t="shared" si="24"/>
        <v>10185222.359999999</v>
      </c>
      <c r="AG531" s="45">
        <f t="shared" si="25"/>
        <v>30526495</v>
      </c>
      <c r="AH531" s="45">
        <f t="shared" si="26"/>
        <v>29402811.93</v>
      </c>
      <c r="AI531" s="43">
        <v>1846238068</v>
      </c>
      <c r="AJ531" s="43">
        <v>1993718361</v>
      </c>
      <c r="AK531" s="43">
        <v>2199237755</v>
      </c>
      <c r="AL531" s="47">
        <v>2013064728</v>
      </c>
      <c r="AM531" s="43">
        <v>733331.94266732398</v>
      </c>
      <c r="AN531" s="46"/>
    </row>
    <row r="532" spans="1:40" s="35" customFormat="1" ht="16.5" x14ac:dyDescent="0.3">
      <c r="A532" s="35" t="s">
        <v>1126</v>
      </c>
      <c r="B532" s="35" t="s">
        <v>1127</v>
      </c>
      <c r="C532" s="35" t="s">
        <v>1113</v>
      </c>
      <c r="D532" s="41">
        <v>3</v>
      </c>
      <c r="E532" s="41" t="s">
        <v>1234</v>
      </c>
      <c r="F532" s="42" t="s">
        <v>1193</v>
      </c>
      <c r="G532" s="43">
        <v>826999387</v>
      </c>
      <c r="H532" s="44">
        <v>5.1240000000000006</v>
      </c>
      <c r="I532" s="43">
        <v>1620413199</v>
      </c>
      <c r="J532" s="43">
        <v>7920050.54</v>
      </c>
      <c r="K532" s="43">
        <v>7918264.9800000004</v>
      </c>
      <c r="L532" s="43">
        <v>0</v>
      </c>
      <c r="M532" s="43">
        <v>7918264.9800000004</v>
      </c>
      <c r="N532" s="43">
        <v>0</v>
      </c>
      <c r="O532" s="43">
        <v>0</v>
      </c>
      <c r="P532" s="43">
        <v>243061.98</v>
      </c>
      <c r="Q532" s="43">
        <v>21372317</v>
      </c>
      <c r="R532" s="43">
        <v>0</v>
      </c>
      <c r="S532" s="43">
        <v>0</v>
      </c>
      <c r="T532" s="43">
        <v>12305729.99</v>
      </c>
      <c r="U532" s="43">
        <v>0</v>
      </c>
      <c r="V532" s="43">
        <v>528908.35</v>
      </c>
      <c r="W532" s="43">
        <v>42368282.300000004</v>
      </c>
      <c r="X532" s="45">
        <v>4.7949749922721593E-2</v>
      </c>
      <c r="Y532" s="43">
        <v>8222.6</v>
      </c>
      <c r="Z532" s="43">
        <v>46500</v>
      </c>
      <c r="AA532" s="43">
        <v>1094.452</v>
      </c>
      <c r="AB532" s="43">
        <v>55817.051999999996</v>
      </c>
      <c r="AC532" s="43">
        <v>-500</v>
      </c>
      <c r="AD532" s="43">
        <v>55317.051999999996</v>
      </c>
      <c r="AE532" s="43">
        <v>0</v>
      </c>
      <c r="AF532" s="45">
        <f t="shared" si="24"/>
        <v>8161326.9600000009</v>
      </c>
      <c r="AG532" s="45">
        <f t="shared" si="25"/>
        <v>21372317</v>
      </c>
      <c r="AH532" s="45">
        <f t="shared" si="26"/>
        <v>12834638.34</v>
      </c>
      <c r="AI532" s="43">
        <v>1523850448</v>
      </c>
      <c r="AJ532" s="43">
        <v>1586127061</v>
      </c>
      <c r="AK532" s="43">
        <v>1629358833</v>
      </c>
      <c r="AL532" s="47">
        <v>1579778780.6666667</v>
      </c>
      <c r="AM532" s="43">
        <v>543315.26335085998</v>
      </c>
      <c r="AN532" s="46"/>
    </row>
    <row r="533" spans="1:40" s="35" customFormat="1" ht="16.5" x14ac:dyDescent="0.3">
      <c r="A533" s="35" t="s">
        <v>1128</v>
      </c>
      <c r="B533" s="35" t="s">
        <v>1129</v>
      </c>
      <c r="C533" s="35" t="s">
        <v>1113</v>
      </c>
      <c r="D533" s="41">
        <v>1</v>
      </c>
      <c r="E533" s="41" t="s">
        <v>1233</v>
      </c>
      <c r="F533" s="42" t="s">
        <v>1193</v>
      </c>
      <c r="G533" s="43">
        <v>2727783084</v>
      </c>
      <c r="H533" s="44">
        <v>6.9119999999999999</v>
      </c>
      <c r="I533" s="43">
        <v>6342549536</v>
      </c>
      <c r="J533" s="43">
        <v>31000310.84</v>
      </c>
      <c r="K533" s="43">
        <v>30770856.199999999</v>
      </c>
      <c r="L533" s="43">
        <v>0</v>
      </c>
      <c r="M533" s="43">
        <v>30770856.199999999</v>
      </c>
      <c r="N533" s="43">
        <v>0</v>
      </c>
      <c r="O533" s="43">
        <v>0</v>
      </c>
      <c r="P533" s="43">
        <v>951382.43</v>
      </c>
      <c r="Q533" s="43">
        <v>94215916</v>
      </c>
      <c r="R533" s="43">
        <v>0</v>
      </c>
      <c r="S533" s="43">
        <v>0</v>
      </c>
      <c r="T533" s="43">
        <v>60496150.259999998</v>
      </c>
      <c r="U533" s="43">
        <v>0</v>
      </c>
      <c r="V533" s="43">
        <v>2090954.84</v>
      </c>
      <c r="W533" s="43">
        <v>188525259.72999999</v>
      </c>
      <c r="X533" s="45">
        <v>6.5258856988070518E-2</v>
      </c>
      <c r="Y533" s="43">
        <v>41717.96</v>
      </c>
      <c r="Z533" s="43">
        <v>129750</v>
      </c>
      <c r="AA533" s="43">
        <v>3429.3591999999999</v>
      </c>
      <c r="AB533" s="43">
        <v>174897.3192</v>
      </c>
      <c r="AC533" s="43">
        <v>-1750</v>
      </c>
      <c r="AD533" s="43">
        <v>173147.3192</v>
      </c>
      <c r="AE533" s="43">
        <v>0</v>
      </c>
      <c r="AF533" s="45">
        <f t="shared" si="24"/>
        <v>31722238.629999999</v>
      </c>
      <c r="AG533" s="45">
        <f t="shared" si="25"/>
        <v>94215916</v>
      </c>
      <c r="AH533" s="45">
        <f t="shared" si="26"/>
        <v>62587105.100000001</v>
      </c>
      <c r="AI533" s="43">
        <v>5898751963</v>
      </c>
      <c r="AJ533" s="43">
        <v>6269145480</v>
      </c>
      <c r="AK533" s="43">
        <v>6752038404</v>
      </c>
      <c r="AL533" s="47">
        <v>6306645282.333333</v>
      </c>
      <c r="AM533" s="43">
        <v>2251564.011100404</v>
      </c>
      <c r="AN533" s="46"/>
    </row>
    <row r="534" spans="1:40" s="35" customFormat="1" ht="16.5" x14ac:dyDescent="0.3">
      <c r="A534" s="35" t="s">
        <v>1130</v>
      </c>
      <c r="B534" s="35" t="s">
        <v>1131</v>
      </c>
      <c r="C534" s="35" t="s">
        <v>1113</v>
      </c>
      <c r="D534" s="41">
        <v>2</v>
      </c>
      <c r="E534" s="41" t="s">
        <v>1234</v>
      </c>
      <c r="F534" s="42" t="s">
        <v>1193</v>
      </c>
      <c r="G534" s="43">
        <v>488688361</v>
      </c>
      <c r="H534" s="44">
        <v>7.4740000000000002</v>
      </c>
      <c r="I534" s="43">
        <v>1808073428</v>
      </c>
      <c r="J534" s="43">
        <v>8837272.4500000011</v>
      </c>
      <c r="K534" s="43">
        <v>8813095.4500000011</v>
      </c>
      <c r="L534" s="43">
        <v>0</v>
      </c>
      <c r="M534" s="43">
        <v>8813095.4500000011</v>
      </c>
      <c r="N534" s="43">
        <v>0</v>
      </c>
      <c r="O534" s="43">
        <v>0</v>
      </c>
      <c r="P534" s="43">
        <v>271211.01</v>
      </c>
      <c r="Q534" s="43">
        <v>17782075</v>
      </c>
      <c r="R534" s="43">
        <v>0</v>
      </c>
      <c r="S534" s="43">
        <v>0</v>
      </c>
      <c r="T534" s="43">
        <v>9064481.3200000003</v>
      </c>
      <c r="U534" s="43">
        <v>0</v>
      </c>
      <c r="V534" s="43">
        <v>592067.27</v>
      </c>
      <c r="W534" s="43">
        <v>36522930.050000004</v>
      </c>
      <c r="X534" s="45">
        <v>7.3028608786260399E-2</v>
      </c>
      <c r="Y534" s="43">
        <v>1250</v>
      </c>
      <c r="Z534" s="43">
        <v>43750</v>
      </c>
      <c r="AA534" s="43">
        <v>900</v>
      </c>
      <c r="AB534" s="43">
        <v>45900</v>
      </c>
      <c r="AC534" s="43">
        <v>0</v>
      </c>
      <c r="AD534" s="43">
        <v>45900</v>
      </c>
      <c r="AE534" s="43">
        <v>0</v>
      </c>
      <c r="AF534" s="45">
        <f t="shared" si="24"/>
        <v>9084306.4600000009</v>
      </c>
      <c r="AG534" s="45">
        <f t="shared" si="25"/>
        <v>17782075</v>
      </c>
      <c r="AH534" s="45">
        <f t="shared" si="26"/>
        <v>9656548.5899999999</v>
      </c>
      <c r="AI534" s="43">
        <v>1780866244</v>
      </c>
      <c r="AJ534" s="43">
        <v>1775786029</v>
      </c>
      <c r="AK534" s="43">
        <v>1882279106</v>
      </c>
      <c r="AL534" s="47">
        <v>1812977126.3333333</v>
      </c>
      <c r="AM534" s="43">
        <v>627567.46143191098</v>
      </c>
      <c r="AN534" s="46"/>
    </row>
    <row r="535" spans="1:40" s="35" customFormat="1" ht="16.5" x14ac:dyDescent="0.3">
      <c r="A535" s="35" t="s">
        <v>1132</v>
      </c>
      <c r="B535" s="35" t="s">
        <v>1133</v>
      </c>
      <c r="C535" s="35" t="s">
        <v>1113</v>
      </c>
      <c r="D535" s="41">
        <v>3</v>
      </c>
      <c r="E535" s="41" t="s">
        <v>1234</v>
      </c>
      <c r="F535" s="42" t="s">
        <v>1193</v>
      </c>
      <c r="G535" s="43">
        <v>1443144050</v>
      </c>
      <c r="H535" s="44">
        <v>4.9000000000000004</v>
      </c>
      <c r="I535" s="43">
        <v>3025057018</v>
      </c>
      <c r="J535" s="43">
        <v>14785490.810000001</v>
      </c>
      <c r="K535" s="43">
        <v>14766372.120000001</v>
      </c>
      <c r="L535" s="43">
        <v>0</v>
      </c>
      <c r="M535" s="43">
        <v>14766372.120000001</v>
      </c>
      <c r="N535" s="43">
        <v>0</v>
      </c>
      <c r="O535" s="43">
        <v>0</v>
      </c>
      <c r="P535" s="43">
        <v>453758.55</v>
      </c>
      <c r="Q535" s="43">
        <v>40096889</v>
      </c>
      <c r="R535" s="43">
        <v>0</v>
      </c>
      <c r="S535" s="43">
        <v>0</v>
      </c>
      <c r="T535" s="43">
        <v>14283336.220000001</v>
      </c>
      <c r="U535" s="43">
        <v>129883</v>
      </c>
      <c r="V535" s="43">
        <v>982919</v>
      </c>
      <c r="W535" s="43">
        <v>70713157.890000001</v>
      </c>
      <c r="X535" s="45">
        <v>4.6986013888212115E-2</v>
      </c>
      <c r="Y535" s="43">
        <v>3868.49</v>
      </c>
      <c r="Z535" s="43">
        <v>47000</v>
      </c>
      <c r="AA535" s="43">
        <v>1017.3697999999999</v>
      </c>
      <c r="AB535" s="43">
        <v>51885.859799999998</v>
      </c>
      <c r="AC535" s="43">
        <v>0</v>
      </c>
      <c r="AD535" s="43">
        <v>51885.859799999998</v>
      </c>
      <c r="AE535" s="43">
        <v>0</v>
      </c>
      <c r="AF535" s="45">
        <f t="shared" si="24"/>
        <v>15220130.670000002</v>
      </c>
      <c r="AG535" s="45">
        <f t="shared" si="25"/>
        <v>40096889</v>
      </c>
      <c r="AH535" s="45">
        <f t="shared" si="26"/>
        <v>15396138.220000001</v>
      </c>
      <c r="AI535" s="43">
        <v>2800826743</v>
      </c>
      <c r="AJ535" s="43">
        <v>2946479381</v>
      </c>
      <c r="AK535" s="43">
        <v>2980745950</v>
      </c>
      <c r="AL535" s="47">
        <v>2909350691.3333335</v>
      </c>
      <c r="AM535" s="43">
        <v>994331.47500086401</v>
      </c>
      <c r="AN535" s="46"/>
    </row>
    <row r="536" spans="1:40" s="35" customFormat="1" ht="16.5" x14ac:dyDescent="0.3">
      <c r="A536" s="35" t="s">
        <v>1134</v>
      </c>
      <c r="B536" s="35" t="s">
        <v>1135</v>
      </c>
      <c r="C536" s="35" t="s">
        <v>1113</v>
      </c>
      <c r="D536" s="41">
        <v>1</v>
      </c>
      <c r="E536" s="41" t="s">
        <v>1234</v>
      </c>
      <c r="F536" s="42" t="s">
        <v>1193</v>
      </c>
      <c r="G536" s="43">
        <v>1202443428</v>
      </c>
      <c r="H536" s="44">
        <v>8.3609999999999989</v>
      </c>
      <c r="I536" s="43">
        <v>2773187171</v>
      </c>
      <c r="J536" s="43">
        <v>13554433.25</v>
      </c>
      <c r="K536" s="43">
        <v>13510787.24</v>
      </c>
      <c r="L536" s="43">
        <v>0</v>
      </c>
      <c r="M536" s="43">
        <v>13510787.24</v>
      </c>
      <c r="N536" s="43">
        <v>0</v>
      </c>
      <c r="O536" s="43">
        <v>0</v>
      </c>
      <c r="P536" s="43">
        <v>415978.08</v>
      </c>
      <c r="Q536" s="43">
        <v>27245169</v>
      </c>
      <c r="R536" s="43">
        <v>0</v>
      </c>
      <c r="S536" s="43">
        <v>0</v>
      </c>
      <c r="T536" s="43">
        <v>58198190.479999997</v>
      </c>
      <c r="U536" s="43">
        <v>240489</v>
      </c>
      <c r="V536" s="43">
        <v>918313.5</v>
      </c>
      <c r="W536" s="43">
        <v>100528927.3</v>
      </c>
      <c r="X536" s="45">
        <v>7.8226982255728231E-2</v>
      </c>
      <c r="Y536" s="43">
        <v>55214.89</v>
      </c>
      <c r="Z536" s="43">
        <v>92250</v>
      </c>
      <c r="AA536" s="43">
        <v>2949.2978000000003</v>
      </c>
      <c r="AB536" s="43">
        <v>150414.18780000001</v>
      </c>
      <c r="AC536" s="43">
        <v>500</v>
      </c>
      <c r="AD536" s="43">
        <v>150914.18780000001</v>
      </c>
      <c r="AE536" s="43">
        <v>0</v>
      </c>
      <c r="AF536" s="45">
        <f t="shared" si="24"/>
        <v>13926765.32</v>
      </c>
      <c r="AG536" s="45">
        <f t="shared" si="25"/>
        <v>27245169</v>
      </c>
      <c r="AH536" s="45">
        <f t="shared" si="26"/>
        <v>59356992.979999997</v>
      </c>
      <c r="AI536" s="43">
        <v>2775365438</v>
      </c>
      <c r="AJ536" s="43">
        <v>2749964823</v>
      </c>
      <c r="AK536" s="43">
        <v>2920584039</v>
      </c>
      <c r="AL536" s="47">
        <v>2815304766.6666665</v>
      </c>
      <c r="AM536" s="43">
        <v>975195.028470663</v>
      </c>
      <c r="AN536" s="46"/>
    </row>
    <row r="537" spans="1:40" s="35" customFormat="1" ht="16.5" x14ac:dyDescent="0.3">
      <c r="A537" s="35" t="s">
        <v>1136</v>
      </c>
      <c r="B537" s="35" t="s">
        <v>1137</v>
      </c>
      <c r="C537" s="35" t="s">
        <v>1113</v>
      </c>
      <c r="D537" s="41">
        <v>2</v>
      </c>
      <c r="E537" s="41" t="s">
        <v>1234</v>
      </c>
      <c r="F537" s="42" t="s">
        <v>1193</v>
      </c>
      <c r="G537" s="43">
        <v>1435801351</v>
      </c>
      <c r="H537" s="44">
        <v>6.9250000000000007</v>
      </c>
      <c r="I537" s="43">
        <v>2998857784</v>
      </c>
      <c r="J537" s="43">
        <v>14657437.51</v>
      </c>
      <c r="K537" s="43">
        <v>14649770.439999999</v>
      </c>
      <c r="L537" s="43">
        <v>0</v>
      </c>
      <c r="M537" s="43">
        <v>14649770.439999999</v>
      </c>
      <c r="N537" s="43">
        <v>0</v>
      </c>
      <c r="O537" s="43">
        <v>0</v>
      </c>
      <c r="P537" s="43">
        <v>449828.67</v>
      </c>
      <c r="Q537" s="43">
        <v>45342308</v>
      </c>
      <c r="R537" s="43">
        <v>0</v>
      </c>
      <c r="S537" s="43">
        <v>0</v>
      </c>
      <c r="T537" s="43">
        <v>37995062</v>
      </c>
      <c r="U537" s="43">
        <v>0</v>
      </c>
      <c r="V537" s="43">
        <v>988596</v>
      </c>
      <c r="W537" s="43">
        <v>99425565.109999999</v>
      </c>
      <c r="X537" s="45">
        <v>6.3880635428143762E-2</v>
      </c>
      <c r="Y537" s="43">
        <v>29425.96</v>
      </c>
      <c r="Z537" s="43">
        <v>114750</v>
      </c>
      <c r="AA537" s="43">
        <v>2883.5191999999997</v>
      </c>
      <c r="AB537" s="43">
        <v>147059.4792</v>
      </c>
      <c r="AC537" s="43">
        <v>0</v>
      </c>
      <c r="AD537" s="43">
        <v>147059.4792</v>
      </c>
      <c r="AE537" s="43">
        <v>0</v>
      </c>
      <c r="AF537" s="45">
        <f t="shared" si="24"/>
        <v>15099599.109999999</v>
      </c>
      <c r="AG537" s="45">
        <f t="shared" si="25"/>
        <v>45342308</v>
      </c>
      <c r="AH537" s="45">
        <f t="shared" si="26"/>
        <v>38983658</v>
      </c>
      <c r="AI537" s="43">
        <v>2781350555</v>
      </c>
      <c r="AJ537" s="43">
        <v>2965790303</v>
      </c>
      <c r="AK537" s="43">
        <v>2922453287</v>
      </c>
      <c r="AL537" s="47">
        <v>2889864715</v>
      </c>
      <c r="AM537" s="43">
        <v>974150.13851555402</v>
      </c>
      <c r="AN537" s="46"/>
    </row>
    <row r="538" spans="1:40" s="35" customFormat="1" ht="16.5" x14ac:dyDescent="0.3">
      <c r="A538" s="35" t="s">
        <v>1138</v>
      </c>
      <c r="B538" s="35" t="s">
        <v>1139</v>
      </c>
      <c r="C538" s="35" t="s">
        <v>1113</v>
      </c>
      <c r="D538" s="41">
        <v>3</v>
      </c>
      <c r="E538" s="41" t="s">
        <v>1234</v>
      </c>
      <c r="F538" s="42" t="s">
        <v>1193</v>
      </c>
      <c r="G538" s="43">
        <v>785709793</v>
      </c>
      <c r="H538" s="44">
        <v>8.4580000000000002</v>
      </c>
      <c r="I538" s="43">
        <v>1579878202</v>
      </c>
      <c r="J538" s="43">
        <v>7721928.71</v>
      </c>
      <c r="K538" s="43">
        <v>7707955.4100000001</v>
      </c>
      <c r="L538" s="43">
        <v>0</v>
      </c>
      <c r="M538" s="43">
        <v>7707955.4100000001</v>
      </c>
      <c r="N538" s="43">
        <v>0</v>
      </c>
      <c r="O538" s="43">
        <v>0</v>
      </c>
      <c r="P538" s="43">
        <v>236981.73</v>
      </c>
      <c r="Q538" s="43">
        <v>25122799</v>
      </c>
      <c r="R538" s="43">
        <v>0</v>
      </c>
      <c r="S538" s="43">
        <v>0</v>
      </c>
      <c r="T538" s="43">
        <v>32689518.239999998</v>
      </c>
      <c r="U538" s="43">
        <v>0</v>
      </c>
      <c r="V538" s="43">
        <v>518689.6</v>
      </c>
      <c r="W538" s="43">
        <v>66275943.979999997</v>
      </c>
      <c r="X538" s="45">
        <v>8.0779870800317191E-2</v>
      </c>
      <c r="Y538" s="43">
        <v>3500</v>
      </c>
      <c r="Z538" s="43">
        <v>52000</v>
      </c>
      <c r="AA538" s="43">
        <v>1110</v>
      </c>
      <c r="AB538" s="43">
        <v>56610</v>
      </c>
      <c r="AC538" s="43">
        <v>0</v>
      </c>
      <c r="AD538" s="43">
        <v>56610</v>
      </c>
      <c r="AE538" s="43">
        <v>0</v>
      </c>
      <c r="AF538" s="45">
        <f t="shared" si="24"/>
        <v>7944937.1400000006</v>
      </c>
      <c r="AG538" s="45">
        <f t="shared" si="25"/>
        <v>25122799</v>
      </c>
      <c r="AH538" s="45">
        <f t="shared" si="26"/>
        <v>33208207.84</v>
      </c>
      <c r="AI538" s="43">
        <v>1389924915</v>
      </c>
      <c r="AJ538" s="43">
        <v>1553298623</v>
      </c>
      <c r="AK538" s="43">
        <v>1678087340</v>
      </c>
      <c r="AL538" s="47">
        <v>1540436959.3333333</v>
      </c>
      <c r="AM538" s="43">
        <v>560216.41811635497</v>
      </c>
      <c r="AN538" s="46"/>
    </row>
    <row r="539" spans="1:40" s="35" customFormat="1" ht="16.5" x14ac:dyDescent="0.3">
      <c r="A539" s="35" t="s">
        <v>1140</v>
      </c>
      <c r="B539" s="35" t="s">
        <v>1141</v>
      </c>
      <c r="C539" s="35" t="s">
        <v>1113</v>
      </c>
      <c r="D539" s="41">
        <v>1</v>
      </c>
      <c r="E539" s="41" t="s">
        <v>1233</v>
      </c>
      <c r="F539" s="42" t="s">
        <v>1193</v>
      </c>
      <c r="G539" s="43">
        <v>1050692080</v>
      </c>
      <c r="H539" s="44">
        <v>4.0860000000000003</v>
      </c>
      <c r="I539" s="43">
        <v>1242861978</v>
      </c>
      <c r="J539" s="43">
        <v>6074703.46</v>
      </c>
      <c r="K539" s="43">
        <v>6065685.8399999999</v>
      </c>
      <c r="L539" s="43">
        <v>0</v>
      </c>
      <c r="M539" s="43">
        <v>6065685.8399999999</v>
      </c>
      <c r="N539" s="43">
        <v>0</v>
      </c>
      <c r="O539" s="43">
        <v>0</v>
      </c>
      <c r="P539" s="43">
        <v>186429.3</v>
      </c>
      <c r="Q539" s="43">
        <v>22636928</v>
      </c>
      <c r="R539" s="43">
        <v>0</v>
      </c>
      <c r="S539" s="43">
        <v>0</v>
      </c>
      <c r="T539" s="43">
        <v>13628160.74</v>
      </c>
      <c r="U539" s="43">
        <v>0</v>
      </c>
      <c r="V539" s="43">
        <v>413405.76</v>
      </c>
      <c r="W539" s="43">
        <v>42930609.640000001</v>
      </c>
      <c r="X539" s="45">
        <v>3.8100651419551462E-2</v>
      </c>
      <c r="Y539" s="43">
        <v>8428.76</v>
      </c>
      <c r="Z539" s="43">
        <v>42000</v>
      </c>
      <c r="AA539" s="43">
        <v>1008.5752000000001</v>
      </c>
      <c r="AB539" s="43">
        <v>51437.335200000001</v>
      </c>
      <c r="AC539" s="43">
        <v>0</v>
      </c>
      <c r="AD539" s="43">
        <v>51437.335200000001</v>
      </c>
      <c r="AE539" s="43">
        <v>0</v>
      </c>
      <c r="AF539" s="45">
        <f t="shared" si="24"/>
        <v>6252115.1399999997</v>
      </c>
      <c r="AG539" s="45">
        <f t="shared" si="25"/>
        <v>22636928</v>
      </c>
      <c r="AH539" s="45">
        <f t="shared" si="26"/>
        <v>14041566.5</v>
      </c>
      <c r="AI539" s="43">
        <v>1184768372</v>
      </c>
      <c r="AJ539" s="43">
        <v>1239596460</v>
      </c>
      <c r="AK539" s="43">
        <v>1252192464</v>
      </c>
      <c r="AL539" s="47">
        <v>1225519098.6666667</v>
      </c>
      <c r="AM539" s="43">
        <v>417598.23040135199</v>
      </c>
      <c r="AN539" s="46"/>
    </row>
    <row r="540" spans="1:40" s="35" customFormat="1" ht="16.5" x14ac:dyDescent="0.3">
      <c r="A540" s="35" t="s">
        <v>1142</v>
      </c>
      <c r="B540" s="35" t="s">
        <v>1143</v>
      </c>
      <c r="C540" s="35" t="s">
        <v>1113</v>
      </c>
      <c r="D540" s="41">
        <v>2</v>
      </c>
      <c r="E540" s="41" t="s">
        <v>1233</v>
      </c>
      <c r="F540" s="42" t="s">
        <v>1193</v>
      </c>
      <c r="G540" s="43">
        <v>1001800636</v>
      </c>
      <c r="H540" s="44">
        <v>11.212</v>
      </c>
      <c r="I540" s="43">
        <v>4462973478</v>
      </c>
      <c r="J540" s="43">
        <v>21813556.879999999</v>
      </c>
      <c r="K540" s="43">
        <v>21783330.789999999</v>
      </c>
      <c r="L540" s="43">
        <v>0</v>
      </c>
      <c r="M540" s="43">
        <v>21783330.789999999</v>
      </c>
      <c r="N540" s="43">
        <v>0</v>
      </c>
      <c r="O540" s="43">
        <v>0</v>
      </c>
      <c r="P540" s="43">
        <v>669446.02</v>
      </c>
      <c r="Q540" s="43">
        <v>0</v>
      </c>
      <c r="R540" s="43">
        <v>72810596</v>
      </c>
      <c r="S540" s="43">
        <v>0</v>
      </c>
      <c r="T540" s="43">
        <v>15378095.58</v>
      </c>
      <c r="U540" s="43">
        <v>200360</v>
      </c>
      <c r="V540" s="43">
        <v>1479168</v>
      </c>
      <c r="W540" s="43">
        <v>112320996.39</v>
      </c>
      <c r="X540" s="45">
        <v>0.1049225720177981</v>
      </c>
      <c r="Y540" s="43">
        <v>10795.2</v>
      </c>
      <c r="Z540" s="43">
        <v>102500</v>
      </c>
      <c r="AA540" s="43">
        <v>2265.904</v>
      </c>
      <c r="AB540" s="43">
        <v>115561.10399999999</v>
      </c>
      <c r="AC540" s="43">
        <v>0</v>
      </c>
      <c r="AD540" s="43">
        <v>115561.10399999999</v>
      </c>
      <c r="AE540" s="43">
        <v>0</v>
      </c>
      <c r="AF540" s="45">
        <f t="shared" si="24"/>
        <v>22452776.809999999</v>
      </c>
      <c r="AG540" s="45">
        <f t="shared" si="25"/>
        <v>72810596</v>
      </c>
      <c r="AH540" s="45">
        <f t="shared" si="26"/>
        <v>17057623.579999998</v>
      </c>
      <c r="AI540" s="43">
        <v>4357588879</v>
      </c>
      <c r="AJ540" s="43">
        <v>4436732858</v>
      </c>
      <c r="AK540" s="43">
        <v>4429311062</v>
      </c>
      <c r="AL540" s="47">
        <v>4407877599.666667</v>
      </c>
      <c r="AM540" s="43">
        <v>1476694.322637534</v>
      </c>
      <c r="AN540" s="46"/>
    </row>
    <row r="541" spans="1:40" s="35" customFormat="1" ht="16.5" x14ac:dyDescent="0.3">
      <c r="A541" s="35" t="s">
        <v>1144</v>
      </c>
      <c r="B541" s="35" t="s">
        <v>316</v>
      </c>
      <c r="C541" s="35" t="s">
        <v>1113</v>
      </c>
      <c r="D541" s="41">
        <v>3</v>
      </c>
      <c r="E541" s="41" t="s">
        <v>1234</v>
      </c>
      <c r="F541" s="42" t="s">
        <v>1193</v>
      </c>
      <c r="G541" s="43">
        <v>1116079842</v>
      </c>
      <c r="H541" s="44">
        <v>7.3290000000000006</v>
      </c>
      <c r="I541" s="43">
        <v>2897925948</v>
      </c>
      <c r="J541" s="43">
        <v>14164115.65</v>
      </c>
      <c r="K541" s="43">
        <v>14142288.700000001</v>
      </c>
      <c r="L541" s="43">
        <v>0</v>
      </c>
      <c r="M541" s="43">
        <v>14142288.700000001</v>
      </c>
      <c r="N541" s="43">
        <v>0</v>
      </c>
      <c r="O541" s="43">
        <v>0</v>
      </c>
      <c r="P541" s="43">
        <v>434688.89</v>
      </c>
      <c r="Q541" s="43">
        <v>41346449</v>
      </c>
      <c r="R541" s="43">
        <v>0</v>
      </c>
      <c r="S541" s="43">
        <v>0</v>
      </c>
      <c r="T541" s="43">
        <v>24916106.5</v>
      </c>
      <c r="U541" s="43">
        <v>0</v>
      </c>
      <c r="V541" s="43">
        <v>957483.44</v>
      </c>
      <c r="W541" s="43">
        <v>81797016.530000001</v>
      </c>
      <c r="X541" s="45">
        <v>6.7702851574511308E-2</v>
      </c>
      <c r="Y541" s="43">
        <v>7097.95</v>
      </c>
      <c r="Z541" s="43">
        <v>56250</v>
      </c>
      <c r="AA541" s="43">
        <v>1266.9590000000001</v>
      </c>
      <c r="AB541" s="43">
        <v>64614.909</v>
      </c>
      <c r="AC541" s="43">
        <v>0</v>
      </c>
      <c r="AD541" s="43">
        <v>64614.909</v>
      </c>
      <c r="AE541" s="43">
        <v>0</v>
      </c>
      <c r="AF541" s="45">
        <f t="shared" si="24"/>
        <v>14576977.590000002</v>
      </c>
      <c r="AG541" s="45">
        <f t="shared" si="25"/>
        <v>41346449</v>
      </c>
      <c r="AH541" s="45">
        <f t="shared" si="26"/>
        <v>25873589.940000001</v>
      </c>
      <c r="AI541" s="43">
        <v>2788658628</v>
      </c>
      <c r="AJ541" s="43">
        <v>2871391473</v>
      </c>
      <c r="AK541" s="43">
        <v>3033284004</v>
      </c>
      <c r="AL541" s="47">
        <v>2897778035</v>
      </c>
      <c r="AM541" s="43">
        <v>1011441.870557118</v>
      </c>
      <c r="AN541" s="46"/>
    </row>
    <row r="542" spans="1:40" s="35" customFormat="1" ht="16.5" x14ac:dyDescent="0.3">
      <c r="A542" s="35" t="s">
        <v>1145</v>
      </c>
      <c r="B542" s="35" t="s">
        <v>1146</v>
      </c>
      <c r="C542" s="35" t="s">
        <v>1113</v>
      </c>
      <c r="D542" s="41">
        <v>1</v>
      </c>
      <c r="E542" s="41" t="s">
        <v>1234</v>
      </c>
      <c r="F542" s="42" t="s">
        <v>1193</v>
      </c>
      <c r="G542" s="43">
        <v>3172957793</v>
      </c>
      <c r="H542" s="44">
        <v>4.3600000000000003</v>
      </c>
      <c r="I542" s="43">
        <v>7532878037</v>
      </c>
      <c r="J542" s="43">
        <v>36818247.82</v>
      </c>
      <c r="K542" s="43">
        <v>36743129.140000001</v>
      </c>
      <c r="L542" s="43">
        <v>0</v>
      </c>
      <c r="M542" s="43">
        <v>36743129.140000001</v>
      </c>
      <c r="N542" s="43">
        <v>0</v>
      </c>
      <c r="O542" s="43">
        <v>0</v>
      </c>
      <c r="P542" s="43">
        <v>1129931.71</v>
      </c>
      <c r="Q542" s="43">
        <v>66270750</v>
      </c>
      <c r="R542" s="43">
        <v>0</v>
      </c>
      <c r="S542" s="43">
        <v>2479745</v>
      </c>
      <c r="T542" s="43">
        <v>27103871</v>
      </c>
      <c r="U542" s="43">
        <v>0</v>
      </c>
      <c r="V542" s="43">
        <v>4588290</v>
      </c>
      <c r="W542" s="43">
        <v>138315716.84999999</v>
      </c>
      <c r="X542" s="45">
        <v>4.3000759741873444E-2</v>
      </c>
      <c r="Y542" s="43">
        <v>5472.6</v>
      </c>
      <c r="Z542" s="43">
        <v>49500</v>
      </c>
      <c r="AA542" s="43">
        <v>1099.452</v>
      </c>
      <c r="AB542" s="43">
        <v>56072.051999999996</v>
      </c>
      <c r="AC542" s="43">
        <v>-7500</v>
      </c>
      <c r="AD542" s="43">
        <v>48572.051999999996</v>
      </c>
      <c r="AE542" s="43">
        <v>0</v>
      </c>
      <c r="AF542" s="45">
        <f t="shared" si="24"/>
        <v>37873060.850000001</v>
      </c>
      <c r="AG542" s="45">
        <f t="shared" si="25"/>
        <v>68750495</v>
      </c>
      <c r="AH542" s="45">
        <f t="shared" si="26"/>
        <v>31692161</v>
      </c>
      <c r="AI542" s="43">
        <v>7319767828</v>
      </c>
      <c r="AJ542" s="43">
        <v>7436595548</v>
      </c>
      <c r="AK542" s="43">
        <v>7473608439</v>
      </c>
      <c r="AL542" s="47">
        <v>7409990605</v>
      </c>
      <c r="AM542" s="43">
        <v>2492084.6852461561</v>
      </c>
      <c r="AN542" s="46"/>
    </row>
    <row r="543" spans="1:40" s="35" customFormat="1" ht="16.5" x14ac:dyDescent="0.3">
      <c r="A543" s="35" t="s">
        <v>1147</v>
      </c>
      <c r="B543" s="35" t="s">
        <v>630</v>
      </c>
      <c r="C543" s="35" t="s">
        <v>1113</v>
      </c>
      <c r="D543" s="41">
        <v>2</v>
      </c>
      <c r="E543" s="41" t="s">
        <v>1233</v>
      </c>
      <c r="F543" s="42" t="s">
        <v>1193</v>
      </c>
      <c r="G543" s="43">
        <v>1042963940</v>
      </c>
      <c r="H543" s="44">
        <v>20.002000000000002</v>
      </c>
      <c r="I543" s="43">
        <v>6982288068</v>
      </c>
      <c r="J543" s="43">
        <v>34127143.859999999</v>
      </c>
      <c r="K543" s="43">
        <v>34129386.030000001</v>
      </c>
      <c r="L543" s="43">
        <v>0</v>
      </c>
      <c r="M543" s="43">
        <v>34129386.030000001</v>
      </c>
      <c r="N543" s="43">
        <v>0</v>
      </c>
      <c r="O543" s="43">
        <v>0</v>
      </c>
      <c r="P543" s="43">
        <v>1047343.21</v>
      </c>
      <c r="Q543" s="43">
        <v>96092567</v>
      </c>
      <c r="R543" s="43">
        <v>0</v>
      </c>
      <c r="S543" s="43">
        <v>0</v>
      </c>
      <c r="T543" s="43">
        <v>75039544.060000002</v>
      </c>
      <c r="U543" s="43">
        <v>0</v>
      </c>
      <c r="V543" s="43">
        <v>2296988.9700000002</v>
      </c>
      <c r="W543" s="43">
        <v>208605829.27000001</v>
      </c>
      <c r="X543" s="45">
        <v>0.18643875623596332</v>
      </c>
      <c r="Y543" s="43">
        <v>63053.66</v>
      </c>
      <c r="Z543" s="43">
        <v>195250</v>
      </c>
      <c r="AA543" s="43">
        <v>5166.0731999999998</v>
      </c>
      <c r="AB543" s="43">
        <v>263469.73320000002</v>
      </c>
      <c r="AC543" s="43">
        <v>0</v>
      </c>
      <c r="AD543" s="43">
        <v>263469.73320000002</v>
      </c>
      <c r="AE543" s="43">
        <v>0</v>
      </c>
      <c r="AF543" s="45">
        <f t="shared" si="24"/>
        <v>35176729.240000002</v>
      </c>
      <c r="AG543" s="45">
        <f t="shared" si="25"/>
        <v>96092567</v>
      </c>
      <c r="AH543" s="45">
        <f t="shared" si="26"/>
        <v>77336533.030000001</v>
      </c>
      <c r="AI543" s="43">
        <v>6640324116</v>
      </c>
      <c r="AJ543" s="43">
        <v>6889559254</v>
      </c>
      <c r="AK543" s="43">
        <v>7324779887</v>
      </c>
      <c r="AL543" s="47">
        <v>6951554419</v>
      </c>
      <c r="AM543" s="43">
        <v>2442050.933613291</v>
      </c>
      <c r="AN543" s="46"/>
    </row>
    <row r="544" spans="1:40" s="35" customFormat="1" ht="16.5" x14ac:dyDescent="0.3">
      <c r="A544" s="35" t="s">
        <v>1148</v>
      </c>
      <c r="B544" s="35" t="s">
        <v>1149</v>
      </c>
      <c r="C544" s="35" t="s">
        <v>1113</v>
      </c>
      <c r="D544" s="41">
        <v>3</v>
      </c>
      <c r="E544" s="41" t="s">
        <v>1234</v>
      </c>
      <c r="F544" s="42" t="s">
        <v>1193</v>
      </c>
      <c r="G544" s="43">
        <v>8259350694</v>
      </c>
      <c r="H544" s="44">
        <v>2.1579999999999999</v>
      </c>
      <c r="I544" s="43">
        <v>8121714352</v>
      </c>
      <c r="J544" s="43">
        <v>39696287.43</v>
      </c>
      <c r="K544" s="43">
        <v>39587272.839999996</v>
      </c>
      <c r="L544" s="43">
        <v>0</v>
      </c>
      <c r="M544" s="43">
        <v>39587272.839999996</v>
      </c>
      <c r="N544" s="43">
        <v>0</v>
      </c>
      <c r="O544" s="43">
        <v>0</v>
      </c>
      <c r="P544" s="43">
        <v>1218257.1499999999</v>
      </c>
      <c r="Q544" s="43">
        <v>106150449</v>
      </c>
      <c r="R544" s="43">
        <v>0</v>
      </c>
      <c r="S544" s="43">
        <v>0</v>
      </c>
      <c r="T544" s="43">
        <v>28538573.969999999</v>
      </c>
      <c r="U544" s="43">
        <v>0</v>
      </c>
      <c r="V544" s="43">
        <v>2700446.17</v>
      </c>
      <c r="W544" s="43">
        <v>178194999.13</v>
      </c>
      <c r="X544" s="45">
        <v>9.0281922911975954E-2</v>
      </c>
      <c r="Y544" s="43">
        <v>8250</v>
      </c>
      <c r="Z544" s="43">
        <v>111500</v>
      </c>
      <c r="AA544" s="43">
        <v>2395</v>
      </c>
      <c r="AB544" s="43">
        <v>122145</v>
      </c>
      <c r="AC544" s="43">
        <v>0</v>
      </c>
      <c r="AD544" s="43">
        <v>122145</v>
      </c>
      <c r="AE544" s="43">
        <v>0</v>
      </c>
      <c r="AF544" s="45">
        <f t="shared" si="24"/>
        <v>40805529.989999995</v>
      </c>
      <c r="AG544" s="45">
        <f t="shared" si="25"/>
        <v>106150449</v>
      </c>
      <c r="AH544" s="45">
        <f t="shared" si="26"/>
        <v>31239020.140000001</v>
      </c>
      <c r="AI544" s="43">
        <v>7898986458</v>
      </c>
      <c r="AJ544" s="43">
        <v>8094777309</v>
      </c>
      <c r="AK544" s="43">
        <v>8109947032</v>
      </c>
      <c r="AL544" s="47">
        <v>8034570266.333333</v>
      </c>
      <c r="AM544" s="43">
        <v>2705535.8364614579</v>
      </c>
      <c r="AN544" s="46"/>
    </row>
    <row r="545" spans="1:40" s="35" customFormat="1" ht="16.5" x14ac:dyDescent="0.3">
      <c r="A545" s="35" t="s">
        <v>1150</v>
      </c>
      <c r="B545" s="35" t="s">
        <v>1151</v>
      </c>
      <c r="C545" s="35" t="s">
        <v>1113</v>
      </c>
      <c r="D545" s="41">
        <v>1</v>
      </c>
      <c r="E545" s="41" t="s">
        <v>1233</v>
      </c>
      <c r="F545" s="42" t="s">
        <v>1193</v>
      </c>
      <c r="G545" s="43">
        <v>16634006</v>
      </c>
      <c r="H545" s="44">
        <v>20.397000000000002</v>
      </c>
      <c r="I545" s="43">
        <v>16640773</v>
      </c>
      <c r="J545" s="43">
        <v>81334.66</v>
      </c>
      <c r="K545" s="43">
        <v>81334.66</v>
      </c>
      <c r="L545" s="43">
        <v>0</v>
      </c>
      <c r="M545" s="43">
        <v>81334.66</v>
      </c>
      <c r="N545" s="43">
        <v>0</v>
      </c>
      <c r="O545" s="43">
        <v>0</v>
      </c>
      <c r="P545" s="43">
        <v>2496.12</v>
      </c>
      <c r="Q545" s="43">
        <v>1685834</v>
      </c>
      <c r="R545" s="43">
        <v>0</v>
      </c>
      <c r="S545" s="43">
        <v>0</v>
      </c>
      <c r="T545" s="43">
        <v>1623095</v>
      </c>
      <c r="U545" s="43">
        <v>0</v>
      </c>
      <c r="V545" s="43">
        <v>0</v>
      </c>
      <c r="W545" s="43">
        <v>3392759.7800000003</v>
      </c>
      <c r="X545" s="45">
        <v>2.2565114067071148</v>
      </c>
      <c r="Y545" s="43">
        <v>11000</v>
      </c>
      <c r="Z545" s="43">
        <v>12500</v>
      </c>
      <c r="AA545" s="43">
        <v>470</v>
      </c>
      <c r="AB545" s="43">
        <v>23970</v>
      </c>
      <c r="AC545" s="43">
        <v>0</v>
      </c>
      <c r="AD545" s="43">
        <v>23970</v>
      </c>
      <c r="AE545" s="43">
        <v>0</v>
      </c>
      <c r="AF545" s="45">
        <f t="shared" si="24"/>
        <v>83830.78</v>
      </c>
      <c r="AG545" s="45">
        <f t="shared" si="25"/>
        <v>1685834</v>
      </c>
      <c r="AH545" s="45">
        <f t="shared" si="26"/>
        <v>1623095</v>
      </c>
      <c r="AI545" s="43">
        <v>16550150</v>
      </c>
      <c r="AJ545" s="43">
        <v>16550150</v>
      </c>
      <c r="AK545" s="43">
        <v>16550150</v>
      </c>
      <c r="AL545" s="47">
        <v>16550150</v>
      </c>
      <c r="AM545" s="43">
        <v>5539.1464608480001</v>
      </c>
      <c r="AN545" s="46"/>
    </row>
    <row r="546" spans="1:40" s="35" customFormat="1" ht="16.5" x14ac:dyDescent="0.3">
      <c r="A546" s="35" t="s">
        <v>1152</v>
      </c>
      <c r="B546" s="35" t="s">
        <v>1153</v>
      </c>
      <c r="C546" s="35" t="s">
        <v>1154</v>
      </c>
      <c r="D546" s="41">
        <v>2</v>
      </c>
      <c r="E546" s="41" t="s">
        <v>1233</v>
      </c>
      <c r="F546" s="42" t="s">
        <v>1193</v>
      </c>
      <c r="G546" s="43">
        <v>586202200</v>
      </c>
      <c r="H546" s="44">
        <v>2.9529999999999998</v>
      </c>
      <c r="I546" s="43">
        <v>682372241</v>
      </c>
      <c r="J546" s="43">
        <v>4290097.07</v>
      </c>
      <c r="K546" s="43">
        <v>4282797.1100000003</v>
      </c>
      <c r="L546" s="43">
        <v>0</v>
      </c>
      <c r="M546" s="43">
        <v>4282797.1100000003</v>
      </c>
      <c r="N546" s="43">
        <v>343054.59</v>
      </c>
      <c r="O546" s="43">
        <v>0</v>
      </c>
      <c r="P546" s="43">
        <v>170593.06</v>
      </c>
      <c r="Q546" s="43">
        <v>9899666</v>
      </c>
      <c r="R546" s="43">
        <v>0</v>
      </c>
      <c r="S546" s="43">
        <v>0</v>
      </c>
      <c r="T546" s="43">
        <v>2494776</v>
      </c>
      <c r="U546" s="43">
        <v>117240</v>
      </c>
      <c r="V546" s="43">
        <v>0</v>
      </c>
      <c r="W546" s="43">
        <v>17308126.759999998</v>
      </c>
      <c r="X546" s="45">
        <v>2.9134341403465651E-2</v>
      </c>
      <c r="Y546" s="43">
        <v>1643.15</v>
      </c>
      <c r="Z546" s="43">
        <v>34000</v>
      </c>
      <c r="AA546" s="43">
        <v>712.86300000000006</v>
      </c>
      <c r="AB546" s="43">
        <v>36356.012999999999</v>
      </c>
      <c r="AC546" s="43">
        <v>0</v>
      </c>
      <c r="AD546" s="43">
        <v>36356.012999999999</v>
      </c>
      <c r="AE546" s="43">
        <v>0</v>
      </c>
      <c r="AF546" s="45">
        <f t="shared" si="24"/>
        <v>4796444.76</v>
      </c>
      <c r="AG546" s="45">
        <f t="shared" si="25"/>
        <v>9899666</v>
      </c>
      <c r="AH546" s="45">
        <f t="shared" si="26"/>
        <v>2612016</v>
      </c>
      <c r="AI546" s="43">
        <v>645486631</v>
      </c>
      <c r="AJ546" s="43">
        <v>668339024</v>
      </c>
      <c r="AK546" s="43">
        <v>694305579</v>
      </c>
      <c r="AL546" s="47">
        <v>669377078</v>
      </c>
      <c r="AM546" s="43">
        <v>231434.96156480699</v>
      </c>
      <c r="AN546" s="46"/>
    </row>
    <row r="547" spans="1:40" s="35" customFormat="1" ht="16.5" x14ac:dyDescent="0.3">
      <c r="A547" s="35" t="s">
        <v>1155</v>
      </c>
      <c r="B547" s="35" t="s">
        <v>1156</v>
      </c>
      <c r="C547" s="35" t="s">
        <v>1154</v>
      </c>
      <c r="D547" s="41">
        <v>3</v>
      </c>
      <c r="E547" s="41" t="s">
        <v>1234</v>
      </c>
      <c r="F547" s="42" t="s">
        <v>1193</v>
      </c>
      <c r="G547" s="43">
        <v>218967914</v>
      </c>
      <c r="H547" s="44">
        <v>3.1919999999999997</v>
      </c>
      <c r="I547" s="43">
        <v>225181104</v>
      </c>
      <c r="J547" s="43">
        <v>1415721.12</v>
      </c>
      <c r="K547" s="43">
        <v>1410276.62</v>
      </c>
      <c r="L547" s="43">
        <v>0</v>
      </c>
      <c r="M547" s="43">
        <v>1410276.62</v>
      </c>
      <c r="N547" s="43">
        <v>0</v>
      </c>
      <c r="O547" s="43">
        <v>0</v>
      </c>
      <c r="P547" s="43">
        <v>56295.28</v>
      </c>
      <c r="Q547" s="43">
        <v>3613714</v>
      </c>
      <c r="R547" s="43">
        <v>0</v>
      </c>
      <c r="S547" s="43">
        <v>0</v>
      </c>
      <c r="T547" s="43">
        <v>1749325.48</v>
      </c>
      <c r="U547" s="43">
        <v>87308.09</v>
      </c>
      <c r="V547" s="43">
        <v>70674.52</v>
      </c>
      <c r="W547" s="43">
        <v>6987593.9900000002</v>
      </c>
      <c r="X547" s="45">
        <v>3.1029233046111462E-2</v>
      </c>
      <c r="Y547" s="43">
        <v>5651.37</v>
      </c>
      <c r="Z547" s="43">
        <v>22750</v>
      </c>
      <c r="AA547" s="43">
        <v>568.02739999999994</v>
      </c>
      <c r="AB547" s="43">
        <v>28969.397399999998</v>
      </c>
      <c r="AC547" s="43">
        <v>0</v>
      </c>
      <c r="AD547" s="43">
        <v>28969.397399999998</v>
      </c>
      <c r="AE547" s="43">
        <v>0</v>
      </c>
      <c r="AF547" s="45">
        <f t="shared" si="24"/>
        <v>1466571.9000000001</v>
      </c>
      <c r="AG547" s="45">
        <f t="shared" si="25"/>
        <v>3613714</v>
      </c>
      <c r="AH547" s="45">
        <f t="shared" si="26"/>
        <v>1907308.09</v>
      </c>
      <c r="AI547" s="43">
        <v>199164204</v>
      </c>
      <c r="AJ547" s="43">
        <v>211783829</v>
      </c>
      <c r="AK547" s="43">
        <v>222621913</v>
      </c>
      <c r="AL547" s="47">
        <v>211189982</v>
      </c>
      <c r="AM547" s="43">
        <v>74287.858045400993</v>
      </c>
      <c r="AN547" s="46"/>
    </row>
    <row r="548" spans="1:40" s="35" customFormat="1" ht="16.5" x14ac:dyDescent="0.3">
      <c r="A548" s="35" t="s">
        <v>1157</v>
      </c>
      <c r="B548" s="35" t="s">
        <v>1158</v>
      </c>
      <c r="C548" s="35" t="s">
        <v>1154</v>
      </c>
      <c r="D548" s="41">
        <v>1</v>
      </c>
      <c r="E548" s="41" t="s">
        <v>1233</v>
      </c>
      <c r="F548" s="42" t="s">
        <v>1193</v>
      </c>
      <c r="G548" s="43">
        <v>127138621</v>
      </c>
      <c r="H548" s="44">
        <v>5.6950000000000003</v>
      </c>
      <c r="I548" s="43">
        <v>193638425</v>
      </c>
      <c r="J548" s="43">
        <v>1217411.25</v>
      </c>
      <c r="K548" s="43">
        <v>1216580.01</v>
      </c>
      <c r="L548" s="43">
        <v>0</v>
      </c>
      <c r="M548" s="43">
        <v>1216580.01</v>
      </c>
      <c r="N548" s="43">
        <v>97349.43</v>
      </c>
      <c r="O548" s="43">
        <v>0</v>
      </c>
      <c r="P548" s="43">
        <v>48409.61</v>
      </c>
      <c r="Q548" s="43">
        <v>3854525</v>
      </c>
      <c r="R548" s="43">
        <v>0</v>
      </c>
      <c r="S548" s="43">
        <v>0</v>
      </c>
      <c r="T548" s="43">
        <v>2023551.26</v>
      </c>
      <c r="U548" s="43">
        <v>0</v>
      </c>
      <c r="V548" s="43">
        <v>0</v>
      </c>
      <c r="W548" s="43">
        <v>7240415.3099999996</v>
      </c>
      <c r="X548" s="45">
        <v>5.5615862779233513E-2</v>
      </c>
      <c r="Y548" s="43">
        <v>1750</v>
      </c>
      <c r="Z548" s="43">
        <v>17250</v>
      </c>
      <c r="AA548" s="43">
        <v>380</v>
      </c>
      <c r="AB548" s="43">
        <v>19380</v>
      </c>
      <c r="AC548" s="43">
        <v>0</v>
      </c>
      <c r="AD548" s="43">
        <v>19380</v>
      </c>
      <c r="AE548" s="43">
        <v>0</v>
      </c>
      <c r="AF548" s="45">
        <f t="shared" si="24"/>
        <v>1362339.05</v>
      </c>
      <c r="AG548" s="45">
        <f t="shared" si="25"/>
        <v>3854525</v>
      </c>
      <c r="AH548" s="45">
        <f t="shared" si="26"/>
        <v>2023551.26</v>
      </c>
      <c r="AI548" s="43">
        <v>184221036</v>
      </c>
      <c r="AJ548" s="43">
        <v>191071075</v>
      </c>
      <c r="AK548" s="43">
        <v>187326613</v>
      </c>
      <c r="AL548" s="47">
        <v>187539574.66666666</v>
      </c>
      <c r="AM548" s="43">
        <v>62442.158224446001</v>
      </c>
      <c r="AN548" s="46"/>
    </row>
    <row r="549" spans="1:40" s="35" customFormat="1" ht="16.5" x14ac:dyDescent="0.3">
      <c r="A549" s="35" t="s">
        <v>1159</v>
      </c>
      <c r="B549" s="35" t="s">
        <v>1160</v>
      </c>
      <c r="C549" s="35" t="s">
        <v>1154</v>
      </c>
      <c r="D549" s="41">
        <v>2</v>
      </c>
      <c r="E549" s="41" t="s">
        <v>1233</v>
      </c>
      <c r="F549" s="42" t="s">
        <v>1193</v>
      </c>
      <c r="G549" s="43">
        <v>708855459</v>
      </c>
      <c r="H549" s="44">
        <v>2.472</v>
      </c>
      <c r="I549" s="43">
        <v>727192468</v>
      </c>
      <c r="J549" s="43">
        <v>4571883.33</v>
      </c>
      <c r="K549" s="43">
        <v>4561856.05</v>
      </c>
      <c r="L549" s="43">
        <v>0</v>
      </c>
      <c r="M549" s="43">
        <v>4561856.05</v>
      </c>
      <c r="N549" s="43">
        <v>365587.43</v>
      </c>
      <c r="O549" s="43">
        <v>0</v>
      </c>
      <c r="P549" s="43">
        <v>181798.12</v>
      </c>
      <c r="Q549" s="43">
        <v>5613098</v>
      </c>
      <c r="R549" s="43">
        <v>6190349</v>
      </c>
      <c r="S549" s="43">
        <v>0</v>
      </c>
      <c r="T549" s="43">
        <v>426336</v>
      </c>
      <c r="U549" s="43">
        <v>177140</v>
      </c>
      <c r="V549" s="43">
        <v>0</v>
      </c>
      <c r="W549" s="43">
        <v>17516164.600000001</v>
      </c>
      <c r="X549" s="45">
        <v>2.315384185519738E-2</v>
      </c>
      <c r="Y549" s="43">
        <v>3500</v>
      </c>
      <c r="Z549" s="43">
        <v>38250</v>
      </c>
      <c r="AA549" s="43">
        <v>835</v>
      </c>
      <c r="AB549" s="43">
        <v>42585</v>
      </c>
      <c r="AC549" s="43">
        <v>0</v>
      </c>
      <c r="AD549" s="43">
        <v>42585</v>
      </c>
      <c r="AE549" s="43">
        <v>0</v>
      </c>
      <c r="AF549" s="45">
        <f t="shared" si="24"/>
        <v>5109241.5999999996</v>
      </c>
      <c r="AG549" s="45">
        <f t="shared" si="25"/>
        <v>11803447</v>
      </c>
      <c r="AH549" s="45">
        <f t="shared" si="26"/>
        <v>603476</v>
      </c>
      <c r="AI549" s="43">
        <v>723277925</v>
      </c>
      <c r="AJ549" s="43">
        <v>727310701</v>
      </c>
      <c r="AK549" s="43">
        <v>726231979</v>
      </c>
      <c r="AL549" s="47">
        <v>725606868.33333337</v>
      </c>
      <c r="AM549" s="43">
        <v>242942.03639105399</v>
      </c>
      <c r="AN549" s="46"/>
    </row>
    <row r="550" spans="1:40" s="35" customFormat="1" ht="16.5" x14ac:dyDescent="0.3">
      <c r="A550" s="35" t="s">
        <v>1161</v>
      </c>
      <c r="B550" s="35" t="s">
        <v>519</v>
      </c>
      <c r="C550" s="35" t="s">
        <v>1154</v>
      </c>
      <c r="D550" s="41">
        <v>3</v>
      </c>
      <c r="E550" s="41" t="s">
        <v>1234</v>
      </c>
      <c r="F550" s="42" t="s">
        <v>1193</v>
      </c>
      <c r="G550" s="43">
        <v>413602351</v>
      </c>
      <c r="H550" s="44">
        <v>3.0019999999999998</v>
      </c>
      <c r="I550" s="43">
        <v>403686458</v>
      </c>
      <c r="J550" s="43">
        <v>2537990.2400000002</v>
      </c>
      <c r="K550" s="43">
        <v>2536441.85</v>
      </c>
      <c r="L550" s="43">
        <v>0</v>
      </c>
      <c r="M550" s="43">
        <v>2536441.85</v>
      </c>
      <c r="N550" s="43">
        <v>202948.6</v>
      </c>
      <c r="O550" s="43">
        <v>0</v>
      </c>
      <c r="P550" s="43">
        <v>100921.61</v>
      </c>
      <c r="Q550" s="43">
        <v>4060706</v>
      </c>
      <c r="R550" s="43">
        <v>4293095</v>
      </c>
      <c r="S550" s="43">
        <v>0</v>
      </c>
      <c r="T550" s="43">
        <v>1220849.1599999999</v>
      </c>
      <c r="U550" s="43">
        <v>0</v>
      </c>
      <c r="V550" s="43">
        <v>0</v>
      </c>
      <c r="W550" s="43">
        <v>12414962.220000001</v>
      </c>
      <c r="X550" s="45">
        <v>2.894122503001709E-2</v>
      </c>
      <c r="Y550" s="43">
        <v>2250</v>
      </c>
      <c r="Z550" s="43">
        <v>18750</v>
      </c>
      <c r="AA550" s="43">
        <v>420</v>
      </c>
      <c r="AB550" s="43">
        <v>21420</v>
      </c>
      <c r="AC550" s="43">
        <v>0</v>
      </c>
      <c r="AD550" s="43">
        <v>21420</v>
      </c>
      <c r="AE550" s="43">
        <v>0</v>
      </c>
      <c r="AF550" s="45">
        <f t="shared" si="24"/>
        <v>2840312.06</v>
      </c>
      <c r="AG550" s="45">
        <f t="shared" si="25"/>
        <v>8353801</v>
      </c>
      <c r="AH550" s="45">
        <f t="shared" si="26"/>
        <v>1220849.1599999999</v>
      </c>
      <c r="AI550" s="43">
        <v>402298487</v>
      </c>
      <c r="AJ550" s="43">
        <v>400781785</v>
      </c>
      <c r="AK550" s="43">
        <v>412161969</v>
      </c>
      <c r="AL550" s="47">
        <v>405080747</v>
      </c>
      <c r="AM550" s="43">
        <v>137661.23167196399</v>
      </c>
      <c r="AN550" s="46"/>
    </row>
    <row r="551" spans="1:40" s="35" customFormat="1" ht="16.5" x14ac:dyDescent="0.3">
      <c r="A551" s="35" t="s">
        <v>1162</v>
      </c>
      <c r="B551" s="35" t="s">
        <v>1163</v>
      </c>
      <c r="C551" s="35" t="s">
        <v>1154</v>
      </c>
      <c r="D551" s="41">
        <v>1</v>
      </c>
      <c r="E551" s="41" t="s">
        <v>1233</v>
      </c>
      <c r="F551" s="42" t="s">
        <v>1193</v>
      </c>
      <c r="G551" s="43">
        <v>289536619</v>
      </c>
      <c r="H551" s="44">
        <v>2.5019999999999998</v>
      </c>
      <c r="I551" s="43">
        <v>285112709</v>
      </c>
      <c r="J551" s="43">
        <v>1792513.12</v>
      </c>
      <c r="K551" s="43">
        <v>1784730.08</v>
      </c>
      <c r="L551" s="43">
        <v>0</v>
      </c>
      <c r="M551" s="43">
        <v>1784730.08</v>
      </c>
      <c r="N551" s="43">
        <v>143337.04999999999</v>
      </c>
      <c r="O551" s="43">
        <v>0</v>
      </c>
      <c r="P551" s="43">
        <v>71278.179999999993</v>
      </c>
      <c r="Q551" s="43">
        <v>2144171</v>
      </c>
      <c r="R551" s="43">
        <v>2186475</v>
      </c>
      <c r="S551" s="43">
        <v>0</v>
      </c>
      <c r="T551" s="43">
        <v>855033.05</v>
      </c>
      <c r="U551" s="43">
        <v>57907</v>
      </c>
      <c r="V551" s="43">
        <v>0</v>
      </c>
      <c r="W551" s="43">
        <v>7242931.3600000003</v>
      </c>
      <c r="X551" s="45">
        <v>2.3567373554903154E-2</v>
      </c>
      <c r="Y551" s="43">
        <v>2500</v>
      </c>
      <c r="Z551" s="43">
        <v>13000</v>
      </c>
      <c r="AA551" s="43">
        <v>310</v>
      </c>
      <c r="AB551" s="43">
        <v>15810</v>
      </c>
      <c r="AC551" s="43">
        <v>0</v>
      </c>
      <c r="AD551" s="43">
        <v>15810</v>
      </c>
      <c r="AE551" s="43">
        <v>0</v>
      </c>
      <c r="AF551" s="45">
        <f t="shared" si="24"/>
        <v>1999345.31</v>
      </c>
      <c r="AG551" s="45">
        <f t="shared" si="25"/>
        <v>4330646</v>
      </c>
      <c r="AH551" s="45">
        <f t="shared" si="26"/>
        <v>912940.05</v>
      </c>
      <c r="AI551" s="43">
        <v>285832556</v>
      </c>
      <c r="AJ551" s="43">
        <v>283969099</v>
      </c>
      <c r="AK551" s="43">
        <v>277213100</v>
      </c>
      <c r="AL551" s="47">
        <v>282338251.66666669</v>
      </c>
      <c r="AM551" s="43">
        <v>92575.687757552994</v>
      </c>
      <c r="AN551" s="46"/>
    </row>
    <row r="552" spans="1:40" s="35" customFormat="1" ht="16.5" x14ac:dyDescent="0.3">
      <c r="A552" s="35" t="s">
        <v>1164</v>
      </c>
      <c r="B552" s="35" t="s">
        <v>448</v>
      </c>
      <c r="C552" s="35" t="s">
        <v>1154</v>
      </c>
      <c r="D552" s="41">
        <v>2</v>
      </c>
      <c r="E552" s="41" t="s">
        <v>1233</v>
      </c>
      <c r="F552" s="42" t="s">
        <v>1193</v>
      </c>
      <c r="G552" s="43">
        <v>595213757</v>
      </c>
      <c r="H552" s="44">
        <v>3.3319999999999999</v>
      </c>
      <c r="I552" s="43">
        <v>704516106</v>
      </c>
      <c r="J552" s="43">
        <v>4429316.29</v>
      </c>
      <c r="K552" s="43">
        <v>4424692.3</v>
      </c>
      <c r="L552" s="43">
        <v>0</v>
      </c>
      <c r="M552" s="43">
        <v>4424692.3</v>
      </c>
      <c r="N552" s="43">
        <v>354187.16</v>
      </c>
      <c r="O552" s="43">
        <v>0</v>
      </c>
      <c r="P552" s="43">
        <v>176129.03</v>
      </c>
      <c r="Q552" s="43">
        <v>11234934</v>
      </c>
      <c r="R552" s="43">
        <v>0</v>
      </c>
      <c r="S552" s="43">
        <v>0</v>
      </c>
      <c r="T552" s="43">
        <v>3401510.47</v>
      </c>
      <c r="U552" s="43">
        <v>238085.5</v>
      </c>
      <c r="V552" s="43">
        <v>0</v>
      </c>
      <c r="W552" s="43">
        <v>19829538.460000001</v>
      </c>
      <c r="X552" s="45">
        <v>3.1758093259968416E-2</v>
      </c>
      <c r="Y552" s="43">
        <v>4500</v>
      </c>
      <c r="Z552" s="43">
        <v>21250</v>
      </c>
      <c r="AA552" s="43">
        <v>515</v>
      </c>
      <c r="AB552" s="43">
        <v>26265</v>
      </c>
      <c r="AC552" s="43">
        <v>0</v>
      </c>
      <c r="AD552" s="43">
        <v>26265</v>
      </c>
      <c r="AE552" s="43">
        <v>0</v>
      </c>
      <c r="AF552" s="45">
        <f t="shared" si="24"/>
        <v>4955008.49</v>
      </c>
      <c r="AG552" s="45">
        <f t="shared" si="25"/>
        <v>11234934</v>
      </c>
      <c r="AH552" s="45">
        <f t="shared" si="26"/>
        <v>3639595.97</v>
      </c>
      <c r="AI552" s="43">
        <v>707758213</v>
      </c>
      <c r="AJ552" s="43">
        <v>706249043</v>
      </c>
      <c r="AK552" s="43">
        <v>718036437</v>
      </c>
      <c r="AL552" s="47">
        <v>710681231</v>
      </c>
      <c r="AM552" s="43">
        <v>239571.76842799201</v>
      </c>
      <c r="AN552" s="46"/>
    </row>
    <row r="553" spans="1:40" s="35" customFormat="1" ht="16.5" x14ac:dyDescent="0.3">
      <c r="A553" s="35" t="s">
        <v>1165</v>
      </c>
      <c r="B553" s="35" t="s">
        <v>1166</v>
      </c>
      <c r="C553" s="35" t="s">
        <v>1154</v>
      </c>
      <c r="D553" s="41">
        <v>3</v>
      </c>
      <c r="E553" s="41" t="s">
        <v>1234</v>
      </c>
      <c r="F553" s="42" t="s">
        <v>1193</v>
      </c>
      <c r="G553" s="43">
        <v>1025153600</v>
      </c>
      <c r="H553" s="44">
        <v>3.129</v>
      </c>
      <c r="I553" s="43">
        <v>1032696758</v>
      </c>
      <c r="J553" s="43">
        <v>6492599.0099999998</v>
      </c>
      <c r="K553" s="43">
        <v>6481049.1499999994</v>
      </c>
      <c r="L553" s="43">
        <v>0</v>
      </c>
      <c r="M553" s="43">
        <v>6481049.1499999994</v>
      </c>
      <c r="N553" s="43">
        <v>0</v>
      </c>
      <c r="O553" s="43">
        <v>0</v>
      </c>
      <c r="P553" s="43">
        <v>258174.19</v>
      </c>
      <c r="Q553" s="43">
        <v>18360950</v>
      </c>
      <c r="R553" s="43">
        <v>0</v>
      </c>
      <c r="S553" s="43">
        <v>0</v>
      </c>
      <c r="T553" s="43">
        <v>6625857.7800000003</v>
      </c>
      <c r="U553" s="43">
        <v>0</v>
      </c>
      <c r="V553" s="43">
        <v>342801.62</v>
      </c>
      <c r="W553" s="43">
        <v>32068832.740000002</v>
      </c>
      <c r="X553" s="45">
        <v>2.9156679122521064E-2</v>
      </c>
      <c r="Y553" s="43">
        <v>11884.25</v>
      </c>
      <c r="Z553" s="43">
        <v>40500</v>
      </c>
      <c r="AA553" s="43">
        <v>1047.6849999999999</v>
      </c>
      <c r="AB553" s="43">
        <v>53431.934999999998</v>
      </c>
      <c r="AC553" s="43">
        <v>-500</v>
      </c>
      <c r="AD553" s="43">
        <v>52931.934999999998</v>
      </c>
      <c r="AE553" s="43">
        <v>0</v>
      </c>
      <c r="AF553" s="45">
        <f t="shared" si="24"/>
        <v>6739223.3399999999</v>
      </c>
      <c r="AG553" s="45">
        <f t="shared" si="25"/>
        <v>18360950</v>
      </c>
      <c r="AH553" s="45">
        <f t="shared" si="26"/>
        <v>6968659.4000000004</v>
      </c>
      <c r="AI553" s="43">
        <v>990426042</v>
      </c>
      <c r="AJ553" s="43">
        <v>1028405785</v>
      </c>
      <c r="AK553" s="43">
        <v>1047464494</v>
      </c>
      <c r="AL553" s="47">
        <v>1022098773.6666666</v>
      </c>
      <c r="AM553" s="43">
        <v>349154.51551180199</v>
      </c>
      <c r="AN553" s="46"/>
    </row>
    <row r="554" spans="1:40" s="35" customFormat="1" ht="16.5" x14ac:dyDescent="0.3">
      <c r="A554" s="35" t="s">
        <v>1167</v>
      </c>
      <c r="B554" s="35" t="s">
        <v>1168</v>
      </c>
      <c r="C554" s="35" t="s">
        <v>1154</v>
      </c>
      <c r="D554" s="41">
        <v>1</v>
      </c>
      <c r="E554" s="41" t="s">
        <v>1233</v>
      </c>
      <c r="F554" s="42" t="s">
        <v>1193</v>
      </c>
      <c r="G554" s="43">
        <v>157139242</v>
      </c>
      <c r="H554" s="44">
        <v>3.2399999999999998</v>
      </c>
      <c r="I554" s="43">
        <v>198944896</v>
      </c>
      <c r="J554" s="43">
        <v>1250773.21</v>
      </c>
      <c r="K554" s="43">
        <v>1248348.18</v>
      </c>
      <c r="L554" s="43">
        <v>0</v>
      </c>
      <c r="M554" s="43">
        <v>1248348.18</v>
      </c>
      <c r="N554" s="43">
        <v>100017.2</v>
      </c>
      <c r="O554" s="43">
        <v>0</v>
      </c>
      <c r="P554" s="43">
        <v>49736.22</v>
      </c>
      <c r="Q554" s="43">
        <v>1286902</v>
      </c>
      <c r="R554" s="43">
        <v>1591945</v>
      </c>
      <c r="S554" s="43">
        <v>0</v>
      </c>
      <c r="T554" s="43">
        <v>781434.38</v>
      </c>
      <c r="U554" s="43">
        <v>31428</v>
      </c>
      <c r="V554" s="43">
        <v>0</v>
      </c>
      <c r="W554" s="43">
        <v>5089810.9799999995</v>
      </c>
      <c r="X554" s="45">
        <v>3.0939165838751694E-2</v>
      </c>
      <c r="Y554" s="43">
        <v>2750</v>
      </c>
      <c r="Z554" s="43">
        <v>11000</v>
      </c>
      <c r="AA554" s="43">
        <v>275</v>
      </c>
      <c r="AB554" s="43">
        <v>14025</v>
      </c>
      <c r="AC554" s="43">
        <v>0</v>
      </c>
      <c r="AD554" s="43">
        <v>14025</v>
      </c>
      <c r="AE554" s="43">
        <v>0</v>
      </c>
      <c r="AF554" s="45">
        <f t="shared" si="24"/>
        <v>1398101.5999999999</v>
      </c>
      <c r="AG554" s="45">
        <f t="shared" si="25"/>
        <v>2878847</v>
      </c>
      <c r="AH554" s="45">
        <f t="shared" si="26"/>
        <v>812862.38</v>
      </c>
      <c r="AI554" s="43">
        <v>190786077</v>
      </c>
      <c r="AJ554" s="43">
        <v>198273400</v>
      </c>
      <c r="AK554" s="43">
        <v>199605699</v>
      </c>
      <c r="AL554" s="47">
        <v>196221725.33333334</v>
      </c>
      <c r="AM554" s="43">
        <v>66731.330268603007</v>
      </c>
      <c r="AN554" s="46"/>
    </row>
    <row r="555" spans="1:40" s="35" customFormat="1" ht="16.5" x14ac:dyDescent="0.3">
      <c r="A555" s="35" t="s">
        <v>1169</v>
      </c>
      <c r="B555" s="35" t="s">
        <v>1170</v>
      </c>
      <c r="C555" s="35" t="s">
        <v>1154</v>
      </c>
      <c r="D555" s="41">
        <v>2</v>
      </c>
      <c r="E555" s="41" t="s">
        <v>1233</v>
      </c>
      <c r="F555" s="42" t="s">
        <v>1193</v>
      </c>
      <c r="G555" s="43">
        <v>478687879</v>
      </c>
      <c r="H555" s="44">
        <v>2.4449999999999998</v>
      </c>
      <c r="I555" s="43">
        <v>544289669</v>
      </c>
      <c r="J555" s="43">
        <v>3421967.33</v>
      </c>
      <c r="K555" s="43">
        <v>3421277.79</v>
      </c>
      <c r="L555" s="43">
        <v>0</v>
      </c>
      <c r="M555" s="43">
        <v>3421277.79</v>
      </c>
      <c r="N555" s="43">
        <v>273635.21000000002</v>
      </c>
      <c r="O555" s="43">
        <v>0</v>
      </c>
      <c r="P555" s="43">
        <v>136072.42000000001</v>
      </c>
      <c r="Q555" s="43">
        <v>6255541</v>
      </c>
      <c r="R555" s="43">
        <v>0</v>
      </c>
      <c r="S555" s="43">
        <v>0</v>
      </c>
      <c r="T555" s="43">
        <v>1519682.31</v>
      </c>
      <c r="U555" s="43">
        <v>96359.97</v>
      </c>
      <c r="V555" s="43">
        <v>0</v>
      </c>
      <c r="W555" s="43">
        <v>11702568.700000001</v>
      </c>
      <c r="X555" s="45">
        <v>2.4781322307345807E-2</v>
      </c>
      <c r="Y555" s="43">
        <v>4000</v>
      </c>
      <c r="Z555" s="43">
        <v>19250</v>
      </c>
      <c r="AA555" s="43">
        <v>465</v>
      </c>
      <c r="AB555" s="43">
        <v>23715</v>
      </c>
      <c r="AC555" s="43">
        <v>0</v>
      </c>
      <c r="AD555" s="43">
        <v>23715</v>
      </c>
      <c r="AE555" s="43">
        <v>0</v>
      </c>
      <c r="AF555" s="45">
        <f t="shared" si="24"/>
        <v>3830985.42</v>
      </c>
      <c r="AG555" s="45">
        <f t="shared" si="25"/>
        <v>6255541</v>
      </c>
      <c r="AH555" s="45">
        <f t="shared" si="26"/>
        <v>1616042.28</v>
      </c>
      <c r="AI555" s="43">
        <v>526354153</v>
      </c>
      <c r="AJ555" s="43">
        <v>539646413</v>
      </c>
      <c r="AK555" s="43">
        <v>562887856</v>
      </c>
      <c r="AL555" s="47">
        <v>542962807.33333337</v>
      </c>
      <c r="AM555" s="43">
        <v>187744.35725545499</v>
      </c>
      <c r="AN555" s="46"/>
    </row>
    <row r="556" spans="1:40" s="35" customFormat="1" ht="16.5" x14ac:dyDescent="0.3">
      <c r="A556" s="35" t="s">
        <v>1171</v>
      </c>
      <c r="B556" s="35" t="s">
        <v>1172</v>
      </c>
      <c r="C556" s="35" t="s">
        <v>1154</v>
      </c>
      <c r="D556" s="41">
        <v>3</v>
      </c>
      <c r="E556" s="41" t="s">
        <v>1234</v>
      </c>
      <c r="F556" s="42" t="s">
        <v>1193</v>
      </c>
      <c r="G556" s="43">
        <v>219905569</v>
      </c>
      <c r="H556" s="44">
        <v>3.0129999999999999</v>
      </c>
      <c r="I556" s="43">
        <v>243500579</v>
      </c>
      <c r="J556" s="43">
        <v>1530896.27</v>
      </c>
      <c r="K556" s="43">
        <v>1530265.6400000001</v>
      </c>
      <c r="L556" s="43">
        <v>0</v>
      </c>
      <c r="M556" s="43">
        <v>1530265.6400000001</v>
      </c>
      <c r="N556" s="43">
        <v>122417.04</v>
      </c>
      <c r="O556" s="43">
        <v>0</v>
      </c>
      <c r="P556" s="43">
        <v>60875.14</v>
      </c>
      <c r="Q556" s="43">
        <v>4060247</v>
      </c>
      <c r="R556" s="43">
        <v>0</v>
      </c>
      <c r="S556" s="43">
        <v>0</v>
      </c>
      <c r="T556" s="43">
        <v>824345.58</v>
      </c>
      <c r="U556" s="43">
        <v>27489</v>
      </c>
      <c r="V556" s="43">
        <v>0</v>
      </c>
      <c r="W556" s="43">
        <v>6625639.4000000004</v>
      </c>
      <c r="X556" s="45">
        <v>2.5289071592797006E-2</v>
      </c>
      <c r="Y556" s="43">
        <v>1500</v>
      </c>
      <c r="Z556" s="43">
        <v>13500</v>
      </c>
      <c r="AA556" s="43">
        <v>300</v>
      </c>
      <c r="AB556" s="43">
        <v>15300</v>
      </c>
      <c r="AC556" s="43">
        <v>0</v>
      </c>
      <c r="AD556" s="43">
        <v>15300</v>
      </c>
      <c r="AE556" s="43">
        <v>0</v>
      </c>
      <c r="AF556" s="45">
        <f t="shared" si="24"/>
        <v>1713557.82</v>
      </c>
      <c r="AG556" s="45">
        <f t="shared" si="25"/>
        <v>4060247</v>
      </c>
      <c r="AH556" s="45">
        <f t="shared" si="26"/>
        <v>851834.58</v>
      </c>
      <c r="AI556" s="43">
        <v>237479131</v>
      </c>
      <c r="AJ556" s="43">
        <v>241970179</v>
      </c>
      <c r="AK556" s="43">
        <v>240003292</v>
      </c>
      <c r="AL556" s="47">
        <v>239817534</v>
      </c>
      <c r="AM556" s="43">
        <v>80389.873276712999</v>
      </c>
      <c r="AN556" s="46"/>
    </row>
    <row r="557" spans="1:40" s="35" customFormat="1" ht="16.5" x14ac:dyDescent="0.3">
      <c r="A557" s="35" t="s">
        <v>1173</v>
      </c>
      <c r="B557" s="35" t="s">
        <v>1174</v>
      </c>
      <c r="C557" s="35" t="s">
        <v>1154</v>
      </c>
      <c r="D557" s="41">
        <v>1</v>
      </c>
      <c r="E557" s="41" t="s">
        <v>1233</v>
      </c>
      <c r="F557" s="42" t="s">
        <v>1193</v>
      </c>
      <c r="G557" s="43">
        <v>503184500</v>
      </c>
      <c r="H557" s="44">
        <v>3.3719999999999999</v>
      </c>
      <c r="I557" s="43">
        <v>591474585</v>
      </c>
      <c r="J557" s="43">
        <v>3718620.47</v>
      </c>
      <c r="K557" s="43">
        <v>3718234.1700000004</v>
      </c>
      <c r="L557" s="43">
        <v>0</v>
      </c>
      <c r="M557" s="43">
        <v>3718234.1700000004</v>
      </c>
      <c r="N557" s="43">
        <v>297356.87</v>
      </c>
      <c r="O557" s="43">
        <v>0</v>
      </c>
      <c r="P557" s="43">
        <v>147868.65</v>
      </c>
      <c r="Q557" s="43">
        <v>0</v>
      </c>
      <c r="R557" s="43">
        <v>9889180</v>
      </c>
      <c r="S557" s="43">
        <v>0</v>
      </c>
      <c r="T557" s="43">
        <v>2913891</v>
      </c>
      <c r="U557" s="43">
        <v>0</v>
      </c>
      <c r="V557" s="43">
        <v>0</v>
      </c>
      <c r="W557" s="43">
        <v>16966530.690000001</v>
      </c>
      <c r="X557" s="45">
        <v>3.2140935842020137E-2</v>
      </c>
      <c r="Y557" s="43">
        <v>6750</v>
      </c>
      <c r="Z557" s="43">
        <v>27750</v>
      </c>
      <c r="AA557" s="43">
        <v>690</v>
      </c>
      <c r="AB557" s="43">
        <v>35190</v>
      </c>
      <c r="AC557" s="43">
        <v>0</v>
      </c>
      <c r="AD557" s="43">
        <v>35190</v>
      </c>
      <c r="AE557" s="43">
        <v>0</v>
      </c>
      <c r="AF557" s="45">
        <f t="shared" si="24"/>
        <v>4163459.6900000004</v>
      </c>
      <c r="AG557" s="45">
        <f t="shared" si="25"/>
        <v>9889180</v>
      </c>
      <c r="AH557" s="45">
        <f t="shared" si="26"/>
        <v>2913891</v>
      </c>
      <c r="AI557" s="43">
        <v>593776453</v>
      </c>
      <c r="AJ557" s="43">
        <v>589964210</v>
      </c>
      <c r="AK557" s="43">
        <v>588588724</v>
      </c>
      <c r="AL557" s="47">
        <v>590776462.33333337</v>
      </c>
      <c r="AM557" s="43">
        <v>196196.04513709201</v>
      </c>
      <c r="AN557" s="46"/>
    </row>
    <row r="558" spans="1:40" s="35" customFormat="1" ht="16.5" x14ac:dyDescent="0.3">
      <c r="A558" s="35" t="s">
        <v>1175</v>
      </c>
      <c r="B558" s="35" t="s">
        <v>1176</v>
      </c>
      <c r="C558" s="35" t="s">
        <v>1154</v>
      </c>
      <c r="D558" s="41">
        <v>2</v>
      </c>
      <c r="E558" s="41" t="s">
        <v>1233</v>
      </c>
      <c r="F558" s="42" t="s">
        <v>1193</v>
      </c>
      <c r="G558" s="43">
        <v>259086982</v>
      </c>
      <c r="H558" s="44">
        <v>3.5989999999999998</v>
      </c>
      <c r="I558" s="43">
        <v>330579537</v>
      </c>
      <c r="J558" s="43">
        <v>2078364.59</v>
      </c>
      <c r="K558" s="43">
        <v>2076857.4000000001</v>
      </c>
      <c r="L558" s="43">
        <v>0</v>
      </c>
      <c r="M558" s="43">
        <v>2076857.4000000001</v>
      </c>
      <c r="N558" s="43">
        <v>166194.96</v>
      </c>
      <c r="O558" s="43">
        <v>0</v>
      </c>
      <c r="P558" s="43">
        <v>82644.88</v>
      </c>
      <c r="Q558" s="43">
        <v>2961937</v>
      </c>
      <c r="R558" s="43">
        <v>2891720</v>
      </c>
      <c r="S558" s="43">
        <v>0</v>
      </c>
      <c r="T558" s="43">
        <v>1091573.32</v>
      </c>
      <c r="U558" s="43">
        <v>51817.4</v>
      </c>
      <c r="V558" s="43">
        <v>0</v>
      </c>
      <c r="W558" s="43">
        <v>9322744.9600000009</v>
      </c>
      <c r="X558" s="45">
        <v>3.3407697210513017E-2</v>
      </c>
      <c r="Y558" s="43">
        <v>1000</v>
      </c>
      <c r="Z558" s="43">
        <v>13750</v>
      </c>
      <c r="AA558" s="43">
        <v>295</v>
      </c>
      <c r="AB558" s="43">
        <v>15045</v>
      </c>
      <c r="AC558" s="43">
        <v>0</v>
      </c>
      <c r="AD558" s="43">
        <v>15045</v>
      </c>
      <c r="AE558" s="43">
        <v>0</v>
      </c>
      <c r="AF558" s="45">
        <f t="shared" si="24"/>
        <v>2325697.2400000002</v>
      </c>
      <c r="AG558" s="45">
        <f t="shared" si="25"/>
        <v>5853657</v>
      </c>
      <c r="AH558" s="45">
        <f t="shared" si="26"/>
        <v>1143390.72</v>
      </c>
      <c r="AI558" s="43">
        <v>305065545</v>
      </c>
      <c r="AJ558" s="43">
        <v>327437583</v>
      </c>
      <c r="AK558" s="43">
        <v>324324463</v>
      </c>
      <c r="AL558" s="47">
        <v>318942530.33333331</v>
      </c>
      <c r="AM558" s="43">
        <v>108427.093239465</v>
      </c>
      <c r="AN558" s="46"/>
    </row>
    <row r="559" spans="1:40" s="35" customFormat="1" ht="16.5" x14ac:dyDescent="0.3">
      <c r="A559" s="35" t="s">
        <v>1177</v>
      </c>
      <c r="B559" s="35" t="s">
        <v>1178</v>
      </c>
      <c r="C559" s="35" t="s">
        <v>1154</v>
      </c>
      <c r="D559" s="41">
        <v>3</v>
      </c>
      <c r="E559" s="41" t="s">
        <v>1234</v>
      </c>
      <c r="F559" s="42" t="s">
        <v>1193</v>
      </c>
      <c r="G559" s="43">
        <v>267796200</v>
      </c>
      <c r="H559" s="44">
        <v>3.1679999999999997</v>
      </c>
      <c r="I559" s="43">
        <v>296737991</v>
      </c>
      <c r="J559" s="43">
        <v>1865601.66</v>
      </c>
      <c r="K559" s="43">
        <v>1861493.6099999999</v>
      </c>
      <c r="L559" s="43">
        <v>0</v>
      </c>
      <c r="M559" s="43">
        <v>1861493.6099999999</v>
      </c>
      <c r="N559" s="43">
        <v>149181.51999999999</v>
      </c>
      <c r="O559" s="43">
        <v>0</v>
      </c>
      <c r="P559" s="43">
        <v>74184.5</v>
      </c>
      <c r="Q559" s="43">
        <v>0</v>
      </c>
      <c r="R559" s="43">
        <v>5457784</v>
      </c>
      <c r="S559" s="43">
        <v>0</v>
      </c>
      <c r="T559" s="43">
        <v>887429</v>
      </c>
      <c r="U559" s="43">
        <v>53559</v>
      </c>
      <c r="V559" s="43">
        <v>0</v>
      </c>
      <c r="W559" s="43">
        <v>8483631.629999999</v>
      </c>
      <c r="X559" s="45">
        <v>3.018993126329728E-2</v>
      </c>
      <c r="Y559" s="43">
        <v>1420.55</v>
      </c>
      <c r="Z559" s="43">
        <v>14000</v>
      </c>
      <c r="AA559" s="43">
        <v>308.411</v>
      </c>
      <c r="AB559" s="43">
        <v>15728.960999999999</v>
      </c>
      <c r="AC559" s="43">
        <v>0</v>
      </c>
      <c r="AD559" s="43">
        <v>15728.960999999999</v>
      </c>
      <c r="AE559" s="43">
        <v>0</v>
      </c>
      <c r="AF559" s="45">
        <f t="shared" si="24"/>
        <v>2084859.63</v>
      </c>
      <c r="AG559" s="45">
        <f t="shared" si="25"/>
        <v>5457784</v>
      </c>
      <c r="AH559" s="45">
        <f t="shared" si="26"/>
        <v>940988</v>
      </c>
      <c r="AI559" s="43">
        <v>286108573</v>
      </c>
      <c r="AJ559" s="43">
        <v>296199270</v>
      </c>
      <c r="AK559" s="43">
        <v>297023292</v>
      </c>
      <c r="AL559" s="47">
        <v>293110378.33333331</v>
      </c>
      <c r="AM559" s="43">
        <v>99007.664992235994</v>
      </c>
      <c r="AN559" s="46"/>
    </row>
    <row r="560" spans="1:40" s="35" customFormat="1" ht="16.5" x14ac:dyDescent="0.3">
      <c r="A560" s="35" t="s">
        <v>1179</v>
      </c>
      <c r="B560" s="35" t="s">
        <v>1180</v>
      </c>
      <c r="C560" s="35" t="s">
        <v>1154</v>
      </c>
      <c r="D560" s="41">
        <v>1</v>
      </c>
      <c r="E560" s="41" t="s">
        <v>1233</v>
      </c>
      <c r="F560" s="42" t="s">
        <v>1193</v>
      </c>
      <c r="G560" s="43">
        <v>912254023</v>
      </c>
      <c r="H560" s="44">
        <v>2.9550000000000001</v>
      </c>
      <c r="I560" s="43">
        <v>922591623</v>
      </c>
      <c r="J560" s="43">
        <v>5800364.3499999996</v>
      </c>
      <c r="K560" s="43">
        <v>5653330.4299999997</v>
      </c>
      <c r="L560" s="43">
        <v>0</v>
      </c>
      <c r="M560" s="43">
        <v>5653330.4299999997</v>
      </c>
      <c r="N560" s="43">
        <v>463822.05</v>
      </c>
      <c r="O560" s="43">
        <v>0</v>
      </c>
      <c r="P560" s="43">
        <v>230647.91</v>
      </c>
      <c r="Q560" s="43">
        <v>14983576</v>
      </c>
      <c r="R560" s="43">
        <v>0</v>
      </c>
      <c r="S560" s="43">
        <v>0</v>
      </c>
      <c r="T560" s="43">
        <v>5350284.03</v>
      </c>
      <c r="U560" s="43">
        <v>273676.21000000002</v>
      </c>
      <c r="V560" s="43">
        <v>0</v>
      </c>
      <c r="W560" s="43">
        <v>26955336.630000003</v>
      </c>
      <c r="X560" s="45">
        <v>2.8820921159700089E-2</v>
      </c>
      <c r="Y560" s="43">
        <v>10000</v>
      </c>
      <c r="Z560" s="43">
        <v>59750</v>
      </c>
      <c r="AA560" s="43">
        <v>1395</v>
      </c>
      <c r="AB560" s="43">
        <v>71145</v>
      </c>
      <c r="AC560" s="43">
        <v>0</v>
      </c>
      <c r="AD560" s="43">
        <v>71145</v>
      </c>
      <c r="AE560" s="43">
        <v>0</v>
      </c>
      <c r="AF560" s="45">
        <f t="shared" si="24"/>
        <v>6347800.3899999997</v>
      </c>
      <c r="AG560" s="45">
        <f t="shared" si="25"/>
        <v>14983576</v>
      </c>
      <c r="AH560" s="45">
        <f t="shared" si="26"/>
        <v>5623960.2400000002</v>
      </c>
      <c r="AI560" s="43">
        <v>895322452</v>
      </c>
      <c r="AJ560" s="43">
        <v>914715818</v>
      </c>
      <c r="AK560" s="43">
        <v>937152366</v>
      </c>
      <c r="AL560" s="47">
        <v>915730212</v>
      </c>
      <c r="AM560" s="43">
        <v>312706.163293524</v>
      </c>
      <c r="AN560" s="46"/>
    </row>
    <row r="561" spans="1:40" s="35" customFormat="1" ht="16.5" x14ac:dyDescent="0.3">
      <c r="A561" s="35" t="s">
        <v>1181</v>
      </c>
      <c r="B561" s="35" t="s">
        <v>284</v>
      </c>
      <c r="C561" s="35" t="s">
        <v>1154</v>
      </c>
      <c r="D561" s="41">
        <v>2</v>
      </c>
      <c r="E561" s="41" t="s">
        <v>1233</v>
      </c>
      <c r="F561" s="42" t="s">
        <v>1193</v>
      </c>
      <c r="G561" s="43">
        <v>678433175</v>
      </c>
      <c r="H561" s="44">
        <v>3.4779999999999998</v>
      </c>
      <c r="I561" s="43">
        <v>756719409</v>
      </c>
      <c r="J561" s="43">
        <v>4757520.2</v>
      </c>
      <c r="K561" s="43">
        <v>4726309.4800000004</v>
      </c>
      <c r="L561" s="43">
        <v>0</v>
      </c>
      <c r="M561" s="43">
        <v>4726309.4800000004</v>
      </c>
      <c r="N561" s="43">
        <v>380431.75</v>
      </c>
      <c r="O561" s="43">
        <v>0</v>
      </c>
      <c r="P561" s="43">
        <v>189179.85</v>
      </c>
      <c r="Q561" s="43">
        <v>6053774</v>
      </c>
      <c r="R561" s="43">
        <v>7891789</v>
      </c>
      <c r="S561" s="43">
        <v>0</v>
      </c>
      <c r="T561" s="43">
        <v>4213662</v>
      </c>
      <c r="U561" s="43">
        <v>135686.64000000001</v>
      </c>
      <c r="V561" s="43">
        <v>0</v>
      </c>
      <c r="W561" s="43">
        <v>23590832.719999999</v>
      </c>
      <c r="X561" s="45">
        <v>3.2186599809278731E-2</v>
      </c>
      <c r="Y561" s="43">
        <v>5000</v>
      </c>
      <c r="Z561" s="43">
        <v>33500</v>
      </c>
      <c r="AA561" s="43">
        <v>770</v>
      </c>
      <c r="AB561" s="43">
        <v>39270</v>
      </c>
      <c r="AC561" s="43">
        <v>0</v>
      </c>
      <c r="AD561" s="43">
        <v>39270</v>
      </c>
      <c r="AE561" s="43">
        <v>0</v>
      </c>
      <c r="AF561" s="45">
        <f t="shared" si="24"/>
        <v>5295921.08</v>
      </c>
      <c r="AG561" s="45">
        <f t="shared" si="25"/>
        <v>13945563</v>
      </c>
      <c r="AH561" s="45">
        <f t="shared" si="26"/>
        <v>4349348.6399999997</v>
      </c>
      <c r="AI561" s="43">
        <v>745163841</v>
      </c>
      <c r="AJ561" s="43">
        <v>749611392</v>
      </c>
      <c r="AK561" s="43">
        <v>753647162</v>
      </c>
      <c r="AL561" s="47">
        <v>749474131.66666663</v>
      </c>
      <c r="AM561" s="43">
        <v>251215.469450946</v>
      </c>
      <c r="AN561" s="46"/>
    </row>
    <row r="562" spans="1:40" s="35" customFormat="1" ht="16.5" x14ac:dyDescent="0.3">
      <c r="A562" s="35" t="s">
        <v>1182</v>
      </c>
      <c r="B562" s="35" t="s">
        <v>1183</v>
      </c>
      <c r="C562" s="35" t="s">
        <v>1154</v>
      </c>
      <c r="D562" s="41">
        <v>3</v>
      </c>
      <c r="E562" s="41" t="s">
        <v>1234</v>
      </c>
      <c r="F562" s="42" t="s">
        <v>1193</v>
      </c>
      <c r="G562" s="43">
        <v>158385100</v>
      </c>
      <c r="H562" s="44">
        <v>4.1720000000000006</v>
      </c>
      <c r="I562" s="43">
        <v>180253826</v>
      </c>
      <c r="J562" s="43">
        <v>1133261.82</v>
      </c>
      <c r="K562" s="43">
        <v>1132531.2</v>
      </c>
      <c r="L562" s="43">
        <v>0</v>
      </c>
      <c r="M562" s="43">
        <v>1132531.2</v>
      </c>
      <c r="N562" s="43">
        <v>90620.479999999996</v>
      </c>
      <c r="O562" s="43">
        <v>0</v>
      </c>
      <c r="P562" s="43">
        <v>45063.46</v>
      </c>
      <c r="Q562" s="43">
        <v>4318864</v>
      </c>
      <c r="R562" s="43">
        <v>0</v>
      </c>
      <c r="S562" s="43">
        <v>0</v>
      </c>
      <c r="T562" s="43">
        <v>1020463</v>
      </c>
      <c r="U562" s="43">
        <v>0</v>
      </c>
      <c r="V562" s="43">
        <v>0</v>
      </c>
      <c r="W562" s="43">
        <v>6607542.1399999997</v>
      </c>
      <c r="X562" s="45">
        <v>3.9493764885469261E-2</v>
      </c>
      <c r="Y562" s="43">
        <v>5750</v>
      </c>
      <c r="Z562" s="43">
        <v>13250</v>
      </c>
      <c r="AA562" s="43">
        <v>380</v>
      </c>
      <c r="AB562" s="43">
        <v>19380</v>
      </c>
      <c r="AC562" s="43">
        <v>0</v>
      </c>
      <c r="AD562" s="43">
        <v>19380</v>
      </c>
      <c r="AE562" s="43">
        <v>0</v>
      </c>
      <c r="AF562" s="45">
        <f t="shared" si="24"/>
        <v>1268215.1399999999</v>
      </c>
      <c r="AG562" s="45">
        <f t="shared" si="25"/>
        <v>4318864</v>
      </c>
      <c r="AH562" s="45">
        <f t="shared" si="26"/>
        <v>1020463</v>
      </c>
      <c r="AI562" s="43">
        <v>178138252</v>
      </c>
      <c r="AJ562" s="43">
        <v>179390448</v>
      </c>
      <c r="AK562" s="43">
        <v>187415809</v>
      </c>
      <c r="AL562" s="47">
        <v>181648169.66666666</v>
      </c>
      <c r="AM562" s="43">
        <v>62471.873861396998</v>
      </c>
      <c r="AN562" s="46"/>
    </row>
    <row r="563" spans="1:40" s="35" customFormat="1" ht="16.5" x14ac:dyDescent="0.3">
      <c r="A563" s="35" t="s">
        <v>1184</v>
      </c>
      <c r="B563" s="35" t="s">
        <v>1185</v>
      </c>
      <c r="C563" s="35" t="s">
        <v>1154</v>
      </c>
      <c r="D563" s="41">
        <v>2</v>
      </c>
      <c r="E563" s="41" t="s">
        <v>1234</v>
      </c>
      <c r="F563" s="42" t="s">
        <v>1193</v>
      </c>
      <c r="G563" s="43">
        <v>711330952</v>
      </c>
      <c r="H563" s="44">
        <v>4.0420000000000007</v>
      </c>
      <c r="I563" s="43">
        <v>748571734</v>
      </c>
      <c r="J563" s="43">
        <v>4706295.49</v>
      </c>
      <c r="K563" s="43">
        <v>4688193.8500000006</v>
      </c>
      <c r="L563" s="43">
        <v>0</v>
      </c>
      <c r="M563" s="43">
        <v>4688193.8500000006</v>
      </c>
      <c r="N563" s="43">
        <v>0</v>
      </c>
      <c r="O563" s="43">
        <v>0</v>
      </c>
      <c r="P563" s="43">
        <v>187142.93</v>
      </c>
      <c r="Q563" s="43">
        <v>12660913</v>
      </c>
      <c r="R563" s="43">
        <v>0</v>
      </c>
      <c r="S563" s="43">
        <v>0</v>
      </c>
      <c r="T563" s="43">
        <v>10828827.699999999</v>
      </c>
      <c r="U563" s="43">
        <v>142266.19</v>
      </c>
      <c r="V563" s="43">
        <v>244578.01</v>
      </c>
      <c r="W563" s="43">
        <v>28751921.680000003</v>
      </c>
      <c r="X563" s="45">
        <v>3.9016087103965209E-2</v>
      </c>
      <c r="Y563" s="43">
        <v>18697.939999999999</v>
      </c>
      <c r="Z563" s="43">
        <v>71750</v>
      </c>
      <c r="AA563" s="43">
        <v>1808.9588000000001</v>
      </c>
      <c r="AB563" s="43">
        <v>92256.89880000001</v>
      </c>
      <c r="AC563" s="43">
        <v>0</v>
      </c>
      <c r="AD563" s="43">
        <v>92256.89880000001</v>
      </c>
      <c r="AE563" s="43">
        <v>0</v>
      </c>
      <c r="AF563" s="45">
        <f t="shared" si="24"/>
        <v>4875336.78</v>
      </c>
      <c r="AG563" s="45">
        <f t="shared" si="25"/>
        <v>12660913</v>
      </c>
      <c r="AH563" s="45">
        <f t="shared" si="26"/>
        <v>11215671.899999999</v>
      </c>
      <c r="AI563" s="43">
        <v>729094214</v>
      </c>
      <c r="AJ563" s="43">
        <v>731150926</v>
      </c>
      <c r="AK563" s="43">
        <v>744404080</v>
      </c>
      <c r="AL563" s="47">
        <v>734883073.33333337</v>
      </c>
      <c r="AM563" s="43">
        <v>248995.720004031</v>
      </c>
      <c r="AN563" s="46"/>
    </row>
    <row r="564" spans="1:40" s="35" customFormat="1" ht="16.5" x14ac:dyDescent="0.3">
      <c r="A564" s="35" t="s">
        <v>1186</v>
      </c>
      <c r="B564" s="35" t="s">
        <v>1187</v>
      </c>
      <c r="C564" s="35" t="s">
        <v>1154</v>
      </c>
      <c r="D564" s="41">
        <v>3</v>
      </c>
      <c r="E564" s="41" t="s">
        <v>1234</v>
      </c>
      <c r="F564" s="42" t="s">
        <v>1193</v>
      </c>
      <c r="G564" s="43">
        <v>345393634</v>
      </c>
      <c r="H564" s="44">
        <v>3.964</v>
      </c>
      <c r="I564" s="43">
        <v>367760687</v>
      </c>
      <c r="J564" s="43">
        <v>2312123.7200000002</v>
      </c>
      <c r="K564" s="43">
        <v>2307479.7100000004</v>
      </c>
      <c r="L564" s="43">
        <v>0</v>
      </c>
      <c r="M564" s="43">
        <v>2307479.7100000004</v>
      </c>
      <c r="N564" s="43">
        <v>184887.35</v>
      </c>
      <c r="O564" s="43">
        <v>0</v>
      </c>
      <c r="P564" s="43">
        <v>91940.17</v>
      </c>
      <c r="Q564" s="43">
        <v>6305273</v>
      </c>
      <c r="R564" s="43">
        <v>0</v>
      </c>
      <c r="S564" s="43">
        <v>0</v>
      </c>
      <c r="T564" s="43">
        <v>4627174.4000000004</v>
      </c>
      <c r="U564" s="43">
        <v>172696.82</v>
      </c>
      <c r="V564" s="43">
        <v>0</v>
      </c>
      <c r="W564" s="43">
        <v>13689451.450000001</v>
      </c>
      <c r="X564" s="45">
        <v>3.6969446661808208E-2</v>
      </c>
      <c r="Y564" s="43">
        <v>8089.72</v>
      </c>
      <c r="Z564" s="43">
        <v>33250</v>
      </c>
      <c r="AA564" s="43">
        <v>826.7944</v>
      </c>
      <c r="AB564" s="43">
        <v>42166.5144</v>
      </c>
      <c r="AC564" s="43">
        <v>0</v>
      </c>
      <c r="AD564" s="43">
        <v>42166.5144</v>
      </c>
      <c r="AE564" s="43">
        <v>0</v>
      </c>
      <c r="AF564" s="45">
        <f t="shared" si="24"/>
        <v>2584307.2300000004</v>
      </c>
      <c r="AG564" s="45">
        <f t="shared" si="25"/>
        <v>6305273</v>
      </c>
      <c r="AH564" s="45">
        <f t="shared" si="26"/>
        <v>4799871.2200000007</v>
      </c>
      <c r="AI564" s="43">
        <v>361478637</v>
      </c>
      <c r="AJ564" s="43">
        <v>367437231</v>
      </c>
      <c r="AK564" s="43">
        <v>387385691</v>
      </c>
      <c r="AL564" s="47">
        <v>372100519.66666669</v>
      </c>
      <c r="AM564" s="43">
        <v>129335.22399798001</v>
      </c>
      <c r="AN564" s="46"/>
    </row>
    <row r="565" spans="1:40" s="35" customFormat="1" ht="16.5" x14ac:dyDescent="0.3">
      <c r="A565" s="35" t="s">
        <v>1188</v>
      </c>
      <c r="B565" s="35" t="s">
        <v>1189</v>
      </c>
      <c r="C565" s="35" t="s">
        <v>1154</v>
      </c>
      <c r="D565" s="41">
        <v>1</v>
      </c>
      <c r="E565" s="41" t="s">
        <v>1234</v>
      </c>
      <c r="F565" s="42" t="s">
        <v>1193</v>
      </c>
      <c r="G565" s="43">
        <v>366145200</v>
      </c>
      <c r="H565" s="44">
        <v>5.1610000000000005</v>
      </c>
      <c r="I565" s="43">
        <v>447698821</v>
      </c>
      <c r="J565" s="43">
        <v>2814697.44</v>
      </c>
      <c r="K565" s="43">
        <v>2801808.9499999997</v>
      </c>
      <c r="L565" s="43">
        <v>0</v>
      </c>
      <c r="M565" s="43">
        <v>2801808.9499999997</v>
      </c>
      <c r="N565" s="43">
        <v>0</v>
      </c>
      <c r="O565" s="43">
        <v>0</v>
      </c>
      <c r="P565" s="43">
        <v>111924.71</v>
      </c>
      <c r="Q565" s="43">
        <v>5450337</v>
      </c>
      <c r="R565" s="43">
        <v>4896233</v>
      </c>
      <c r="S565" s="43">
        <v>0</v>
      </c>
      <c r="T565" s="43">
        <v>5413680.8799999999</v>
      </c>
      <c r="U565" s="43">
        <v>73145.039999999994</v>
      </c>
      <c r="V565" s="43">
        <v>148383.92000000001</v>
      </c>
      <c r="W565" s="43">
        <v>18895513.5</v>
      </c>
      <c r="X565" s="45">
        <v>4.7988585348175496E-2</v>
      </c>
      <c r="Y565" s="43">
        <v>5750</v>
      </c>
      <c r="Z565" s="43">
        <v>25250</v>
      </c>
      <c r="AA565" s="43">
        <v>620</v>
      </c>
      <c r="AB565" s="43">
        <v>31620</v>
      </c>
      <c r="AC565" s="43">
        <v>0</v>
      </c>
      <c r="AD565" s="43">
        <v>31620</v>
      </c>
      <c r="AE565" s="43">
        <v>0</v>
      </c>
      <c r="AF565" s="45">
        <f t="shared" si="24"/>
        <v>2913733.6599999997</v>
      </c>
      <c r="AG565" s="45">
        <f t="shared" si="25"/>
        <v>10346570</v>
      </c>
      <c r="AH565" s="45">
        <f t="shared" si="26"/>
        <v>5635209.8399999999</v>
      </c>
      <c r="AI565" s="43">
        <v>451256680</v>
      </c>
      <c r="AJ565" s="43">
        <v>445152211</v>
      </c>
      <c r="AK565" s="43">
        <v>449202797</v>
      </c>
      <c r="AL565" s="47">
        <v>448537229.33333331</v>
      </c>
      <c r="AM565" s="43">
        <v>149734.11593240101</v>
      </c>
      <c r="AN565" s="46"/>
    </row>
    <row r="566" spans="1:40" s="35" customFormat="1" ht="16.5" x14ac:dyDescent="0.3">
      <c r="A566" s="35" t="s">
        <v>1190</v>
      </c>
      <c r="B566" s="35" t="s">
        <v>239</v>
      </c>
      <c r="C566" s="35" t="s">
        <v>1154</v>
      </c>
      <c r="D566" s="41">
        <v>2</v>
      </c>
      <c r="E566" s="41" t="s">
        <v>1233</v>
      </c>
      <c r="F566" s="42" t="s">
        <v>1193</v>
      </c>
      <c r="G566" s="43">
        <v>687462776</v>
      </c>
      <c r="H566" s="44">
        <v>3.6279999999999997</v>
      </c>
      <c r="I566" s="43">
        <v>724471996</v>
      </c>
      <c r="J566" s="43">
        <v>4554779.6399999997</v>
      </c>
      <c r="K566" s="43">
        <v>4554098.71</v>
      </c>
      <c r="L566" s="43">
        <v>0</v>
      </c>
      <c r="M566" s="43">
        <v>4554098.71</v>
      </c>
      <c r="N566" s="43">
        <v>364219.75</v>
      </c>
      <c r="O566" s="43">
        <v>0</v>
      </c>
      <c r="P566" s="43">
        <v>181118</v>
      </c>
      <c r="Q566" s="43">
        <v>6489777</v>
      </c>
      <c r="R566" s="43">
        <v>8199856</v>
      </c>
      <c r="S566" s="43">
        <v>0</v>
      </c>
      <c r="T566" s="43">
        <v>5010577.41</v>
      </c>
      <c r="U566" s="43">
        <v>137492.56</v>
      </c>
      <c r="V566" s="43">
        <v>0</v>
      </c>
      <c r="W566" s="43">
        <v>24937139.43</v>
      </c>
      <c r="X566" s="45">
        <v>3.5094182269087684E-2</v>
      </c>
      <c r="Y566" s="43">
        <v>0</v>
      </c>
      <c r="Z566" s="43">
        <v>44000</v>
      </c>
      <c r="AA566" s="43">
        <v>880</v>
      </c>
      <c r="AB566" s="43">
        <v>44880</v>
      </c>
      <c r="AC566" s="43">
        <v>0</v>
      </c>
      <c r="AD566" s="43">
        <v>44880</v>
      </c>
      <c r="AE566" s="43">
        <v>0</v>
      </c>
      <c r="AF566" s="45">
        <f t="shared" si="24"/>
        <v>5099436.46</v>
      </c>
      <c r="AG566" s="45">
        <f t="shared" si="25"/>
        <v>14689633</v>
      </c>
      <c r="AH566" s="45">
        <f t="shared" si="26"/>
        <v>5148069.97</v>
      </c>
      <c r="AI566" s="43">
        <v>710024973</v>
      </c>
      <c r="AJ566" s="43">
        <v>716234916</v>
      </c>
      <c r="AK566" s="43">
        <v>730023124</v>
      </c>
      <c r="AL566" s="47">
        <v>718761004.33333337</v>
      </c>
      <c r="AM566" s="43">
        <v>243340.79799229201</v>
      </c>
      <c r="AN566" s="46"/>
    </row>
    <row r="567" spans="1:40" s="35" customFormat="1" ht="16.5" x14ac:dyDescent="0.3">
      <c r="A567" s="35" t="s">
        <v>1191</v>
      </c>
      <c r="B567" s="35" t="s">
        <v>1192</v>
      </c>
      <c r="C567" s="35" t="s">
        <v>1154</v>
      </c>
      <c r="D567" s="41">
        <v>3</v>
      </c>
      <c r="E567" s="41" t="s">
        <v>1234</v>
      </c>
      <c r="F567" s="42" t="s">
        <v>1193</v>
      </c>
      <c r="G567" s="43">
        <v>557016698</v>
      </c>
      <c r="H567" s="44">
        <v>2.1819999999999999</v>
      </c>
      <c r="I567" s="43">
        <v>571643672</v>
      </c>
      <c r="J567" s="43">
        <v>3593943.2199999997</v>
      </c>
      <c r="K567" s="43">
        <v>3580347.71</v>
      </c>
      <c r="L567" s="43">
        <v>0</v>
      </c>
      <c r="M567" s="43">
        <v>3580347.71</v>
      </c>
      <c r="N567" s="43">
        <v>287387.56</v>
      </c>
      <c r="O567" s="43">
        <v>0</v>
      </c>
      <c r="P567" s="43">
        <v>142911.07999999999</v>
      </c>
      <c r="Q567" s="43">
        <v>7483281</v>
      </c>
      <c r="R567" s="43">
        <v>0</v>
      </c>
      <c r="S567" s="43">
        <v>0</v>
      </c>
      <c r="T567" s="43">
        <v>547067.75</v>
      </c>
      <c r="U567" s="43">
        <v>111403.34</v>
      </c>
      <c r="V567" s="43">
        <v>0</v>
      </c>
      <c r="W567" s="43">
        <v>12152398.439999999</v>
      </c>
      <c r="X567" s="45">
        <v>2.180120405868511E-2</v>
      </c>
      <c r="Y567" s="43">
        <v>5000</v>
      </c>
      <c r="Z567" s="43">
        <v>60000</v>
      </c>
      <c r="AA567" s="43">
        <v>1300</v>
      </c>
      <c r="AB567" s="43">
        <v>66300</v>
      </c>
      <c r="AC567" s="43">
        <v>0</v>
      </c>
      <c r="AD567" s="43">
        <v>66300</v>
      </c>
      <c r="AE567" s="43">
        <v>0</v>
      </c>
      <c r="AF567" s="45">
        <f t="shared" si="24"/>
        <v>4010646.35</v>
      </c>
      <c r="AG567" s="45">
        <f t="shared" si="25"/>
        <v>7483281</v>
      </c>
      <c r="AH567" s="45">
        <f t="shared" si="26"/>
        <v>658471.09</v>
      </c>
      <c r="AI567" s="43">
        <v>561623275</v>
      </c>
      <c r="AJ567" s="43">
        <v>570186484</v>
      </c>
      <c r="AK567" s="43">
        <v>570012994</v>
      </c>
      <c r="AL567" s="47">
        <v>567274251</v>
      </c>
      <c r="AM567" s="43">
        <v>190004.14132900201</v>
      </c>
      <c r="AN567" s="46"/>
    </row>
    <row r="568" spans="1:40" x14ac:dyDescent="0.25">
      <c r="C568" s="36"/>
      <c r="F568"/>
      <c r="G568" s="37"/>
      <c r="H568" s="38"/>
      <c r="I568" s="37"/>
      <c r="J568" s="37"/>
      <c r="K568" s="37"/>
      <c r="L568" s="38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8"/>
      <c r="Y568" s="37"/>
      <c r="Z568" s="37"/>
      <c r="AA568" s="37"/>
      <c r="AB568" s="37"/>
      <c r="AC568" s="37"/>
      <c r="AD568" s="37"/>
      <c r="AE568" s="37"/>
      <c r="AF568" s="38"/>
      <c r="AG568" s="38"/>
      <c r="AH568" s="38"/>
      <c r="AI568" s="37"/>
      <c r="AJ568" s="37"/>
      <c r="AK568" s="37"/>
      <c r="AL568" s="38"/>
      <c r="AM568" s="37"/>
    </row>
    <row r="569" spans="1:40" x14ac:dyDescent="0.25">
      <c r="F569"/>
      <c r="G569"/>
      <c r="W569"/>
      <c r="X569"/>
      <c r="AL569" s="75"/>
      <c r="AN569" s="75"/>
    </row>
    <row r="570" spans="1:40" x14ac:dyDescent="0.25">
      <c r="F570"/>
      <c r="G570"/>
      <c r="W570"/>
      <c r="X570"/>
    </row>
    <row r="571" spans="1:40" x14ac:dyDescent="0.25">
      <c r="F571"/>
      <c r="G571"/>
      <c r="W571"/>
      <c r="X571"/>
    </row>
    <row r="572" spans="1:40" x14ac:dyDescent="0.25">
      <c r="F572"/>
      <c r="G572"/>
      <c r="W572"/>
      <c r="X572"/>
    </row>
    <row r="573" spans="1:40" x14ac:dyDescent="0.25">
      <c r="F573"/>
      <c r="G573"/>
      <c r="W573"/>
      <c r="X573"/>
    </row>
    <row r="574" spans="1:40" x14ac:dyDescent="0.25">
      <c r="F574"/>
      <c r="G574"/>
      <c r="W574"/>
      <c r="X574"/>
    </row>
    <row r="575" spans="1:40" x14ac:dyDescent="0.25">
      <c r="F575"/>
      <c r="G575"/>
      <c r="W575"/>
      <c r="X575"/>
    </row>
    <row r="576" spans="1:40" x14ac:dyDescent="0.25">
      <c r="F576"/>
      <c r="G576"/>
      <c r="W576"/>
      <c r="X576"/>
    </row>
    <row r="577" spans="6:24" x14ac:dyDescent="0.25">
      <c r="F577"/>
      <c r="G577"/>
      <c r="W577"/>
      <c r="X577"/>
    </row>
    <row r="578" spans="6:24" x14ac:dyDescent="0.25">
      <c r="F578"/>
      <c r="G578"/>
      <c r="W578"/>
      <c r="X578"/>
    </row>
    <row r="579" spans="6:24" x14ac:dyDescent="0.25">
      <c r="F579"/>
      <c r="G579"/>
      <c r="W579"/>
      <c r="X579"/>
    </row>
    <row r="580" spans="6:24" x14ac:dyDescent="0.25">
      <c r="F580"/>
      <c r="G580"/>
      <c r="W580"/>
      <c r="X580"/>
    </row>
    <row r="581" spans="6:24" x14ac:dyDescent="0.25">
      <c r="F581"/>
      <c r="G581"/>
      <c r="W581"/>
      <c r="X581"/>
    </row>
    <row r="582" spans="6:24" x14ac:dyDescent="0.25">
      <c r="F582"/>
      <c r="G582"/>
      <c r="W582"/>
      <c r="X582"/>
    </row>
    <row r="583" spans="6:24" x14ac:dyDescent="0.25">
      <c r="F583"/>
      <c r="G583"/>
      <c r="W583"/>
      <c r="X583"/>
    </row>
    <row r="584" spans="6:24" x14ac:dyDescent="0.25">
      <c r="F584"/>
      <c r="G584"/>
      <c r="W584"/>
      <c r="X584"/>
    </row>
    <row r="585" spans="6:24" x14ac:dyDescent="0.25">
      <c r="F585"/>
      <c r="G585"/>
      <c r="W585"/>
      <c r="X585"/>
    </row>
    <row r="586" spans="6:24" x14ac:dyDescent="0.25">
      <c r="F586"/>
      <c r="G586"/>
      <c r="W586"/>
      <c r="X586"/>
    </row>
    <row r="587" spans="6:24" x14ac:dyDescent="0.25">
      <c r="F587"/>
      <c r="G587"/>
      <c r="W587"/>
      <c r="X587"/>
    </row>
    <row r="588" spans="6:24" x14ac:dyDescent="0.25">
      <c r="F588"/>
      <c r="G588"/>
      <c r="W588"/>
      <c r="X588"/>
    </row>
    <row r="589" spans="6:24" x14ac:dyDescent="0.25">
      <c r="F589"/>
      <c r="G589"/>
      <c r="W589"/>
      <c r="X589"/>
    </row>
    <row r="590" spans="6:24" x14ac:dyDescent="0.25">
      <c r="F590"/>
      <c r="G590"/>
      <c r="W590"/>
      <c r="X590"/>
    </row>
    <row r="591" spans="6:24" x14ac:dyDescent="0.25">
      <c r="F591"/>
      <c r="G591"/>
      <c r="W591"/>
      <c r="X591"/>
    </row>
    <row r="592" spans="6:24" x14ac:dyDescent="0.25">
      <c r="F592"/>
      <c r="G592"/>
      <c r="W592"/>
      <c r="X592"/>
    </row>
    <row r="593" spans="6:24" x14ac:dyDescent="0.25">
      <c r="F593"/>
      <c r="G593"/>
      <c r="W593"/>
      <c r="X593"/>
    </row>
    <row r="594" spans="6:24" x14ac:dyDescent="0.25">
      <c r="F594"/>
      <c r="G594"/>
      <c r="W594"/>
      <c r="X594"/>
    </row>
    <row r="595" spans="6:24" x14ac:dyDescent="0.25">
      <c r="F595"/>
      <c r="G595"/>
      <c r="W595"/>
      <c r="X595"/>
    </row>
    <row r="596" spans="6:24" x14ac:dyDescent="0.25">
      <c r="F596"/>
      <c r="G596"/>
      <c r="W596"/>
      <c r="X596"/>
    </row>
    <row r="597" spans="6:24" x14ac:dyDescent="0.25">
      <c r="F597"/>
      <c r="G597"/>
      <c r="W597"/>
      <c r="X597"/>
    </row>
    <row r="598" spans="6:24" x14ac:dyDescent="0.25">
      <c r="F598"/>
      <c r="G598"/>
      <c r="W598"/>
      <c r="X598"/>
    </row>
    <row r="599" spans="6:24" x14ac:dyDescent="0.25">
      <c r="F599"/>
      <c r="G599"/>
      <c r="W599"/>
      <c r="X599"/>
    </row>
    <row r="600" spans="6:24" x14ac:dyDescent="0.25">
      <c r="F600"/>
      <c r="G600"/>
      <c r="W600"/>
      <c r="X600"/>
    </row>
    <row r="601" spans="6:24" x14ac:dyDescent="0.25">
      <c r="F601"/>
      <c r="G601"/>
      <c r="W601"/>
      <c r="X601"/>
    </row>
    <row r="602" spans="6:24" x14ac:dyDescent="0.25">
      <c r="F602"/>
      <c r="G602"/>
      <c r="W602"/>
      <c r="X602"/>
    </row>
    <row r="603" spans="6:24" x14ac:dyDescent="0.25">
      <c r="F603"/>
      <c r="G603"/>
      <c r="W603"/>
      <c r="X603"/>
    </row>
    <row r="604" spans="6:24" x14ac:dyDescent="0.25">
      <c r="F604"/>
      <c r="G604"/>
      <c r="W604"/>
      <c r="X604"/>
    </row>
    <row r="605" spans="6:24" x14ac:dyDescent="0.25">
      <c r="F605"/>
      <c r="G605"/>
      <c r="W605"/>
      <c r="X605"/>
    </row>
    <row r="606" spans="6:24" x14ac:dyDescent="0.25">
      <c r="F606"/>
      <c r="G606"/>
      <c r="W606"/>
      <c r="X606"/>
    </row>
    <row r="607" spans="6:24" x14ac:dyDescent="0.25">
      <c r="F607"/>
      <c r="G607"/>
      <c r="W607"/>
      <c r="X607"/>
    </row>
    <row r="608" spans="6:24" x14ac:dyDescent="0.25">
      <c r="F608"/>
      <c r="G608"/>
      <c r="W608"/>
      <c r="X608"/>
    </row>
    <row r="609" spans="6:24" x14ac:dyDescent="0.25">
      <c r="F609"/>
      <c r="G609"/>
      <c r="W609"/>
      <c r="X609"/>
    </row>
    <row r="610" spans="6:24" x14ac:dyDescent="0.25">
      <c r="F610"/>
      <c r="G610"/>
      <c r="W610"/>
      <c r="X610"/>
    </row>
    <row r="611" spans="6:24" x14ac:dyDescent="0.25">
      <c r="F611"/>
      <c r="G611"/>
      <c r="W611"/>
      <c r="X611"/>
    </row>
    <row r="612" spans="6:24" x14ac:dyDescent="0.25">
      <c r="F612"/>
      <c r="G612"/>
      <c r="W612"/>
      <c r="X612"/>
    </row>
    <row r="613" spans="6:24" x14ac:dyDescent="0.25">
      <c r="F613"/>
      <c r="G613"/>
      <c r="W613"/>
      <c r="X613"/>
    </row>
    <row r="614" spans="6:24" x14ac:dyDescent="0.25">
      <c r="F614"/>
      <c r="G614"/>
      <c r="W614"/>
      <c r="X614"/>
    </row>
    <row r="615" spans="6:24" x14ac:dyDescent="0.25">
      <c r="F615"/>
      <c r="G615"/>
      <c r="W615"/>
      <c r="X615"/>
    </row>
    <row r="616" spans="6:24" x14ac:dyDescent="0.25">
      <c r="F616"/>
      <c r="G616"/>
      <c r="W616"/>
      <c r="X616"/>
    </row>
    <row r="617" spans="6:24" x14ac:dyDescent="0.25">
      <c r="F617"/>
      <c r="G617"/>
      <c r="W617"/>
      <c r="X617"/>
    </row>
    <row r="618" spans="6:24" x14ac:dyDescent="0.25">
      <c r="F618"/>
      <c r="G618"/>
      <c r="W618"/>
      <c r="X618"/>
    </row>
    <row r="619" spans="6:24" x14ac:dyDescent="0.25">
      <c r="F619"/>
      <c r="G619"/>
      <c r="W619"/>
      <c r="X619"/>
    </row>
    <row r="620" spans="6:24" x14ac:dyDescent="0.25">
      <c r="F620"/>
      <c r="G620"/>
      <c r="W620"/>
      <c r="X620"/>
    </row>
    <row r="621" spans="6:24" x14ac:dyDescent="0.25">
      <c r="F621"/>
      <c r="G621"/>
      <c r="W621"/>
      <c r="X621"/>
    </row>
    <row r="622" spans="6:24" x14ac:dyDescent="0.25">
      <c r="F622"/>
      <c r="G622"/>
      <c r="W622"/>
      <c r="X622"/>
    </row>
    <row r="623" spans="6:24" x14ac:dyDescent="0.25">
      <c r="F623"/>
      <c r="G623"/>
      <c r="W623"/>
      <c r="X623"/>
    </row>
    <row r="624" spans="6:24" x14ac:dyDescent="0.25">
      <c r="F624"/>
      <c r="G624"/>
      <c r="W624"/>
      <c r="X624"/>
    </row>
    <row r="625" spans="6:24" x14ac:dyDescent="0.25">
      <c r="F625"/>
      <c r="G625"/>
      <c r="W625"/>
      <c r="X625"/>
    </row>
    <row r="626" spans="6:24" x14ac:dyDescent="0.25">
      <c r="F626"/>
      <c r="G626"/>
      <c r="W626"/>
      <c r="X626"/>
    </row>
    <row r="627" spans="6:24" x14ac:dyDescent="0.25">
      <c r="F627"/>
      <c r="G627"/>
      <c r="W627"/>
      <c r="X627"/>
    </row>
    <row r="628" spans="6:24" x14ac:dyDescent="0.25">
      <c r="F628"/>
      <c r="G628"/>
      <c r="W628"/>
      <c r="X628"/>
    </row>
    <row r="629" spans="6:24" x14ac:dyDescent="0.25">
      <c r="F629"/>
      <c r="G629"/>
      <c r="W629"/>
      <c r="X629"/>
    </row>
    <row r="630" spans="6:24" x14ac:dyDescent="0.25">
      <c r="F630"/>
      <c r="G630"/>
      <c r="W630"/>
      <c r="X630"/>
    </row>
    <row r="631" spans="6:24" x14ac:dyDescent="0.25">
      <c r="F631"/>
      <c r="G631"/>
      <c r="W631"/>
      <c r="X631"/>
    </row>
    <row r="632" spans="6:24" x14ac:dyDescent="0.25">
      <c r="F632"/>
      <c r="G632"/>
      <c r="W632"/>
      <c r="X632"/>
    </row>
    <row r="633" spans="6:24" x14ac:dyDescent="0.25">
      <c r="F633"/>
      <c r="G633"/>
      <c r="W633"/>
      <c r="X633"/>
    </row>
    <row r="634" spans="6:24" x14ac:dyDescent="0.25">
      <c r="F634"/>
      <c r="G634"/>
      <c r="W634"/>
      <c r="X634"/>
    </row>
    <row r="635" spans="6:24" x14ac:dyDescent="0.25">
      <c r="F635"/>
      <c r="G635"/>
      <c r="W635"/>
      <c r="X635"/>
    </row>
    <row r="636" spans="6:24" x14ac:dyDescent="0.25">
      <c r="F636"/>
      <c r="G636"/>
      <c r="W636"/>
      <c r="X636"/>
    </row>
    <row r="637" spans="6:24" x14ac:dyDescent="0.25">
      <c r="F637"/>
      <c r="G637"/>
      <c r="W637"/>
      <c r="X637"/>
    </row>
    <row r="638" spans="6:24" x14ac:dyDescent="0.25">
      <c r="F638"/>
      <c r="G638"/>
      <c r="W638"/>
      <c r="X638"/>
    </row>
    <row r="639" spans="6:24" x14ac:dyDescent="0.25">
      <c r="F639"/>
      <c r="G639"/>
      <c r="W639"/>
      <c r="X639"/>
    </row>
    <row r="640" spans="6:24" x14ac:dyDescent="0.25">
      <c r="F640"/>
      <c r="G640"/>
      <c r="W640"/>
      <c r="X640"/>
    </row>
    <row r="641" spans="6:24" x14ac:dyDescent="0.25">
      <c r="F641"/>
      <c r="G641"/>
      <c r="W641"/>
      <c r="X641"/>
    </row>
    <row r="642" spans="6:24" x14ac:dyDescent="0.25">
      <c r="F642"/>
      <c r="G642"/>
      <c r="W642"/>
      <c r="X642"/>
    </row>
    <row r="643" spans="6:24" x14ac:dyDescent="0.25">
      <c r="F643"/>
      <c r="G643"/>
      <c r="W643"/>
      <c r="X643"/>
    </row>
    <row r="644" spans="6:24" x14ac:dyDescent="0.25">
      <c r="F644"/>
      <c r="G644"/>
      <c r="W644"/>
      <c r="X644"/>
    </row>
    <row r="645" spans="6:24" x14ac:dyDescent="0.25">
      <c r="F645"/>
      <c r="G645"/>
      <c r="W645"/>
      <c r="X645"/>
    </row>
    <row r="646" spans="6:24" x14ac:dyDescent="0.25">
      <c r="F646"/>
      <c r="G646"/>
      <c r="W646"/>
      <c r="X646"/>
    </row>
    <row r="647" spans="6:24" x14ac:dyDescent="0.25">
      <c r="F647"/>
      <c r="G647"/>
      <c r="W647"/>
      <c r="X647"/>
    </row>
    <row r="648" spans="6:24" x14ac:dyDescent="0.25">
      <c r="F648"/>
      <c r="G648"/>
      <c r="W648"/>
      <c r="X648"/>
    </row>
    <row r="649" spans="6:24" x14ac:dyDescent="0.25">
      <c r="F649"/>
      <c r="G649"/>
      <c r="W649"/>
      <c r="X649"/>
    </row>
    <row r="650" spans="6:24" x14ac:dyDescent="0.25">
      <c r="F650"/>
      <c r="G650"/>
      <c r="W650"/>
      <c r="X650"/>
    </row>
    <row r="651" spans="6:24" x14ac:dyDescent="0.25">
      <c r="F651"/>
      <c r="G651"/>
      <c r="W651"/>
      <c r="X651"/>
    </row>
    <row r="652" spans="6:24" x14ac:dyDescent="0.25">
      <c r="F652"/>
      <c r="G652"/>
      <c r="W652"/>
      <c r="X652"/>
    </row>
    <row r="653" spans="6:24" x14ac:dyDescent="0.25">
      <c r="F653"/>
      <c r="G653"/>
      <c r="W653"/>
      <c r="X653"/>
    </row>
    <row r="654" spans="6:24" x14ac:dyDescent="0.25">
      <c r="F654"/>
      <c r="G654"/>
      <c r="W654"/>
      <c r="X654"/>
    </row>
    <row r="655" spans="6:24" x14ac:dyDescent="0.25">
      <c r="F655"/>
      <c r="G655"/>
      <c r="W655"/>
      <c r="X655"/>
    </row>
    <row r="656" spans="6:24" x14ac:dyDescent="0.25">
      <c r="F656"/>
      <c r="G656"/>
      <c r="W656"/>
      <c r="X656"/>
    </row>
    <row r="657" spans="6:24" x14ac:dyDescent="0.25">
      <c r="F657"/>
      <c r="G657"/>
      <c r="W657"/>
      <c r="X657"/>
    </row>
    <row r="658" spans="6:24" x14ac:dyDescent="0.25">
      <c r="F658"/>
      <c r="G658"/>
      <c r="W658"/>
      <c r="X658"/>
    </row>
    <row r="659" spans="6:24" x14ac:dyDescent="0.25">
      <c r="F659"/>
      <c r="G659"/>
      <c r="W659"/>
      <c r="X659"/>
    </row>
    <row r="660" spans="6:24" x14ac:dyDescent="0.25">
      <c r="F660"/>
      <c r="G660"/>
      <c r="W660"/>
      <c r="X660"/>
    </row>
    <row r="661" spans="6:24" x14ac:dyDescent="0.25">
      <c r="F661"/>
      <c r="G661"/>
      <c r="W661"/>
      <c r="X661"/>
    </row>
    <row r="662" spans="6:24" x14ac:dyDescent="0.25">
      <c r="F662"/>
      <c r="G662"/>
      <c r="W662"/>
      <c r="X662"/>
    </row>
    <row r="663" spans="6:24" x14ac:dyDescent="0.25">
      <c r="F663"/>
      <c r="G663"/>
      <c r="W663"/>
      <c r="X663"/>
    </row>
    <row r="664" spans="6:24" x14ac:dyDescent="0.25">
      <c r="F664"/>
      <c r="G664"/>
      <c r="W664"/>
      <c r="X664"/>
    </row>
    <row r="665" spans="6:24" x14ac:dyDescent="0.25">
      <c r="F665"/>
      <c r="G665"/>
      <c r="W665"/>
      <c r="X665"/>
    </row>
    <row r="666" spans="6:24" x14ac:dyDescent="0.25">
      <c r="F666"/>
      <c r="G666"/>
      <c r="W666"/>
      <c r="X666"/>
    </row>
    <row r="667" spans="6:24" x14ac:dyDescent="0.25">
      <c r="F667"/>
      <c r="G667"/>
      <c r="W667"/>
      <c r="X667"/>
    </row>
    <row r="668" spans="6:24" x14ac:dyDescent="0.25">
      <c r="F668"/>
      <c r="G668"/>
      <c r="W668"/>
      <c r="X668"/>
    </row>
    <row r="669" spans="6:24" x14ac:dyDescent="0.25">
      <c r="F669"/>
      <c r="G669"/>
      <c r="W669"/>
      <c r="X669"/>
    </row>
    <row r="670" spans="6:24" x14ac:dyDescent="0.25">
      <c r="F670"/>
      <c r="G670"/>
      <c r="W670"/>
      <c r="X670"/>
    </row>
    <row r="671" spans="6:24" x14ac:dyDescent="0.25">
      <c r="F671"/>
      <c r="G671"/>
      <c r="W671"/>
      <c r="X671"/>
    </row>
    <row r="672" spans="6:24" x14ac:dyDescent="0.25">
      <c r="F672"/>
      <c r="G672"/>
      <c r="W672"/>
      <c r="X672"/>
    </row>
    <row r="673" spans="6:24" x14ac:dyDescent="0.25">
      <c r="F673"/>
      <c r="G673"/>
      <c r="W673"/>
      <c r="X673"/>
    </row>
    <row r="674" spans="6:24" x14ac:dyDescent="0.25">
      <c r="F674"/>
      <c r="G674"/>
      <c r="W674"/>
      <c r="X674"/>
    </row>
    <row r="675" spans="6:24" x14ac:dyDescent="0.25">
      <c r="F675"/>
      <c r="G675"/>
      <c r="W675"/>
      <c r="X675"/>
    </row>
    <row r="676" spans="6:24" x14ac:dyDescent="0.25">
      <c r="F676"/>
      <c r="G676"/>
      <c r="W676"/>
      <c r="X676"/>
    </row>
    <row r="677" spans="6:24" x14ac:dyDescent="0.25">
      <c r="F677"/>
      <c r="G677"/>
      <c r="W677"/>
      <c r="X677"/>
    </row>
    <row r="678" spans="6:24" x14ac:dyDescent="0.25">
      <c r="F678"/>
      <c r="G678"/>
      <c r="W678"/>
      <c r="X678"/>
    </row>
    <row r="679" spans="6:24" x14ac:dyDescent="0.25">
      <c r="F679"/>
      <c r="G679"/>
      <c r="W679"/>
      <c r="X679"/>
    </row>
    <row r="680" spans="6:24" x14ac:dyDescent="0.25">
      <c r="F680"/>
      <c r="G680"/>
      <c r="W680"/>
      <c r="X680"/>
    </row>
    <row r="681" spans="6:24" x14ac:dyDescent="0.25">
      <c r="F681"/>
      <c r="G681"/>
      <c r="W681"/>
      <c r="X681"/>
    </row>
    <row r="682" spans="6:24" x14ac:dyDescent="0.25">
      <c r="F682"/>
      <c r="G682"/>
      <c r="W682"/>
      <c r="X682"/>
    </row>
    <row r="683" spans="6:24" x14ac:dyDescent="0.25">
      <c r="F683"/>
      <c r="G683"/>
      <c r="W683"/>
      <c r="X683"/>
    </row>
    <row r="684" spans="6:24" x14ac:dyDescent="0.25">
      <c r="F684"/>
      <c r="G684"/>
      <c r="W684"/>
      <c r="X684"/>
    </row>
    <row r="685" spans="6:24" x14ac:dyDescent="0.25">
      <c r="F685"/>
      <c r="G685"/>
      <c r="W685"/>
      <c r="X685"/>
    </row>
    <row r="686" spans="6:24" x14ac:dyDescent="0.25">
      <c r="F686"/>
      <c r="G686"/>
      <c r="W686"/>
      <c r="X686"/>
    </row>
    <row r="687" spans="6:24" x14ac:dyDescent="0.25">
      <c r="F687"/>
      <c r="G687"/>
      <c r="W687"/>
      <c r="X687"/>
    </row>
    <row r="688" spans="6:24" x14ac:dyDescent="0.25">
      <c r="F688"/>
      <c r="G688"/>
      <c r="W688"/>
      <c r="X688"/>
    </row>
    <row r="689" spans="6:24" x14ac:dyDescent="0.25">
      <c r="F689"/>
      <c r="G689"/>
      <c r="W689"/>
      <c r="X689"/>
    </row>
    <row r="690" spans="6:24" x14ac:dyDescent="0.25">
      <c r="F690"/>
      <c r="G690"/>
      <c r="W690"/>
      <c r="X690"/>
    </row>
    <row r="691" spans="6:24" x14ac:dyDescent="0.25">
      <c r="F691"/>
      <c r="G691"/>
      <c r="W691"/>
      <c r="X691"/>
    </row>
    <row r="692" spans="6:24" x14ac:dyDescent="0.25">
      <c r="F692"/>
      <c r="G692"/>
      <c r="W692"/>
      <c r="X692"/>
    </row>
    <row r="693" spans="6:24" x14ac:dyDescent="0.25">
      <c r="F693"/>
      <c r="G693"/>
      <c r="W693"/>
      <c r="X693"/>
    </row>
    <row r="694" spans="6:24" x14ac:dyDescent="0.25">
      <c r="F694"/>
      <c r="G694"/>
      <c r="W694"/>
      <c r="X694"/>
    </row>
    <row r="695" spans="6:24" x14ac:dyDescent="0.25">
      <c r="F695"/>
      <c r="G695"/>
      <c r="W695"/>
      <c r="X695"/>
    </row>
    <row r="696" spans="6:24" x14ac:dyDescent="0.25">
      <c r="F696"/>
      <c r="G696"/>
      <c r="W696"/>
      <c r="X696"/>
    </row>
    <row r="697" spans="6:24" x14ac:dyDescent="0.25">
      <c r="F697"/>
      <c r="G697"/>
      <c r="W697"/>
      <c r="X697"/>
    </row>
    <row r="698" spans="6:24" x14ac:dyDescent="0.25">
      <c r="F698"/>
      <c r="G698"/>
      <c r="W698"/>
      <c r="X698"/>
    </row>
    <row r="699" spans="6:24" x14ac:dyDescent="0.25">
      <c r="F699"/>
      <c r="G699"/>
      <c r="W699"/>
      <c r="X699"/>
    </row>
    <row r="700" spans="6:24" x14ac:dyDescent="0.25">
      <c r="F700"/>
      <c r="G700"/>
      <c r="W700"/>
      <c r="X700"/>
    </row>
    <row r="701" spans="6:24" x14ac:dyDescent="0.25">
      <c r="F701"/>
      <c r="G701"/>
      <c r="W701"/>
      <c r="X701"/>
    </row>
    <row r="702" spans="6:24" x14ac:dyDescent="0.25">
      <c r="F702"/>
      <c r="G702"/>
      <c r="W702"/>
      <c r="X702"/>
    </row>
    <row r="703" spans="6:24" x14ac:dyDescent="0.25">
      <c r="F703"/>
      <c r="G703"/>
      <c r="W703"/>
      <c r="X703"/>
    </row>
    <row r="704" spans="6:24" x14ac:dyDescent="0.25">
      <c r="F704"/>
      <c r="G704"/>
      <c r="W704"/>
      <c r="X704"/>
    </row>
    <row r="705" spans="6:24" x14ac:dyDescent="0.25">
      <c r="F705"/>
      <c r="G705"/>
      <c r="W705"/>
      <c r="X705"/>
    </row>
    <row r="706" spans="6:24" x14ac:dyDescent="0.25">
      <c r="F706"/>
      <c r="G706"/>
      <c r="W706"/>
      <c r="X706"/>
    </row>
    <row r="707" spans="6:24" x14ac:dyDescent="0.25">
      <c r="F707"/>
      <c r="G707"/>
      <c r="W707"/>
      <c r="X707"/>
    </row>
    <row r="708" spans="6:24" x14ac:dyDescent="0.25">
      <c r="F708"/>
      <c r="G708"/>
      <c r="W708"/>
      <c r="X708"/>
    </row>
    <row r="709" spans="6:24" x14ac:dyDescent="0.25">
      <c r="F709"/>
      <c r="G709"/>
      <c r="W709"/>
      <c r="X709"/>
    </row>
    <row r="710" spans="6:24" x14ac:dyDescent="0.25">
      <c r="F710"/>
      <c r="G710"/>
      <c r="W710"/>
      <c r="X710"/>
    </row>
    <row r="711" spans="6:24" x14ac:dyDescent="0.25">
      <c r="F711"/>
      <c r="G711"/>
      <c r="W711"/>
      <c r="X711"/>
    </row>
    <row r="712" spans="6:24" x14ac:dyDescent="0.25">
      <c r="F712"/>
      <c r="G712"/>
      <c r="W712"/>
      <c r="X712"/>
    </row>
    <row r="713" spans="6:24" x14ac:dyDescent="0.25">
      <c r="F713"/>
      <c r="G713"/>
      <c r="W713"/>
      <c r="X713"/>
    </row>
    <row r="714" spans="6:24" x14ac:dyDescent="0.25">
      <c r="F714"/>
      <c r="G714"/>
      <c r="W714"/>
      <c r="X714"/>
    </row>
    <row r="715" spans="6:24" x14ac:dyDescent="0.25">
      <c r="F715"/>
      <c r="G715"/>
      <c r="W715"/>
      <c r="X715"/>
    </row>
    <row r="716" spans="6:24" x14ac:dyDescent="0.25">
      <c r="F716"/>
      <c r="G716"/>
      <c r="W716"/>
      <c r="X716"/>
    </row>
    <row r="717" spans="6:24" x14ac:dyDescent="0.25">
      <c r="F717"/>
      <c r="G717"/>
      <c r="W717"/>
      <c r="X717"/>
    </row>
    <row r="718" spans="6:24" x14ac:dyDescent="0.25">
      <c r="F718"/>
      <c r="G718"/>
      <c r="W718"/>
      <c r="X718"/>
    </row>
    <row r="719" spans="6:24" x14ac:dyDescent="0.25">
      <c r="F719"/>
      <c r="G719"/>
      <c r="W719"/>
      <c r="X719"/>
    </row>
    <row r="720" spans="6:24" x14ac:dyDescent="0.25">
      <c r="F720"/>
      <c r="G720"/>
      <c r="W720"/>
      <c r="X720"/>
    </row>
    <row r="721" spans="6:24" x14ac:dyDescent="0.25">
      <c r="F721"/>
      <c r="G721"/>
      <c r="W721"/>
      <c r="X721"/>
    </row>
    <row r="722" spans="6:24" x14ac:dyDescent="0.25">
      <c r="F722"/>
      <c r="G722"/>
      <c r="W722"/>
      <c r="X722"/>
    </row>
    <row r="723" spans="6:24" x14ac:dyDescent="0.25">
      <c r="F723"/>
      <c r="G723"/>
      <c r="W723"/>
      <c r="X723"/>
    </row>
    <row r="724" spans="6:24" x14ac:dyDescent="0.25">
      <c r="F724"/>
      <c r="G724"/>
      <c r="W724"/>
      <c r="X724"/>
    </row>
    <row r="725" spans="6:24" x14ac:dyDescent="0.25">
      <c r="F725"/>
      <c r="G725"/>
      <c r="W725"/>
      <c r="X725"/>
    </row>
    <row r="726" spans="6:24" x14ac:dyDescent="0.25">
      <c r="F726"/>
      <c r="G726"/>
      <c r="W726"/>
      <c r="X726"/>
    </row>
    <row r="727" spans="6:24" x14ac:dyDescent="0.25">
      <c r="F727"/>
      <c r="G727"/>
      <c r="W727"/>
      <c r="X727"/>
    </row>
    <row r="728" spans="6:24" x14ac:dyDescent="0.25">
      <c r="F728"/>
      <c r="G728"/>
      <c r="W728"/>
      <c r="X728"/>
    </row>
    <row r="729" spans="6:24" x14ac:dyDescent="0.25">
      <c r="F729"/>
      <c r="G729"/>
      <c r="W729"/>
      <c r="X729"/>
    </row>
    <row r="730" spans="6:24" x14ac:dyDescent="0.25">
      <c r="F730"/>
      <c r="G730"/>
      <c r="W730"/>
      <c r="X730"/>
    </row>
    <row r="731" spans="6:24" x14ac:dyDescent="0.25">
      <c r="F731"/>
      <c r="G731"/>
      <c r="W731"/>
      <c r="X731"/>
    </row>
    <row r="732" spans="6:24" x14ac:dyDescent="0.25">
      <c r="F732"/>
      <c r="G732"/>
      <c r="W732"/>
      <c r="X732"/>
    </row>
    <row r="733" spans="6:24" x14ac:dyDescent="0.25">
      <c r="F733"/>
      <c r="G733"/>
      <c r="W733"/>
      <c r="X733"/>
    </row>
    <row r="734" spans="6:24" x14ac:dyDescent="0.25">
      <c r="F734"/>
      <c r="G734"/>
      <c r="W734"/>
      <c r="X734"/>
    </row>
    <row r="735" spans="6:24" x14ac:dyDescent="0.25">
      <c r="F735"/>
      <c r="G735"/>
      <c r="W735"/>
      <c r="X735"/>
    </row>
    <row r="736" spans="6:24" x14ac:dyDescent="0.25">
      <c r="F736"/>
      <c r="G736"/>
      <c r="W736"/>
      <c r="X736"/>
    </row>
    <row r="737" spans="6:24" x14ac:dyDescent="0.25">
      <c r="F737"/>
      <c r="G737"/>
      <c r="W737"/>
      <c r="X737"/>
    </row>
    <row r="738" spans="6:24" x14ac:dyDescent="0.25">
      <c r="F738"/>
      <c r="G738"/>
      <c r="W738"/>
      <c r="X738"/>
    </row>
    <row r="739" spans="6:24" x14ac:dyDescent="0.25">
      <c r="F739"/>
      <c r="G739"/>
      <c r="W739"/>
      <c r="X739"/>
    </row>
    <row r="740" spans="6:24" x14ac:dyDescent="0.25">
      <c r="F740"/>
      <c r="G740"/>
      <c r="W740"/>
      <c r="X740"/>
    </row>
    <row r="741" spans="6:24" x14ac:dyDescent="0.25">
      <c r="F741"/>
      <c r="G741"/>
      <c r="W741"/>
      <c r="X741"/>
    </row>
    <row r="742" spans="6:24" x14ac:dyDescent="0.25">
      <c r="F742"/>
      <c r="G742"/>
      <c r="W742"/>
      <c r="X742"/>
    </row>
    <row r="743" spans="6:24" x14ac:dyDescent="0.25">
      <c r="F743"/>
      <c r="G743"/>
      <c r="W743"/>
      <c r="X743"/>
    </row>
    <row r="744" spans="6:24" x14ac:dyDescent="0.25">
      <c r="F744"/>
      <c r="G744"/>
      <c r="W744"/>
      <c r="X744"/>
    </row>
    <row r="745" spans="6:24" x14ac:dyDescent="0.25">
      <c r="F745"/>
      <c r="G745"/>
      <c r="W745"/>
      <c r="X745"/>
    </row>
    <row r="746" spans="6:24" x14ac:dyDescent="0.25">
      <c r="F746"/>
      <c r="G746"/>
      <c r="W746"/>
      <c r="X746"/>
    </row>
    <row r="747" spans="6:24" x14ac:dyDescent="0.25">
      <c r="F747"/>
      <c r="G747"/>
      <c r="W747"/>
      <c r="X747"/>
    </row>
    <row r="748" spans="6:24" x14ac:dyDescent="0.25">
      <c r="F748"/>
      <c r="G748"/>
      <c r="W748"/>
      <c r="X748"/>
    </row>
    <row r="749" spans="6:24" x14ac:dyDescent="0.25">
      <c r="F749"/>
      <c r="G749"/>
      <c r="W749"/>
      <c r="X749"/>
    </row>
    <row r="750" spans="6:24" x14ac:dyDescent="0.25">
      <c r="F750"/>
      <c r="G750"/>
      <c r="W750"/>
      <c r="X750"/>
    </row>
    <row r="751" spans="6:24" x14ac:dyDescent="0.25">
      <c r="F751"/>
      <c r="G751"/>
      <c r="W751"/>
      <c r="X751"/>
    </row>
    <row r="752" spans="6:24" x14ac:dyDescent="0.25">
      <c r="F752"/>
      <c r="G752"/>
      <c r="W752"/>
      <c r="X752"/>
    </row>
    <row r="753" spans="6:24" x14ac:dyDescent="0.25">
      <c r="F753"/>
      <c r="G753"/>
      <c r="W753"/>
      <c r="X753"/>
    </row>
    <row r="754" spans="6:24" x14ac:dyDescent="0.25">
      <c r="F754"/>
      <c r="G754"/>
      <c r="W754"/>
      <c r="X754"/>
    </row>
    <row r="755" spans="6:24" x14ac:dyDescent="0.25">
      <c r="F755"/>
      <c r="G755"/>
      <c r="W755"/>
      <c r="X755"/>
    </row>
    <row r="756" spans="6:24" x14ac:dyDescent="0.25">
      <c r="F756"/>
      <c r="G756"/>
      <c r="W756"/>
      <c r="X756"/>
    </row>
    <row r="757" spans="6:24" x14ac:dyDescent="0.25">
      <c r="F757"/>
      <c r="G757"/>
      <c r="W757"/>
      <c r="X757"/>
    </row>
    <row r="758" spans="6:24" x14ac:dyDescent="0.25">
      <c r="F758"/>
      <c r="G758"/>
      <c r="W758"/>
      <c r="X758"/>
    </row>
    <row r="759" spans="6:24" x14ac:dyDescent="0.25">
      <c r="F759"/>
      <c r="G759"/>
      <c r="W759"/>
      <c r="X759"/>
    </row>
    <row r="760" spans="6:24" x14ac:dyDescent="0.25">
      <c r="F760"/>
      <c r="G760"/>
      <c r="W760"/>
      <c r="X760"/>
    </row>
    <row r="761" spans="6:24" x14ac:dyDescent="0.25">
      <c r="F761"/>
      <c r="G761"/>
      <c r="W761"/>
      <c r="X761"/>
    </row>
    <row r="762" spans="6:24" x14ac:dyDescent="0.25">
      <c r="F762"/>
      <c r="G762"/>
      <c r="W762"/>
      <c r="X762"/>
    </row>
    <row r="763" spans="6:24" x14ac:dyDescent="0.25">
      <c r="F763"/>
      <c r="G763"/>
      <c r="W763"/>
      <c r="X763"/>
    </row>
    <row r="764" spans="6:24" x14ac:dyDescent="0.25">
      <c r="F764"/>
      <c r="G764"/>
      <c r="W764"/>
      <c r="X764"/>
    </row>
    <row r="765" spans="6:24" x14ac:dyDescent="0.25">
      <c r="F765"/>
      <c r="G765"/>
      <c r="W765"/>
      <c r="X765"/>
    </row>
    <row r="766" spans="6:24" x14ac:dyDescent="0.25">
      <c r="F766"/>
      <c r="G766"/>
      <c r="W766"/>
      <c r="X766"/>
    </row>
    <row r="767" spans="6:24" x14ac:dyDescent="0.25">
      <c r="F767"/>
      <c r="G767"/>
      <c r="W767"/>
      <c r="X767"/>
    </row>
    <row r="768" spans="6:24" x14ac:dyDescent="0.25">
      <c r="F768"/>
      <c r="G768"/>
      <c r="W768"/>
      <c r="X768"/>
    </row>
    <row r="769" spans="6:24" x14ac:dyDescent="0.25">
      <c r="F769"/>
      <c r="G769"/>
      <c r="W769"/>
      <c r="X769"/>
    </row>
    <row r="770" spans="6:24" x14ac:dyDescent="0.25">
      <c r="F770"/>
      <c r="G770"/>
      <c r="W770"/>
      <c r="X770"/>
    </row>
    <row r="771" spans="6:24" x14ac:dyDescent="0.25">
      <c r="F771"/>
      <c r="G771"/>
      <c r="W771"/>
      <c r="X771"/>
    </row>
    <row r="772" spans="6:24" x14ac:dyDescent="0.25">
      <c r="F772"/>
      <c r="G772"/>
      <c r="W772"/>
      <c r="X772"/>
    </row>
    <row r="773" spans="6:24" x14ac:dyDescent="0.25">
      <c r="F773"/>
      <c r="G773"/>
      <c r="W773"/>
      <c r="X773"/>
    </row>
    <row r="774" spans="6:24" x14ac:dyDescent="0.25">
      <c r="F774"/>
      <c r="G774"/>
      <c r="W774"/>
      <c r="X774"/>
    </row>
    <row r="775" spans="6:24" x14ac:dyDescent="0.25">
      <c r="F775"/>
      <c r="G775"/>
      <c r="W775"/>
      <c r="X775"/>
    </row>
    <row r="776" spans="6:24" x14ac:dyDescent="0.25">
      <c r="F776"/>
      <c r="G776"/>
      <c r="W776"/>
      <c r="X776"/>
    </row>
    <row r="777" spans="6:24" x14ac:dyDescent="0.25">
      <c r="F777"/>
      <c r="G777"/>
      <c r="W777"/>
      <c r="X777"/>
    </row>
    <row r="778" spans="6:24" x14ac:dyDescent="0.25">
      <c r="F778"/>
      <c r="G778"/>
      <c r="W778"/>
      <c r="X778"/>
    </row>
    <row r="779" spans="6:24" x14ac:dyDescent="0.25">
      <c r="F779"/>
      <c r="G779"/>
      <c r="W779"/>
      <c r="X779"/>
    </row>
    <row r="780" spans="6:24" x14ac:dyDescent="0.25">
      <c r="F780"/>
      <c r="G780"/>
      <c r="W780"/>
      <c r="X780"/>
    </row>
    <row r="781" spans="6:24" x14ac:dyDescent="0.25">
      <c r="F781"/>
      <c r="G781"/>
      <c r="W781"/>
      <c r="X781"/>
    </row>
    <row r="782" spans="6:24" x14ac:dyDescent="0.25">
      <c r="F782"/>
      <c r="G782"/>
      <c r="W782"/>
      <c r="X782"/>
    </row>
    <row r="783" spans="6:24" x14ac:dyDescent="0.25">
      <c r="F783"/>
      <c r="G783"/>
      <c r="W783"/>
      <c r="X783"/>
    </row>
    <row r="784" spans="6:24" x14ac:dyDescent="0.25">
      <c r="F784"/>
      <c r="G784"/>
      <c r="W784"/>
      <c r="X784"/>
    </row>
    <row r="785" spans="6:24" x14ac:dyDescent="0.25">
      <c r="F785"/>
      <c r="G785"/>
      <c r="W785"/>
      <c r="X785"/>
    </row>
    <row r="786" spans="6:24" x14ac:dyDescent="0.25">
      <c r="F786"/>
      <c r="G786"/>
      <c r="W786"/>
      <c r="X786"/>
    </row>
    <row r="787" spans="6:24" x14ac:dyDescent="0.25">
      <c r="F787"/>
      <c r="G787"/>
      <c r="W787"/>
      <c r="X787"/>
    </row>
    <row r="788" spans="6:24" x14ac:dyDescent="0.25">
      <c r="F788"/>
      <c r="G788"/>
      <c r="W788"/>
      <c r="X788"/>
    </row>
    <row r="789" spans="6:24" x14ac:dyDescent="0.25">
      <c r="F789"/>
      <c r="G789"/>
      <c r="W789"/>
      <c r="X789"/>
    </row>
    <row r="790" spans="6:24" x14ac:dyDescent="0.25">
      <c r="F790"/>
      <c r="G790"/>
      <c r="W790"/>
      <c r="X790"/>
    </row>
    <row r="791" spans="6:24" x14ac:dyDescent="0.25">
      <c r="F791"/>
      <c r="G791"/>
      <c r="W791"/>
      <c r="X791"/>
    </row>
    <row r="792" spans="6:24" x14ac:dyDescent="0.25">
      <c r="F792"/>
      <c r="G792"/>
      <c r="W792"/>
      <c r="X792"/>
    </row>
    <row r="793" spans="6:24" x14ac:dyDescent="0.25">
      <c r="F793"/>
      <c r="G793"/>
      <c r="W793"/>
      <c r="X793"/>
    </row>
    <row r="794" spans="6:24" x14ac:dyDescent="0.25">
      <c r="F794"/>
      <c r="G794"/>
      <c r="W794"/>
      <c r="X794"/>
    </row>
    <row r="795" spans="6:24" x14ac:dyDescent="0.25">
      <c r="F795"/>
      <c r="G795"/>
      <c r="W795"/>
      <c r="X795"/>
    </row>
    <row r="796" spans="6:24" x14ac:dyDescent="0.25">
      <c r="F796"/>
      <c r="G796"/>
      <c r="W796"/>
      <c r="X796"/>
    </row>
    <row r="797" spans="6:24" x14ac:dyDescent="0.25">
      <c r="F797"/>
      <c r="G797"/>
      <c r="W797"/>
      <c r="X797"/>
    </row>
    <row r="798" spans="6:24" x14ac:dyDescent="0.25">
      <c r="F798"/>
      <c r="G798"/>
      <c r="W798"/>
      <c r="X798"/>
    </row>
    <row r="799" spans="6:24" x14ac:dyDescent="0.25">
      <c r="F799"/>
      <c r="G799"/>
      <c r="W799"/>
      <c r="X799"/>
    </row>
    <row r="800" spans="6:24" x14ac:dyDescent="0.25">
      <c r="F800"/>
      <c r="G800"/>
      <c r="W800"/>
      <c r="X800"/>
    </row>
    <row r="801" spans="6:24" x14ac:dyDescent="0.25">
      <c r="F801"/>
      <c r="G801"/>
      <c r="W801"/>
      <c r="X801"/>
    </row>
    <row r="802" spans="6:24" x14ac:dyDescent="0.25">
      <c r="F802"/>
      <c r="G802"/>
      <c r="W802"/>
      <c r="X802"/>
    </row>
    <row r="803" spans="6:24" x14ac:dyDescent="0.25">
      <c r="F803"/>
      <c r="G803"/>
      <c r="W803"/>
      <c r="X803"/>
    </row>
    <row r="804" spans="6:24" x14ac:dyDescent="0.25">
      <c r="F804"/>
      <c r="G804"/>
      <c r="W804"/>
      <c r="X804"/>
    </row>
    <row r="805" spans="6:24" x14ac:dyDescent="0.25">
      <c r="F805"/>
      <c r="G805"/>
      <c r="W805"/>
      <c r="X805"/>
    </row>
    <row r="806" spans="6:24" x14ac:dyDescent="0.25">
      <c r="F806"/>
      <c r="G806"/>
      <c r="W806"/>
      <c r="X806"/>
    </row>
    <row r="807" spans="6:24" x14ac:dyDescent="0.25">
      <c r="F807"/>
      <c r="G807"/>
      <c r="W807"/>
      <c r="X807"/>
    </row>
    <row r="808" spans="6:24" x14ac:dyDescent="0.25">
      <c r="F808"/>
      <c r="G808"/>
      <c r="W808"/>
      <c r="X808"/>
    </row>
    <row r="809" spans="6:24" x14ac:dyDescent="0.25">
      <c r="F809"/>
      <c r="G809"/>
      <c r="W809"/>
      <c r="X809"/>
    </row>
    <row r="810" spans="6:24" x14ac:dyDescent="0.25">
      <c r="F810"/>
      <c r="G810"/>
      <c r="W810"/>
      <c r="X810"/>
    </row>
    <row r="811" spans="6:24" x14ac:dyDescent="0.25">
      <c r="F811"/>
      <c r="G811"/>
      <c r="W811"/>
      <c r="X811"/>
    </row>
    <row r="812" spans="6:24" x14ac:dyDescent="0.25">
      <c r="F812"/>
      <c r="G812"/>
      <c r="W812"/>
      <c r="X812"/>
    </row>
    <row r="813" spans="6:24" x14ac:dyDescent="0.25">
      <c r="F813"/>
      <c r="G813"/>
      <c r="W813"/>
      <c r="X813"/>
    </row>
    <row r="814" spans="6:24" x14ac:dyDescent="0.25">
      <c r="F814"/>
      <c r="G814"/>
      <c r="W814"/>
      <c r="X814"/>
    </row>
    <row r="815" spans="6:24" x14ac:dyDescent="0.25">
      <c r="F815"/>
      <c r="G815"/>
      <c r="W815"/>
      <c r="X815"/>
    </row>
    <row r="816" spans="6:24" x14ac:dyDescent="0.25">
      <c r="F816"/>
      <c r="G816"/>
      <c r="W816"/>
      <c r="X816"/>
    </row>
    <row r="817" spans="6:24" x14ac:dyDescent="0.25">
      <c r="F817"/>
      <c r="G817"/>
      <c r="W817"/>
      <c r="X817"/>
    </row>
    <row r="818" spans="6:24" x14ac:dyDescent="0.25">
      <c r="F818"/>
      <c r="G818"/>
      <c r="W818"/>
      <c r="X818"/>
    </row>
    <row r="819" spans="6:24" x14ac:dyDescent="0.25">
      <c r="F819"/>
      <c r="G819"/>
      <c r="W819"/>
      <c r="X819"/>
    </row>
    <row r="820" spans="6:24" x14ac:dyDescent="0.25">
      <c r="F820"/>
      <c r="G820"/>
      <c r="W820"/>
      <c r="X820"/>
    </row>
    <row r="821" spans="6:24" x14ac:dyDescent="0.25">
      <c r="F821"/>
      <c r="G821"/>
      <c r="W821"/>
      <c r="X821"/>
    </row>
    <row r="822" spans="6:24" x14ac:dyDescent="0.25">
      <c r="F822"/>
      <c r="G822"/>
      <c r="W822"/>
      <c r="X822"/>
    </row>
    <row r="823" spans="6:24" x14ac:dyDescent="0.25">
      <c r="F823"/>
      <c r="G823"/>
      <c r="W823"/>
      <c r="X823"/>
    </row>
    <row r="824" spans="6:24" x14ac:dyDescent="0.25">
      <c r="F824"/>
      <c r="G824"/>
      <c r="W824"/>
      <c r="X824"/>
    </row>
    <row r="825" spans="6:24" x14ac:dyDescent="0.25">
      <c r="F825"/>
      <c r="G825"/>
      <c r="W825"/>
      <c r="X825"/>
    </row>
    <row r="826" spans="6:24" x14ac:dyDescent="0.25">
      <c r="F826"/>
      <c r="G826"/>
      <c r="W826"/>
      <c r="X826"/>
    </row>
    <row r="827" spans="6:24" x14ac:dyDescent="0.25">
      <c r="F827"/>
      <c r="G827"/>
      <c r="W827"/>
      <c r="X827"/>
    </row>
    <row r="828" spans="6:24" x14ac:dyDescent="0.25">
      <c r="F828"/>
      <c r="G828"/>
      <c r="W828"/>
      <c r="X828"/>
    </row>
    <row r="829" spans="6:24" x14ac:dyDescent="0.25">
      <c r="F829"/>
      <c r="G829"/>
      <c r="W829"/>
      <c r="X829"/>
    </row>
    <row r="830" spans="6:24" x14ac:dyDescent="0.25">
      <c r="F830"/>
      <c r="G830"/>
      <c r="W830"/>
      <c r="X830"/>
    </row>
    <row r="831" spans="6:24" x14ac:dyDescent="0.25">
      <c r="F831"/>
      <c r="G831"/>
      <c r="W831"/>
      <c r="X831"/>
    </row>
    <row r="832" spans="6:24" x14ac:dyDescent="0.25">
      <c r="F832"/>
      <c r="G832"/>
      <c r="W832"/>
      <c r="X832"/>
    </row>
    <row r="833" spans="6:24" x14ac:dyDescent="0.25">
      <c r="F833"/>
      <c r="G833"/>
      <c r="W833"/>
      <c r="X833"/>
    </row>
    <row r="834" spans="6:24" x14ac:dyDescent="0.25">
      <c r="F834"/>
      <c r="G834"/>
      <c r="W834"/>
      <c r="X834"/>
    </row>
    <row r="835" spans="6:24" x14ac:dyDescent="0.25">
      <c r="F835"/>
      <c r="G835"/>
      <c r="W835"/>
      <c r="X835"/>
    </row>
    <row r="836" spans="6:24" x14ac:dyDescent="0.25">
      <c r="F836"/>
      <c r="G836"/>
      <c r="W836"/>
      <c r="X836"/>
    </row>
    <row r="837" spans="6:24" x14ac:dyDescent="0.25">
      <c r="F837"/>
      <c r="G837"/>
      <c r="W837"/>
      <c r="X837"/>
    </row>
    <row r="838" spans="6:24" x14ac:dyDescent="0.25">
      <c r="F838"/>
      <c r="G838"/>
      <c r="W838"/>
      <c r="X838"/>
    </row>
    <row r="839" spans="6:24" x14ac:dyDescent="0.25">
      <c r="F839"/>
      <c r="G839"/>
      <c r="W839"/>
      <c r="X839"/>
    </row>
    <row r="840" spans="6:24" x14ac:dyDescent="0.25">
      <c r="F840"/>
      <c r="G840"/>
      <c r="W840"/>
      <c r="X840"/>
    </row>
    <row r="841" spans="6:24" x14ac:dyDescent="0.25">
      <c r="F841"/>
      <c r="G841"/>
      <c r="W841"/>
      <c r="X841"/>
    </row>
    <row r="842" spans="6:24" x14ac:dyDescent="0.25">
      <c r="F842"/>
      <c r="G842"/>
      <c r="W842"/>
      <c r="X842"/>
    </row>
    <row r="843" spans="6:24" x14ac:dyDescent="0.25">
      <c r="F843"/>
      <c r="G843"/>
      <c r="W843"/>
      <c r="X843"/>
    </row>
    <row r="844" spans="6:24" x14ac:dyDescent="0.25">
      <c r="F844"/>
      <c r="G844"/>
      <c r="W844"/>
      <c r="X844"/>
    </row>
    <row r="845" spans="6:24" x14ac:dyDescent="0.25">
      <c r="F845"/>
      <c r="G845"/>
      <c r="W845"/>
      <c r="X845"/>
    </row>
    <row r="846" spans="6:24" x14ac:dyDescent="0.25">
      <c r="F846"/>
      <c r="G846"/>
      <c r="W846"/>
      <c r="X846"/>
    </row>
    <row r="847" spans="6:24" x14ac:dyDescent="0.25">
      <c r="F847"/>
      <c r="G847"/>
      <c r="W847"/>
      <c r="X847"/>
    </row>
    <row r="848" spans="6:24" x14ac:dyDescent="0.25">
      <c r="F848"/>
      <c r="G848"/>
      <c r="W848"/>
      <c r="X848"/>
    </row>
    <row r="849" spans="6:24" x14ac:dyDescent="0.25">
      <c r="F849"/>
      <c r="G849"/>
      <c r="W849"/>
      <c r="X849"/>
    </row>
    <row r="850" spans="6:24" x14ac:dyDescent="0.25">
      <c r="F850"/>
      <c r="G850"/>
      <c r="W850"/>
      <c r="X850"/>
    </row>
    <row r="851" spans="6:24" x14ac:dyDescent="0.25">
      <c r="F851"/>
      <c r="G851"/>
      <c r="W851"/>
      <c r="X851"/>
    </row>
    <row r="852" spans="6:24" x14ac:dyDescent="0.25">
      <c r="F852"/>
      <c r="G852"/>
      <c r="W852"/>
      <c r="X852"/>
    </row>
    <row r="853" spans="6:24" x14ac:dyDescent="0.25">
      <c r="F853"/>
      <c r="G853"/>
      <c r="W853"/>
      <c r="X853"/>
    </row>
    <row r="854" spans="6:24" x14ac:dyDescent="0.25">
      <c r="F854"/>
      <c r="G854"/>
      <c r="W854"/>
      <c r="X854"/>
    </row>
    <row r="855" spans="6:24" x14ac:dyDescent="0.25">
      <c r="F855"/>
      <c r="G855"/>
      <c r="W855"/>
      <c r="X855"/>
    </row>
    <row r="856" spans="6:24" x14ac:dyDescent="0.25">
      <c r="F856"/>
      <c r="G856"/>
      <c r="W856"/>
      <c r="X856"/>
    </row>
    <row r="857" spans="6:24" x14ac:dyDescent="0.25">
      <c r="F857"/>
      <c r="G857"/>
      <c r="W857"/>
      <c r="X857"/>
    </row>
    <row r="858" spans="6:24" x14ac:dyDescent="0.25">
      <c r="F858"/>
      <c r="G858"/>
      <c r="W858"/>
      <c r="X858"/>
    </row>
    <row r="859" spans="6:24" x14ac:dyDescent="0.25">
      <c r="F859"/>
      <c r="G859"/>
      <c r="W859"/>
      <c r="X859"/>
    </row>
    <row r="860" spans="6:24" x14ac:dyDescent="0.25">
      <c r="F860"/>
      <c r="G860"/>
      <c r="W860"/>
      <c r="X860"/>
    </row>
    <row r="861" spans="6:24" x14ac:dyDescent="0.25">
      <c r="F861"/>
      <c r="G861"/>
      <c r="W861"/>
      <c r="X861"/>
    </row>
    <row r="862" spans="6:24" x14ac:dyDescent="0.25">
      <c r="F862"/>
      <c r="G862"/>
      <c r="W862"/>
      <c r="X862"/>
    </row>
    <row r="863" spans="6:24" x14ac:dyDescent="0.25">
      <c r="F863"/>
      <c r="G863"/>
      <c r="W863"/>
      <c r="X863"/>
    </row>
    <row r="864" spans="6:24" x14ac:dyDescent="0.25">
      <c r="F864"/>
      <c r="G864"/>
      <c r="W864"/>
      <c r="X864"/>
    </row>
    <row r="865" spans="6:24" x14ac:dyDescent="0.25">
      <c r="F865"/>
      <c r="G865"/>
      <c r="W865"/>
      <c r="X865"/>
    </row>
    <row r="866" spans="6:24" x14ac:dyDescent="0.25">
      <c r="F866"/>
      <c r="G866"/>
      <c r="W866"/>
      <c r="X866"/>
    </row>
    <row r="867" spans="6:24" x14ac:dyDescent="0.25">
      <c r="F867"/>
      <c r="G867"/>
      <c r="W867"/>
      <c r="X867"/>
    </row>
    <row r="868" spans="6:24" x14ac:dyDescent="0.25">
      <c r="F868"/>
      <c r="G868"/>
      <c r="W868"/>
      <c r="X868"/>
    </row>
    <row r="869" spans="6:24" x14ac:dyDescent="0.25">
      <c r="F869"/>
      <c r="G869"/>
      <c r="W869"/>
      <c r="X869"/>
    </row>
    <row r="870" spans="6:24" x14ac:dyDescent="0.25">
      <c r="F870"/>
      <c r="G870"/>
      <c r="W870"/>
      <c r="X870"/>
    </row>
    <row r="871" spans="6:24" x14ac:dyDescent="0.25">
      <c r="F871"/>
      <c r="G871"/>
      <c r="W871"/>
      <c r="X871"/>
    </row>
    <row r="872" spans="6:24" x14ac:dyDescent="0.25">
      <c r="F872"/>
      <c r="G872"/>
      <c r="W872"/>
      <c r="X872"/>
    </row>
    <row r="873" spans="6:24" x14ac:dyDescent="0.25">
      <c r="F873"/>
      <c r="G873"/>
      <c r="W873"/>
      <c r="X873"/>
    </row>
    <row r="874" spans="6:24" x14ac:dyDescent="0.25">
      <c r="F874"/>
      <c r="G874"/>
      <c r="W874"/>
      <c r="X874"/>
    </row>
    <row r="875" spans="6:24" x14ac:dyDescent="0.25">
      <c r="F875"/>
      <c r="G875"/>
      <c r="W875"/>
      <c r="X875"/>
    </row>
    <row r="876" spans="6:24" x14ac:dyDescent="0.25">
      <c r="F876"/>
      <c r="G876"/>
      <c r="W876"/>
      <c r="X876"/>
    </row>
    <row r="877" spans="6:24" x14ac:dyDescent="0.25">
      <c r="F877"/>
      <c r="G877"/>
      <c r="W877"/>
      <c r="X877"/>
    </row>
    <row r="878" spans="6:24" x14ac:dyDescent="0.25">
      <c r="F878"/>
      <c r="G878"/>
      <c r="W878"/>
      <c r="X878"/>
    </row>
    <row r="879" spans="6:24" x14ac:dyDescent="0.25">
      <c r="F879"/>
      <c r="G879"/>
      <c r="W879"/>
      <c r="X879"/>
    </row>
    <row r="880" spans="6:24" x14ac:dyDescent="0.25">
      <c r="F880"/>
      <c r="G880"/>
      <c r="W880"/>
      <c r="X880"/>
    </row>
    <row r="881" spans="6:24" x14ac:dyDescent="0.25">
      <c r="F881"/>
      <c r="G881"/>
      <c r="W881"/>
      <c r="X881"/>
    </row>
    <row r="882" spans="6:24" x14ac:dyDescent="0.25">
      <c r="F882"/>
      <c r="G882"/>
      <c r="W882"/>
      <c r="X882"/>
    </row>
    <row r="883" spans="6:24" x14ac:dyDescent="0.25">
      <c r="F883"/>
      <c r="G883"/>
      <c r="W883"/>
      <c r="X883"/>
    </row>
    <row r="884" spans="6:24" x14ac:dyDescent="0.25">
      <c r="F884"/>
      <c r="G884"/>
      <c r="W884"/>
      <c r="X884"/>
    </row>
    <row r="885" spans="6:24" x14ac:dyDescent="0.25">
      <c r="F885"/>
      <c r="G885"/>
      <c r="W885"/>
      <c r="X885"/>
    </row>
    <row r="886" spans="6:24" x14ac:dyDescent="0.25">
      <c r="F886"/>
      <c r="G886"/>
      <c r="W886"/>
      <c r="X886"/>
    </row>
    <row r="887" spans="6:24" x14ac:dyDescent="0.25">
      <c r="F887"/>
      <c r="G887"/>
      <c r="W887"/>
      <c r="X887"/>
    </row>
    <row r="888" spans="6:24" x14ac:dyDescent="0.25">
      <c r="F888"/>
      <c r="G888"/>
      <c r="W888"/>
      <c r="X888"/>
    </row>
    <row r="889" spans="6:24" x14ac:dyDescent="0.25">
      <c r="F889"/>
      <c r="G889"/>
      <c r="W889"/>
      <c r="X889"/>
    </row>
    <row r="890" spans="6:24" x14ac:dyDescent="0.25">
      <c r="F890"/>
      <c r="G890"/>
      <c r="W890"/>
      <c r="X890"/>
    </row>
    <row r="891" spans="6:24" x14ac:dyDescent="0.25">
      <c r="F891"/>
      <c r="G891"/>
      <c r="W891"/>
      <c r="X891"/>
    </row>
    <row r="892" spans="6:24" x14ac:dyDescent="0.25">
      <c r="F892"/>
      <c r="G892"/>
      <c r="W892"/>
      <c r="X892"/>
    </row>
    <row r="893" spans="6:24" x14ac:dyDescent="0.25">
      <c r="F893"/>
      <c r="G893"/>
      <c r="W893"/>
      <c r="X893"/>
    </row>
    <row r="894" spans="6:24" x14ac:dyDescent="0.25">
      <c r="F894"/>
      <c r="G894"/>
      <c r="W894"/>
      <c r="X894"/>
    </row>
    <row r="895" spans="6:24" x14ac:dyDescent="0.25">
      <c r="F895"/>
      <c r="G895"/>
      <c r="W895"/>
      <c r="X895"/>
    </row>
    <row r="896" spans="6:24" x14ac:dyDescent="0.25">
      <c r="F896"/>
      <c r="G896"/>
      <c r="W896"/>
      <c r="X896"/>
    </row>
    <row r="897" spans="6:24" x14ac:dyDescent="0.25">
      <c r="F897"/>
      <c r="G897"/>
      <c r="W897"/>
      <c r="X897"/>
    </row>
    <row r="898" spans="6:24" x14ac:dyDescent="0.25">
      <c r="F898"/>
      <c r="G898"/>
      <c r="W898"/>
      <c r="X898"/>
    </row>
    <row r="899" spans="6:24" x14ac:dyDescent="0.25">
      <c r="F899"/>
      <c r="G899"/>
      <c r="W899"/>
      <c r="X899"/>
    </row>
    <row r="900" spans="6:24" x14ac:dyDescent="0.25">
      <c r="F900"/>
      <c r="G900"/>
      <c r="W900"/>
      <c r="X900"/>
    </row>
    <row r="901" spans="6:24" x14ac:dyDescent="0.25">
      <c r="F901"/>
      <c r="G901"/>
      <c r="W901"/>
      <c r="X901"/>
    </row>
    <row r="902" spans="6:24" x14ac:dyDescent="0.25">
      <c r="F902"/>
      <c r="G902"/>
      <c r="W902"/>
      <c r="X902"/>
    </row>
    <row r="903" spans="6:24" x14ac:dyDescent="0.25">
      <c r="F903"/>
      <c r="G903"/>
      <c r="W903"/>
      <c r="X903"/>
    </row>
    <row r="904" spans="6:24" x14ac:dyDescent="0.25">
      <c r="F904"/>
      <c r="G904"/>
      <c r="W904"/>
      <c r="X904"/>
    </row>
    <row r="905" spans="6:24" x14ac:dyDescent="0.25">
      <c r="F905"/>
      <c r="G905"/>
      <c r="W905"/>
      <c r="X905"/>
    </row>
    <row r="906" spans="6:24" x14ac:dyDescent="0.25">
      <c r="F906"/>
      <c r="G906"/>
      <c r="W906"/>
      <c r="X906"/>
    </row>
    <row r="907" spans="6:24" x14ac:dyDescent="0.25">
      <c r="F907"/>
      <c r="G907"/>
      <c r="W907"/>
      <c r="X907"/>
    </row>
    <row r="908" spans="6:24" x14ac:dyDescent="0.25">
      <c r="F908"/>
      <c r="G908"/>
      <c r="W908"/>
      <c r="X908"/>
    </row>
    <row r="909" spans="6:24" x14ac:dyDescent="0.25">
      <c r="F909"/>
      <c r="G909"/>
      <c r="W909"/>
      <c r="X909"/>
    </row>
    <row r="910" spans="6:24" x14ac:dyDescent="0.25">
      <c r="F910"/>
      <c r="G910"/>
      <c r="W910"/>
      <c r="X910"/>
    </row>
    <row r="911" spans="6:24" x14ac:dyDescent="0.25">
      <c r="F911"/>
      <c r="G911"/>
      <c r="W911"/>
      <c r="X911"/>
    </row>
    <row r="912" spans="6:24" x14ac:dyDescent="0.25">
      <c r="F912"/>
      <c r="G912"/>
      <c r="W912"/>
      <c r="X912"/>
    </row>
    <row r="913" spans="6:24" x14ac:dyDescent="0.25">
      <c r="F913"/>
      <c r="G913"/>
      <c r="W913"/>
      <c r="X913"/>
    </row>
    <row r="914" spans="6:24" x14ac:dyDescent="0.25">
      <c r="F914"/>
      <c r="G914"/>
      <c r="W914"/>
      <c r="X914"/>
    </row>
    <row r="915" spans="6:24" x14ac:dyDescent="0.25">
      <c r="F915"/>
      <c r="G915"/>
      <c r="W915"/>
      <c r="X915"/>
    </row>
    <row r="916" spans="6:24" x14ac:dyDescent="0.25">
      <c r="F916"/>
      <c r="G916"/>
      <c r="W916"/>
      <c r="X916"/>
    </row>
    <row r="917" spans="6:24" x14ac:dyDescent="0.25">
      <c r="F917"/>
      <c r="G917"/>
      <c r="W917"/>
      <c r="X917"/>
    </row>
    <row r="918" spans="6:24" x14ac:dyDescent="0.25">
      <c r="F918"/>
      <c r="G918"/>
      <c r="W918"/>
      <c r="X918"/>
    </row>
    <row r="919" spans="6:24" x14ac:dyDescent="0.25">
      <c r="F919"/>
      <c r="G919"/>
      <c r="W919"/>
      <c r="X919"/>
    </row>
    <row r="920" spans="6:24" x14ac:dyDescent="0.25">
      <c r="F920"/>
      <c r="G920"/>
      <c r="W920"/>
      <c r="X920"/>
    </row>
    <row r="921" spans="6:24" x14ac:dyDescent="0.25">
      <c r="F921"/>
      <c r="G921"/>
      <c r="W921"/>
      <c r="X921"/>
    </row>
    <row r="922" spans="6:24" x14ac:dyDescent="0.25">
      <c r="F922"/>
      <c r="G922"/>
      <c r="W922"/>
      <c r="X922"/>
    </row>
    <row r="923" spans="6:24" x14ac:dyDescent="0.25">
      <c r="F923"/>
      <c r="G923"/>
      <c r="W923"/>
      <c r="X923"/>
    </row>
    <row r="924" spans="6:24" x14ac:dyDescent="0.25">
      <c r="F924"/>
      <c r="G924"/>
      <c r="W924"/>
      <c r="X924"/>
    </row>
    <row r="925" spans="6:24" x14ac:dyDescent="0.25">
      <c r="F925"/>
      <c r="G925"/>
      <c r="W925"/>
      <c r="X925"/>
    </row>
    <row r="926" spans="6:24" x14ac:dyDescent="0.25">
      <c r="F926"/>
      <c r="G926"/>
      <c r="W926"/>
      <c r="X926"/>
    </row>
    <row r="927" spans="6:24" x14ac:dyDescent="0.25">
      <c r="F927"/>
      <c r="G927"/>
      <c r="W927"/>
      <c r="X927"/>
    </row>
    <row r="928" spans="6:24" x14ac:dyDescent="0.25">
      <c r="F928"/>
      <c r="G928"/>
      <c r="W928"/>
      <c r="X928"/>
    </row>
    <row r="929" spans="6:24" x14ac:dyDescent="0.25">
      <c r="F929"/>
      <c r="G929"/>
      <c r="W929"/>
      <c r="X929"/>
    </row>
    <row r="930" spans="6:24" x14ac:dyDescent="0.25">
      <c r="F930"/>
      <c r="G930"/>
      <c r="W930"/>
      <c r="X930"/>
    </row>
    <row r="931" spans="6:24" x14ac:dyDescent="0.25">
      <c r="F931"/>
      <c r="G931"/>
      <c r="W931"/>
      <c r="X931"/>
    </row>
    <row r="932" spans="6:24" x14ac:dyDescent="0.25">
      <c r="F932"/>
      <c r="G932"/>
      <c r="W932"/>
      <c r="X932"/>
    </row>
    <row r="933" spans="6:24" x14ac:dyDescent="0.25">
      <c r="F933"/>
      <c r="G933"/>
      <c r="W933"/>
      <c r="X933"/>
    </row>
    <row r="934" spans="6:24" x14ac:dyDescent="0.25">
      <c r="F934"/>
      <c r="G934"/>
      <c r="W934"/>
      <c r="X934"/>
    </row>
    <row r="935" spans="6:24" x14ac:dyDescent="0.25">
      <c r="F935"/>
      <c r="G935"/>
      <c r="W935"/>
      <c r="X935"/>
    </row>
    <row r="936" spans="6:24" x14ac:dyDescent="0.25">
      <c r="F936"/>
      <c r="G936"/>
      <c r="W936"/>
      <c r="X936"/>
    </row>
    <row r="937" spans="6:24" x14ac:dyDescent="0.25">
      <c r="F937"/>
      <c r="G937"/>
      <c r="W937"/>
      <c r="X937"/>
    </row>
    <row r="938" spans="6:24" x14ac:dyDescent="0.25">
      <c r="F938"/>
      <c r="G938"/>
      <c r="W938"/>
      <c r="X938"/>
    </row>
    <row r="939" spans="6:24" x14ac:dyDescent="0.25">
      <c r="F939"/>
      <c r="G939"/>
      <c r="W939"/>
      <c r="X939"/>
    </row>
    <row r="940" spans="6:24" x14ac:dyDescent="0.25">
      <c r="F940"/>
      <c r="G940"/>
      <c r="W940"/>
      <c r="X940"/>
    </row>
    <row r="941" spans="6:24" x14ac:dyDescent="0.25">
      <c r="F941"/>
      <c r="G941"/>
      <c r="W941"/>
      <c r="X941"/>
    </row>
    <row r="942" spans="6:24" x14ac:dyDescent="0.25">
      <c r="F942"/>
      <c r="G942"/>
      <c r="W942"/>
      <c r="X942"/>
    </row>
    <row r="943" spans="6:24" x14ac:dyDescent="0.25">
      <c r="F943"/>
      <c r="G943"/>
      <c r="W943"/>
      <c r="X943"/>
    </row>
    <row r="944" spans="6:24" x14ac:dyDescent="0.25">
      <c r="F944"/>
      <c r="G944"/>
      <c r="W944"/>
      <c r="X944"/>
    </row>
    <row r="945" spans="6:24" x14ac:dyDescent="0.25">
      <c r="F945"/>
      <c r="G945"/>
      <c r="W945"/>
      <c r="X945"/>
    </row>
    <row r="946" spans="6:24" x14ac:dyDescent="0.25">
      <c r="F946"/>
      <c r="G946"/>
      <c r="W946"/>
      <c r="X946"/>
    </row>
    <row r="947" spans="6:24" x14ac:dyDescent="0.25">
      <c r="F947"/>
      <c r="G947"/>
      <c r="W947"/>
      <c r="X947"/>
    </row>
    <row r="948" spans="6:24" x14ac:dyDescent="0.25">
      <c r="F948"/>
      <c r="G948"/>
      <c r="W948"/>
      <c r="X948"/>
    </row>
    <row r="949" spans="6:24" x14ac:dyDescent="0.25">
      <c r="F949"/>
      <c r="G949"/>
      <c r="W949"/>
      <c r="X949"/>
    </row>
    <row r="950" spans="6:24" x14ac:dyDescent="0.25">
      <c r="F950"/>
      <c r="G950"/>
      <c r="W950"/>
      <c r="X950"/>
    </row>
    <row r="951" spans="6:24" x14ac:dyDescent="0.25">
      <c r="F951"/>
      <c r="G951"/>
      <c r="W951"/>
      <c r="X951"/>
    </row>
    <row r="952" spans="6:24" x14ac:dyDescent="0.25">
      <c r="F952"/>
      <c r="G952"/>
      <c r="W952"/>
      <c r="X952"/>
    </row>
    <row r="953" spans="6:24" x14ac:dyDescent="0.25">
      <c r="F953"/>
      <c r="G953"/>
      <c r="W953"/>
      <c r="X953"/>
    </row>
    <row r="954" spans="6:24" x14ac:dyDescent="0.25">
      <c r="F954"/>
      <c r="G954"/>
      <c r="W954"/>
      <c r="X954"/>
    </row>
    <row r="955" spans="6:24" x14ac:dyDescent="0.25">
      <c r="F955"/>
      <c r="G955"/>
      <c r="W955"/>
      <c r="X955"/>
    </row>
    <row r="956" spans="6:24" x14ac:dyDescent="0.25">
      <c r="F956"/>
      <c r="G956"/>
      <c r="W956"/>
      <c r="X956"/>
    </row>
    <row r="957" spans="6:24" x14ac:dyDescent="0.25">
      <c r="F957"/>
      <c r="G957"/>
      <c r="W957"/>
      <c r="X957"/>
    </row>
    <row r="958" spans="6:24" x14ac:dyDescent="0.25">
      <c r="F958"/>
      <c r="G958"/>
      <c r="W958"/>
      <c r="X958"/>
    </row>
    <row r="959" spans="6:24" x14ac:dyDescent="0.25">
      <c r="F959"/>
      <c r="G959"/>
      <c r="W959"/>
      <c r="X959"/>
    </row>
    <row r="960" spans="6:24" x14ac:dyDescent="0.25">
      <c r="F960"/>
      <c r="G960"/>
      <c r="W960"/>
      <c r="X960"/>
    </row>
    <row r="961" spans="6:24" x14ac:dyDescent="0.25">
      <c r="F961"/>
      <c r="G961"/>
      <c r="W961"/>
      <c r="X961"/>
    </row>
    <row r="962" spans="6:24" x14ac:dyDescent="0.25">
      <c r="F962"/>
      <c r="G962"/>
      <c r="W962"/>
      <c r="X962"/>
    </row>
    <row r="963" spans="6:24" x14ac:dyDescent="0.25">
      <c r="F963"/>
      <c r="G963"/>
      <c r="W963"/>
      <c r="X963"/>
    </row>
    <row r="964" spans="6:24" x14ac:dyDescent="0.25">
      <c r="F964"/>
      <c r="G964"/>
      <c r="W964"/>
      <c r="X964"/>
    </row>
    <row r="965" spans="6:24" x14ac:dyDescent="0.25">
      <c r="F965"/>
      <c r="G965"/>
      <c r="W965"/>
      <c r="X965"/>
    </row>
    <row r="966" spans="6:24" x14ac:dyDescent="0.25">
      <c r="F966"/>
      <c r="G966"/>
      <c r="W966"/>
      <c r="X966"/>
    </row>
    <row r="967" spans="6:24" x14ac:dyDescent="0.25">
      <c r="F967"/>
      <c r="G967"/>
      <c r="W967"/>
      <c r="X967"/>
    </row>
    <row r="968" spans="6:24" x14ac:dyDescent="0.25">
      <c r="F968"/>
      <c r="G968"/>
      <c r="W968"/>
      <c r="X968"/>
    </row>
    <row r="969" spans="6:24" x14ac:dyDescent="0.25">
      <c r="F969"/>
      <c r="G969"/>
      <c r="W969"/>
      <c r="X969"/>
    </row>
    <row r="970" spans="6:24" x14ac:dyDescent="0.25">
      <c r="F970"/>
      <c r="G970"/>
      <c r="W970"/>
      <c r="X970"/>
    </row>
    <row r="971" spans="6:24" x14ac:dyDescent="0.25">
      <c r="F971"/>
      <c r="G971"/>
      <c r="W971"/>
      <c r="X971"/>
    </row>
    <row r="972" spans="6:24" x14ac:dyDescent="0.25">
      <c r="F972"/>
      <c r="G972"/>
      <c r="W972"/>
      <c r="X972"/>
    </row>
    <row r="973" spans="6:24" x14ac:dyDescent="0.25">
      <c r="F973"/>
      <c r="G973"/>
      <c r="W973"/>
      <c r="X973"/>
    </row>
    <row r="974" spans="6:24" x14ac:dyDescent="0.25">
      <c r="F974"/>
      <c r="G974"/>
      <c r="W974"/>
      <c r="X974"/>
    </row>
    <row r="975" spans="6:24" x14ac:dyDescent="0.25">
      <c r="F975"/>
      <c r="G975"/>
      <c r="W975"/>
      <c r="X975"/>
    </row>
    <row r="976" spans="6:24" x14ac:dyDescent="0.25">
      <c r="F976"/>
      <c r="G976"/>
      <c r="W976"/>
      <c r="X976"/>
    </row>
    <row r="977" spans="6:24" x14ac:dyDescent="0.25">
      <c r="F977"/>
      <c r="G977"/>
      <c r="W977"/>
      <c r="X977"/>
    </row>
    <row r="978" spans="6:24" x14ac:dyDescent="0.25">
      <c r="F978"/>
      <c r="G978"/>
      <c r="W978"/>
      <c r="X978"/>
    </row>
    <row r="979" spans="6:24" x14ac:dyDescent="0.25">
      <c r="F979"/>
      <c r="G979"/>
      <c r="W979"/>
      <c r="X979"/>
    </row>
    <row r="980" spans="6:24" x14ac:dyDescent="0.25">
      <c r="F980"/>
      <c r="G980"/>
      <c r="W980"/>
      <c r="X980"/>
    </row>
    <row r="981" spans="6:24" x14ac:dyDescent="0.25">
      <c r="F981"/>
      <c r="G981"/>
      <c r="W981"/>
      <c r="X981"/>
    </row>
    <row r="982" spans="6:24" x14ac:dyDescent="0.25">
      <c r="F982"/>
      <c r="G982"/>
      <c r="W982"/>
      <c r="X982"/>
    </row>
    <row r="983" spans="6:24" x14ac:dyDescent="0.25">
      <c r="F983"/>
      <c r="G983"/>
      <c r="W983"/>
      <c r="X983"/>
    </row>
    <row r="984" spans="6:24" x14ac:dyDescent="0.25">
      <c r="F984"/>
      <c r="G984"/>
      <c r="W984"/>
      <c r="X984"/>
    </row>
    <row r="985" spans="6:24" x14ac:dyDescent="0.25">
      <c r="F985"/>
      <c r="G985"/>
      <c r="W985"/>
      <c r="X985"/>
    </row>
    <row r="986" spans="6:24" x14ac:dyDescent="0.25">
      <c r="F986"/>
      <c r="G986"/>
      <c r="W986"/>
      <c r="X986"/>
    </row>
    <row r="987" spans="6:24" x14ac:dyDescent="0.25">
      <c r="F987"/>
      <c r="G987"/>
      <c r="W987"/>
      <c r="X987"/>
    </row>
    <row r="988" spans="6:24" x14ac:dyDescent="0.25">
      <c r="F988"/>
      <c r="G988"/>
      <c r="W988"/>
      <c r="X988"/>
    </row>
    <row r="989" spans="6:24" x14ac:dyDescent="0.25">
      <c r="F989"/>
      <c r="G989"/>
      <c r="W989"/>
      <c r="X989"/>
    </row>
    <row r="990" spans="6:24" x14ac:dyDescent="0.25">
      <c r="F990"/>
      <c r="G990"/>
      <c r="W990"/>
      <c r="X990"/>
    </row>
    <row r="991" spans="6:24" x14ac:dyDescent="0.25">
      <c r="F991"/>
      <c r="G991"/>
      <c r="W991"/>
      <c r="X991"/>
    </row>
    <row r="992" spans="6:24" x14ac:dyDescent="0.25">
      <c r="F992"/>
      <c r="G992"/>
      <c r="W992"/>
      <c r="X992"/>
    </row>
    <row r="993" spans="6:24" x14ac:dyDescent="0.25">
      <c r="F993"/>
      <c r="G993"/>
      <c r="W993"/>
      <c r="X993"/>
    </row>
    <row r="994" spans="6:24" x14ac:dyDescent="0.25">
      <c r="F994"/>
      <c r="G994"/>
      <c r="W994"/>
      <c r="X994"/>
    </row>
    <row r="995" spans="6:24" x14ac:dyDescent="0.25">
      <c r="F995"/>
      <c r="G995"/>
      <c r="W995"/>
      <c r="X995"/>
    </row>
    <row r="996" spans="6:24" x14ac:dyDescent="0.25">
      <c r="F996"/>
      <c r="G996"/>
      <c r="W996"/>
      <c r="X996"/>
    </row>
    <row r="997" spans="6:24" x14ac:dyDescent="0.25">
      <c r="F997"/>
      <c r="G997"/>
      <c r="W997"/>
      <c r="X997"/>
    </row>
    <row r="998" spans="6:24" x14ac:dyDescent="0.25">
      <c r="F998"/>
      <c r="G998"/>
      <c r="W998"/>
      <c r="X998"/>
    </row>
    <row r="999" spans="6:24" x14ac:dyDescent="0.25">
      <c r="F999"/>
      <c r="G999"/>
      <c r="W999"/>
      <c r="X999"/>
    </row>
    <row r="1000" spans="6:24" x14ac:dyDescent="0.25">
      <c r="F1000"/>
      <c r="G1000"/>
      <c r="W1000"/>
      <c r="X1000"/>
    </row>
    <row r="1001" spans="6:24" x14ac:dyDescent="0.25">
      <c r="F1001"/>
      <c r="G1001"/>
      <c r="W1001"/>
      <c r="X1001"/>
    </row>
    <row r="1002" spans="6:24" x14ac:dyDescent="0.25">
      <c r="F1002"/>
      <c r="G1002"/>
      <c r="W1002"/>
      <c r="X1002"/>
    </row>
    <row r="1003" spans="6:24" x14ac:dyDescent="0.25">
      <c r="F1003"/>
      <c r="G1003"/>
      <c r="W1003"/>
      <c r="X1003"/>
    </row>
    <row r="1004" spans="6:24" x14ac:dyDescent="0.25">
      <c r="F1004"/>
      <c r="G1004"/>
      <c r="W1004"/>
      <c r="X1004"/>
    </row>
    <row r="1005" spans="6:24" x14ac:dyDescent="0.25">
      <c r="F1005"/>
      <c r="G1005"/>
      <c r="W1005"/>
      <c r="X1005"/>
    </row>
    <row r="1006" spans="6:24" x14ac:dyDescent="0.25">
      <c r="F1006"/>
      <c r="G1006"/>
      <c r="W1006"/>
      <c r="X1006"/>
    </row>
    <row r="1007" spans="6:24" x14ac:dyDescent="0.25">
      <c r="F1007"/>
      <c r="G1007"/>
      <c r="W1007"/>
      <c r="X1007"/>
    </row>
    <row r="1008" spans="6:24" x14ac:dyDescent="0.25">
      <c r="F1008"/>
      <c r="G1008"/>
      <c r="W1008"/>
      <c r="X1008"/>
    </row>
    <row r="1009" spans="6:24" x14ac:dyDescent="0.25">
      <c r="F1009"/>
      <c r="G1009"/>
      <c r="W1009"/>
      <c r="X1009"/>
    </row>
    <row r="1010" spans="6:24" x14ac:dyDescent="0.25">
      <c r="F1010"/>
      <c r="G1010"/>
      <c r="W1010"/>
      <c r="X1010"/>
    </row>
    <row r="1011" spans="6:24" x14ac:dyDescent="0.25">
      <c r="F1011"/>
      <c r="G1011"/>
      <c r="W1011"/>
      <c r="X1011"/>
    </row>
    <row r="1012" spans="6:24" x14ac:dyDescent="0.25">
      <c r="F1012"/>
      <c r="G1012"/>
      <c r="W1012"/>
      <c r="X1012"/>
    </row>
    <row r="1013" spans="6:24" x14ac:dyDescent="0.25">
      <c r="F1013"/>
      <c r="G1013"/>
      <c r="W1013"/>
      <c r="X1013"/>
    </row>
    <row r="1014" spans="6:24" x14ac:dyDescent="0.25">
      <c r="F1014"/>
      <c r="G1014"/>
      <c r="W1014"/>
      <c r="X1014"/>
    </row>
    <row r="1015" spans="6:24" x14ac:dyDescent="0.25">
      <c r="F1015"/>
      <c r="G1015"/>
      <c r="W1015"/>
      <c r="X1015"/>
    </row>
    <row r="1016" spans="6:24" x14ac:dyDescent="0.25">
      <c r="F1016"/>
      <c r="G1016"/>
      <c r="W1016"/>
      <c r="X1016"/>
    </row>
    <row r="1017" spans="6:24" x14ac:dyDescent="0.25">
      <c r="F1017"/>
      <c r="G1017"/>
      <c r="W1017"/>
      <c r="X1017"/>
    </row>
    <row r="1018" spans="6:24" x14ac:dyDescent="0.25">
      <c r="F1018"/>
      <c r="G1018"/>
      <c r="W1018"/>
      <c r="X1018"/>
    </row>
    <row r="1019" spans="6:24" x14ac:dyDescent="0.25">
      <c r="F1019"/>
      <c r="G1019"/>
      <c r="W1019"/>
      <c r="X1019"/>
    </row>
    <row r="1020" spans="6:24" x14ac:dyDescent="0.25">
      <c r="F1020"/>
      <c r="G1020"/>
      <c r="W1020"/>
      <c r="X1020"/>
    </row>
    <row r="1021" spans="6:24" x14ac:dyDescent="0.25">
      <c r="F1021"/>
      <c r="G1021"/>
      <c r="W1021"/>
      <c r="X1021"/>
    </row>
    <row r="1022" spans="6:24" x14ac:dyDescent="0.25">
      <c r="F1022"/>
      <c r="G1022"/>
      <c r="W1022"/>
      <c r="X1022"/>
    </row>
    <row r="1023" spans="6:24" x14ac:dyDescent="0.25">
      <c r="F1023"/>
      <c r="G1023"/>
      <c r="W1023"/>
      <c r="X1023"/>
    </row>
    <row r="1024" spans="6:24" x14ac:dyDescent="0.25">
      <c r="F1024"/>
      <c r="G1024"/>
      <c r="W1024"/>
      <c r="X1024"/>
    </row>
    <row r="1025" spans="6:24" x14ac:dyDescent="0.25">
      <c r="F1025"/>
      <c r="G1025"/>
      <c r="W1025"/>
      <c r="X1025"/>
    </row>
    <row r="1026" spans="6:24" x14ac:dyDescent="0.25">
      <c r="F1026"/>
      <c r="G1026"/>
      <c r="W1026"/>
      <c r="X1026"/>
    </row>
    <row r="1027" spans="6:24" x14ac:dyDescent="0.25">
      <c r="F1027"/>
      <c r="G1027"/>
      <c r="W1027"/>
      <c r="X1027"/>
    </row>
    <row r="1028" spans="6:24" x14ac:dyDescent="0.25">
      <c r="F1028"/>
      <c r="G1028"/>
      <c r="W1028"/>
      <c r="X1028"/>
    </row>
    <row r="1029" spans="6:24" x14ac:dyDescent="0.25">
      <c r="F1029"/>
      <c r="G1029"/>
      <c r="W1029"/>
      <c r="X1029"/>
    </row>
    <row r="1030" spans="6:24" x14ac:dyDescent="0.25">
      <c r="F1030"/>
      <c r="G1030"/>
      <c r="W1030"/>
      <c r="X1030"/>
    </row>
    <row r="1031" spans="6:24" x14ac:dyDescent="0.25">
      <c r="F1031"/>
      <c r="G1031"/>
      <c r="W1031"/>
      <c r="X1031"/>
    </row>
    <row r="1032" spans="6:24" x14ac:dyDescent="0.25">
      <c r="F1032"/>
      <c r="G1032"/>
      <c r="W1032"/>
      <c r="X1032"/>
    </row>
    <row r="1033" spans="6:24" x14ac:dyDescent="0.25">
      <c r="F1033"/>
      <c r="G1033"/>
      <c r="W1033"/>
      <c r="X1033"/>
    </row>
    <row r="1034" spans="6:24" x14ac:dyDescent="0.25">
      <c r="F1034"/>
      <c r="G1034"/>
      <c r="W1034"/>
      <c r="X1034"/>
    </row>
    <row r="1035" spans="6:24" x14ac:dyDescent="0.25">
      <c r="F1035"/>
      <c r="G1035"/>
      <c r="W1035"/>
      <c r="X1035"/>
    </row>
    <row r="1036" spans="6:24" x14ac:dyDescent="0.25">
      <c r="F1036"/>
      <c r="G1036"/>
      <c r="W1036"/>
      <c r="X1036"/>
    </row>
    <row r="1037" spans="6:24" x14ac:dyDescent="0.25">
      <c r="F1037"/>
      <c r="G1037"/>
      <c r="W1037"/>
      <c r="X1037"/>
    </row>
    <row r="1038" spans="6:24" x14ac:dyDescent="0.25">
      <c r="F1038"/>
      <c r="G1038"/>
      <c r="W1038"/>
      <c r="X1038"/>
    </row>
    <row r="1039" spans="6:24" x14ac:dyDescent="0.25">
      <c r="F1039"/>
      <c r="G1039"/>
      <c r="W1039"/>
      <c r="X1039"/>
    </row>
    <row r="1040" spans="6:24" x14ac:dyDescent="0.25">
      <c r="F1040"/>
      <c r="G1040"/>
      <c r="W1040"/>
      <c r="X1040"/>
    </row>
    <row r="1041" spans="6:24" x14ac:dyDescent="0.25">
      <c r="F1041"/>
      <c r="G1041"/>
      <c r="W1041"/>
      <c r="X1041"/>
    </row>
    <row r="1042" spans="6:24" x14ac:dyDescent="0.25">
      <c r="F1042"/>
      <c r="G1042"/>
      <c r="W1042"/>
      <c r="X1042"/>
    </row>
    <row r="1043" spans="6:24" x14ac:dyDescent="0.25">
      <c r="F1043"/>
      <c r="G1043"/>
      <c r="W1043"/>
      <c r="X1043"/>
    </row>
    <row r="1044" spans="6:24" x14ac:dyDescent="0.25">
      <c r="F1044"/>
      <c r="G1044"/>
      <c r="W1044"/>
      <c r="X1044"/>
    </row>
    <row r="1045" spans="6:24" x14ac:dyDescent="0.25">
      <c r="F1045"/>
      <c r="G1045"/>
      <c r="W1045"/>
      <c r="X1045"/>
    </row>
    <row r="1046" spans="6:24" x14ac:dyDescent="0.25">
      <c r="F1046"/>
      <c r="G1046"/>
      <c r="W1046"/>
      <c r="X1046"/>
    </row>
    <row r="1047" spans="6:24" x14ac:dyDescent="0.25">
      <c r="F1047"/>
      <c r="G1047"/>
      <c r="W1047"/>
      <c r="X1047"/>
    </row>
    <row r="1048" spans="6:24" x14ac:dyDescent="0.25">
      <c r="F1048"/>
      <c r="G1048"/>
      <c r="W1048"/>
      <c r="X1048"/>
    </row>
    <row r="1049" spans="6:24" x14ac:dyDescent="0.25">
      <c r="F1049"/>
      <c r="G1049"/>
      <c r="W1049"/>
      <c r="X1049"/>
    </row>
    <row r="1050" spans="6:24" x14ac:dyDescent="0.25">
      <c r="F1050"/>
      <c r="G1050"/>
      <c r="W1050"/>
      <c r="X1050"/>
    </row>
    <row r="1051" spans="6:24" x14ac:dyDescent="0.25">
      <c r="F1051"/>
      <c r="G1051"/>
      <c r="W1051"/>
      <c r="X1051"/>
    </row>
    <row r="1052" spans="6:24" x14ac:dyDescent="0.25">
      <c r="F1052"/>
      <c r="G1052"/>
      <c r="W1052"/>
      <c r="X1052"/>
    </row>
    <row r="1053" spans="6:24" x14ac:dyDescent="0.25">
      <c r="F1053"/>
      <c r="G1053"/>
      <c r="W1053"/>
      <c r="X1053"/>
    </row>
    <row r="1054" spans="6:24" x14ac:dyDescent="0.25">
      <c r="F1054"/>
      <c r="G1054"/>
      <c r="W1054"/>
      <c r="X1054"/>
    </row>
    <row r="1055" spans="6:24" x14ac:dyDescent="0.25">
      <c r="F1055"/>
      <c r="G1055"/>
      <c r="W1055"/>
      <c r="X1055"/>
    </row>
    <row r="1056" spans="6:24" x14ac:dyDescent="0.25">
      <c r="F1056"/>
      <c r="G1056"/>
      <c r="W1056"/>
      <c r="X1056"/>
    </row>
    <row r="1057" spans="6:24" x14ac:dyDescent="0.25">
      <c r="F1057"/>
      <c r="G1057"/>
      <c r="W1057"/>
      <c r="X1057"/>
    </row>
    <row r="1058" spans="6:24" x14ac:dyDescent="0.25">
      <c r="F1058"/>
      <c r="G1058"/>
      <c r="W1058"/>
      <c r="X1058"/>
    </row>
    <row r="1059" spans="6:24" x14ac:dyDescent="0.25">
      <c r="F1059"/>
      <c r="G1059"/>
      <c r="W1059"/>
      <c r="X1059"/>
    </row>
    <row r="1060" spans="6:24" x14ac:dyDescent="0.25">
      <c r="F1060"/>
      <c r="G1060"/>
      <c r="W1060"/>
      <c r="X1060"/>
    </row>
    <row r="1061" spans="6:24" x14ac:dyDescent="0.25">
      <c r="F1061"/>
      <c r="G1061"/>
      <c r="W1061"/>
      <c r="X1061"/>
    </row>
    <row r="1062" spans="6:24" x14ac:dyDescent="0.25">
      <c r="F1062"/>
      <c r="G1062"/>
      <c r="W1062"/>
      <c r="X1062"/>
    </row>
    <row r="1063" spans="6:24" x14ac:dyDescent="0.25">
      <c r="F1063"/>
      <c r="G1063"/>
      <c r="W1063"/>
      <c r="X1063"/>
    </row>
    <row r="1064" spans="6:24" x14ac:dyDescent="0.25">
      <c r="F1064"/>
      <c r="G1064"/>
      <c r="W1064"/>
      <c r="X1064"/>
    </row>
    <row r="1065" spans="6:24" x14ac:dyDescent="0.25">
      <c r="F1065"/>
      <c r="G1065"/>
      <c r="W1065"/>
      <c r="X1065"/>
    </row>
    <row r="1066" spans="6:24" x14ac:dyDescent="0.25">
      <c r="F1066"/>
      <c r="G1066"/>
      <c r="W1066"/>
      <c r="X1066"/>
    </row>
    <row r="1067" spans="6:24" x14ac:dyDescent="0.25">
      <c r="F1067"/>
      <c r="G1067"/>
      <c r="W1067"/>
      <c r="X1067"/>
    </row>
    <row r="1068" spans="6:24" x14ac:dyDescent="0.25">
      <c r="F1068"/>
      <c r="G1068"/>
      <c r="W1068"/>
      <c r="X1068"/>
    </row>
    <row r="1069" spans="6:24" x14ac:dyDescent="0.25">
      <c r="F1069"/>
      <c r="G1069"/>
      <c r="W1069"/>
      <c r="X1069"/>
    </row>
    <row r="1070" spans="6:24" x14ac:dyDescent="0.25">
      <c r="F1070"/>
      <c r="G1070"/>
      <c r="W1070"/>
      <c r="X1070"/>
    </row>
    <row r="1071" spans="6:24" x14ac:dyDescent="0.25">
      <c r="F1071"/>
      <c r="G1071"/>
      <c r="W1071"/>
      <c r="X1071"/>
    </row>
    <row r="1072" spans="6:24" x14ac:dyDescent="0.25">
      <c r="F1072"/>
      <c r="G1072"/>
      <c r="W1072"/>
      <c r="X1072"/>
    </row>
    <row r="1073" spans="6:24" x14ac:dyDescent="0.25">
      <c r="F1073"/>
      <c r="G1073"/>
      <c r="W1073"/>
      <c r="X1073"/>
    </row>
    <row r="1074" spans="6:24" x14ac:dyDescent="0.25">
      <c r="F1074"/>
      <c r="G1074"/>
      <c r="W1074"/>
      <c r="X1074"/>
    </row>
    <row r="1075" spans="6:24" x14ac:dyDescent="0.25">
      <c r="F1075"/>
      <c r="G1075"/>
      <c r="W1075"/>
      <c r="X1075"/>
    </row>
    <row r="1076" spans="6:24" x14ac:dyDescent="0.25">
      <c r="F1076"/>
      <c r="G1076"/>
      <c r="W1076"/>
      <c r="X1076"/>
    </row>
    <row r="1077" spans="6:24" x14ac:dyDescent="0.25">
      <c r="F1077"/>
      <c r="G1077"/>
      <c r="W1077"/>
      <c r="X1077"/>
    </row>
    <row r="1078" spans="6:24" x14ac:dyDescent="0.25">
      <c r="F1078"/>
      <c r="G1078"/>
      <c r="W1078"/>
      <c r="X1078"/>
    </row>
    <row r="1079" spans="6:24" x14ac:dyDescent="0.25">
      <c r="F1079"/>
      <c r="G1079"/>
      <c r="W1079"/>
      <c r="X1079"/>
    </row>
    <row r="1080" spans="6:24" x14ac:dyDescent="0.25">
      <c r="F1080"/>
      <c r="G1080"/>
      <c r="W1080"/>
      <c r="X1080"/>
    </row>
    <row r="1081" spans="6:24" x14ac:dyDescent="0.25">
      <c r="F1081"/>
      <c r="G1081"/>
      <c r="W1081"/>
      <c r="X1081"/>
    </row>
    <row r="1082" spans="6:24" x14ac:dyDescent="0.25">
      <c r="F1082"/>
      <c r="G1082"/>
      <c r="W1082"/>
      <c r="X1082"/>
    </row>
    <row r="1083" spans="6:24" x14ac:dyDescent="0.25">
      <c r="F1083"/>
      <c r="G1083"/>
      <c r="W1083"/>
      <c r="X1083"/>
    </row>
    <row r="1084" spans="6:24" x14ac:dyDescent="0.25">
      <c r="F1084"/>
      <c r="G1084"/>
      <c r="W1084"/>
      <c r="X1084"/>
    </row>
    <row r="1085" spans="6:24" x14ac:dyDescent="0.25">
      <c r="F1085"/>
      <c r="G1085"/>
      <c r="W1085"/>
      <c r="X1085"/>
    </row>
    <row r="1086" spans="6:24" x14ac:dyDescent="0.25">
      <c r="F1086"/>
      <c r="G1086"/>
      <c r="W1086"/>
      <c r="X1086"/>
    </row>
    <row r="1087" spans="6:24" x14ac:dyDescent="0.25">
      <c r="F1087"/>
      <c r="G1087"/>
      <c r="W1087"/>
      <c r="X1087"/>
    </row>
    <row r="1088" spans="6:24" x14ac:dyDescent="0.25">
      <c r="F1088"/>
      <c r="G1088"/>
      <c r="W1088"/>
      <c r="X1088"/>
    </row>
    <row r="1089" spans="6:24" x14ac:dyDescent="0.25">
      <c r="F1089"/>
      <c r="G1089"/>
      <c r="W1089"/>
      <c r="X1089"/>
    </row>
    <row r="1090" spans="6:24" x14ac:dyDescent="0.25">
      <c r="F1090"/>
      <c r="G1090"/>
      <c r="W1090"/>
      <c r="X1090"/>
    </row>
    <row r="1091" spans="6:24" x14ac:dyDescent="0.25">
      <c r="F1091"/>
      <c r="G1091"/>
      <c r="W1091"/>
      <c r="X1091"/>
    </row>
    <row r="1092" spans="6:24" x14ac:dyDescent="0.25">
      <c r="F1092"/>
      <c r="G1092"/>
      <c r="W1092"/>
      <c r="X1092"/>
    </row>
    <row r="1093" spans="6:24" x14ac:dyDescent="0.25">
      <c r="F1093"/>
      <c r="G1093"/>
      <c r="W1093"/>
      <c r="X1093"/>
    </row>
    <row r="1094" spans="6:24" x14ac:dyDescent="0.25">
      <c r="F1094"/>
      <c r="G1094"/>
      <c r="W1094"/>
      <c r="X1094"/>
    </row>
    <row r="1095" spans="6:24" x14ac:dyDescent="0.25">
      <c r="F1095"/>
      <c r="G1095"/>
      <c r="W1095"/>
      <c r="X1095"/>
    </row>
    <row r="1096" spans="6:24" x14ac:dyDescent="0.25">
      <c r="F1096"/>
      <c r="G1096"/>
      <c r="W1096"/>
      <c r="X1096"/>
    </row>
    <row r="1097" spans="6:24" x14ac:dyDescent="0.25">
      <c r="F1097"/>
      <c r="G1097"/>
      <c r="W1097"/>
      <c r="X1097"/>
    </row>
    <row r="1098" spans="6:24" x14ac:dyDescent="0.25">
      <c r="F1098"/>
      <c r="G1098"/>
      <c r="W1098"/>
      <c r="X1098"/>
    </row>
    <row r="1099" spans="6:24" x14ac:dyDescent="0.25">
      <c r="F1099"/>
      <c r="G1099"/>
      <c r="W1099"/>
      <c r="X1099"/>
    </row>
    <row r="1100" spans="6:24" x14ac:dyDescent="0.25">
      <c r="F1100"/>
      <c r="G1100"/>
      <c r="W1100"/>
      <c r="X1100"/>
    </row>
    <row r="1101" spans="6:24" x14ac:dyDescent="0.25">
      <c r="F1101"/>
      <c r="G1101"/>
      <c r="W1101"/>
      <c r="X1101"/>
    </row>
    <row r="1102" spans="6:24" x14ac:dyDescent="0.25">
      <c r="F1102"/>
      <c r="G1102"/>
      <c r="W1102"/>
      <c r="X1102"/>
    </row>
    <row r="1103" spans="6:24" x14ac:dyDescent="0.25">
      <c r="F1103"/>
      <c r="G1103"/>
      <c r="W1103"/>
      <c r="X1103"/>
    </row>
    <row r="1104" spans="6:24" x14ac:dyDescent="0.25">
      <c r="F1104"/>
      <c r="G1104"/>
      <c r="W1104"/>
      <c r="X1104"/>
    </row>
    <row r="1105" spans="6:24" x14ac:dyDescent="0.25">
      <c r="F1105"/>
      <c r="G1105"/>
      <c r="W1105"/>
      <c r="X1105"/>
    </row>
    <row r="1106" spans="6:24" x14ac:dyDescent="0.25">
      <c r="F1106"/>
      <c r="G1106"/>
      <c r="W1106"/>
      <c r="X1106"/>
    </row>
    <row r="1107" spans="6:24" x14ac:dyDescent="0.25">
      <c r="F1107"/>
      <c r="G1107"/>
      <c r="W1107"/>
      <c r="X1107"/>
    </row>
    <row r="1108" spans="6:24" x14ac:dyDescent="0.25">
      <c r="F1108"/>
      <c r="G1108"/>
      <c r="W1108"/>
      <c r="X1108"/>
    </row>
    <row r="1109" spans="6:24" x14ac:dyDescent="0.25">
      <c r="F1109"/>
      <c r="G1109"/>
      <c r="W1109"/>
      <c r="X1109"/>
    </row>
    <row r="1110" spans="6:24" x14ac:dyDescent="0.25">
      <c r="F1110"/>
      <c r="G1110"/>
      <c r="W1110"/>
      <c r="X1110"/>
    </row>
    <row r="1111" spans="6:24" x14ac:dyDescent="0.25">
      <c r="F1111"/>
      <c r="G1111"/>
      <c r="W1111"/>
      <c r="X1111"/>
    </row>
    <row r="1112" spans="6:24" x14ac:dyDescent="0.25">
      <c r="F1112"/>
      <c r="G1112"/>
      <c r="W1112"/>
      <c r="X1112"/>
    </row>
    <row r="1113" spans="6:24" x14ac:dyDescent="0.25">
      <c r="F1113"/>
      <c r="G1113"/>
      <c r="W1113"/>
      <c r="X1113"/>
    </row>
    <row r="1114" spans="6:24" x14ac:dyDescent="0.25">
      <c r="F1114"/>
      <c r="G1114"/>
      <c r="W1114"/>
      <c r="X1114"/>
    </row>
    <row r="1115" spans="6:24" x14ac:dyDescent="0.25">
      <c r="F1115"/>
      <c r="G1115"/>
      <c r="W1115"/>
      <c r="X1115"/>
    </row>
    <row r="1116" spans="6:24" x14ac:dyDescent="0.25">
      <c r="F1116"/>
      <c r="G1116"/>
      <c r="W1116"/>
      <c r="X1116"/>
    </row>
    <row r="1117" spans="6:24" x14ac:dyDescent="0.25">
      <c r="F1117"/>
      <c r="G1117"/>
      <c r="W1117"/>
      <c r="X1117"/>
    </row>
    <row r="1118" spans="6:24" x14ac:dyDescent="0.25">
      <c r="F1118"/>
      <c r="G1118"/>
      <c r="W1118"/>
      <c r="X1118"/>
    </row>
    <row r="1119" spans="6:24" x14ac:dyDescent="0.25">
      <c r="F1119"/>
      <c r="G1119"/>
      <c r="W1119"/>
      <c r="X1119"/>
    </row>
    <row r="1120" spans="6:24" x14ac:dyDescent="0.25">
      <c r="F1120"/>
      <c r="G1120"/>
      <c r="W1120"/>
      <c r="X1120"/>
    </row>
    <row r="1121" spans="6:24" x14ac:dyDescent="0.25">
      <c r="F1121"/>
      <c r="G1121"/>
      <c r="W1121"/>
      <c r="X1121"/>
    </row>
    <row r="1122" spans="6:24" x14ac:dyDescent="0.25">
      <c r="F1122"/>
      <c r="G1122"/>
      <c r="W1122"/>
      <c r="X1122"/>
    </row>
    <row r="1123" spans="6:24" x14ac:dyDescent="0.25">
      <c r="F1123"/>
      <c r="G1123"/>
      <c r="W1123"/>
      <c r="X1123"/>
    </row>
    <row r="1124" spans="6:24" x14ac:dyDescent="0.25">
      <c r="F1124"/>
      <c r="G1124"/>
      <c r="W1124"/>
      <c r="X1124"/>
    </row>
    <row r="1125" spans="6:24" x14ac:dyDescent="0.25">
      <c r="F1125"/>
      <c r="G1125"/>
      <c r="W1125"/>
      <c r="X1125"/>
    </row>
    <row r="1126" spans="6:24" x14ac:dyDescent="0.25">
      <c r="F1126"/>
      <c r="G1126"/>
      <c r="W1126"/>
      <c r="X1126"/>
    </row>
    <row r="1127" spans="6:24" x14ac:dyDescent="0.25">
      <c r="F1127"/>
      <c r="G1127"/>
      <c r="W1127"/>
      <c r="X1127"/>
    </row>
    <row r="1128" spans="6:24" x14ac:dyDescent="0.25">
      <c r="F1128"/>
      <c r="G1128"/>
      <c r="W1128"/>
      <c r="X1128"/>
    </row>
    <row r="1129" spans="6:24" x14ac:dyDescent="0.25">
      <c r="F1129"/>
      <c r="G1129"/>
      <c r="W1129"/>
      <c r="X1129"/>
    </row>
    <row r="1130" spans="6:24" x14ac:dyDescent="0.25">
      <c r="F1130"/>
      <c r="G1130"/>
      <c r="W1130"/>
      <c r="X1130"/>
    </row>
    <row r="1131" spans="6:24" x14ac:dyDescent="0.25">
      <c r="F1131"/>
      <c r="G1131"/>
      <c r="W1131"/>
      <c r="X1131"/>
    </row>
    <row r="1132" spans="6:24" x14ac:dyDescent="0.25">
      <c r="F1132"/>
      <c r="G1132"/>
      <c r="W1132"/>
      <c r="X1132"/>
    </row>
    <row r="1133" spans="6:24" x14ac:dyDescent="0.25">
      <c r="F1133"/>
      <c r="G1133"/>
      <c r="W1133"/>
      <c r="X1133"/>
    </row>
    <row r="1134" spans="6:24" x14ac:dyDescent="0.25">
      <c r="F1134"/>
      <c r="G1134"/>
      <c r="W1134"/>
      <c r="X1134"/>
    </row>
    <row r="1135" spans="6:24" x14ac:dyDescent="0.25">
      <c r="F1135"/>
      <c r="G1135"/>
      <c r="W1135"/>
      <c r="X1135"/>
    </row>
    <row r="1136" spans="6:24" x14ac:dyDescent="0.25">
      <c r="F1136"/>
      <c r="G1136"/>
      <c r="W1136"/>
      <c r="X1136"/>
    </row>
    <row r="1137" spans="6:24" x14ac:dyDescent="0.25">
      <c r="F1137"/>
      <c r="G1137"/>
      <c r="W1137"/>
      <c r="X1137"/>
    </row>
    <row r="1138" spans="6:24" x14ac:dyDescent="0.25">
      <c r="F1138"/>
      <c r="G1138"/>
      <c r="W1138"/>
      <c r="X1138"/>
    </row>
    <row r="1139" spans="6:24" x14ac:dyDescent="0.25">
      <c r="F1139"/>
      <c r="G1139"/>
      <c r="W1139"/>
      <c r="X1139"/>
    </row>
    <row r="1140" spans="6:24" x14ac:dyDescent="0.25">
      <c r="F1140"/>
      <c r="G1140"/>
      <c r="W1140"/>
      <c r="X1140"/>
    </row>
    <row r="1141" spans="6:24" x14ac:dyDescent="0.25">
      <c r="F1141"/>
      <c r="G1141"/>
      <c r="W1141"/>
      <c r="X1141"/>
    </row>
    <row r="1142" spans="6:24" x14ac:dyDescent="0.25">
      <c r="F1142"/>
      <c r="G1142"/>
      <c r="W1142"/>
      <c r="X1142"/>
    </row>
    <row r="1143" spans="6:24" x14ac:dyDescent="0.25">
      <c r="F1143"/>
      <c r="G1143"/>
      <c r="W1143"/>
      <c r="X1143"/>
    </row>
  </sheetData>
  <autoFilter ref="L2:L567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6"/>
  <sheetViews>
    <sheetView workbookViewId="0">
      <selection activeCell="D26" sqref="D26"/>
    </sheetView>
  </sheetViews>
  <sheetFormatPr defaultRowHeight="15" x14ac:dyDescent="0.25"/>
  <cols>
    <col min="1" max="1" width="36.140625" customWidth="1"/>
    <col min="2" max="2" width="8.5703125" customWidth="1"/>
    <col min="4" max="4" width="15.85546875" customWidth="1"/>
  </cols>
  <sheetData>
    <row r="1" spans="1:7" ht="57" x14ac:dyDescent="0.25">
      <c r="A1" t="s">
        <v>1221</v>
      </c>
      <c r="B1" t="s">
        <v>1220</v>
      </c>
      <c r="C1" s="18" t="s">
        <v>36</v>
      </c>
      <c r="D1" s="19" t="s">
        <v>1</v>
      </c>
      <c r="E1" s="20" t="s">
        <v>2</v>
      </c>
      <c r="F1" s="21" t="s">
        <v>37</v>
      </c>
      <c r="G1" s="21" t="s">
        <v>38</v>
      </c>
    </row>
    <row r="2" spans="1:7" ht="16.5" x14ac:dyDescent="0.3">
      <c r="A2" t="str">
        <f t="shared" ref="A2:A65" si="0">D2&amp;", "&amp;E2&amp;" County"</f>
        <v>Aberdeen Township, Monmouth County</v>
      </c>
      <c r="B2">
        <v>1</v>
      </c>
      <c r="C2" s="35" t="str">
        <f>'2021 Muniinfo'!A353</f>
        <v>1330</v>
      </c>
      <c r="D2" s="35" t="str">
        <f>'2021 Muniinfo'!B353</f>
        <v>Aberdeen Township</v>
      </c>
      <c r="E2" s="35" t="str">
        <f>'2021 Muniinfo'!C353</f>
        <v>Monmouth</v>
      </c>
      <c r="F2">
        <f>'2021 Muniinfo'!D353</f>
        <v>1</v>
      </c>
      <c r="G2" t="str">
        <f>'2021 Muniinfo'!E353</f>
        <v>Ineligible</v>
      </c>
    </row>
    <row r="3" spans="1:7" ht="16.5" x14ac:dyDescent="0.3">
      <c r="A3" t="str">
        <f t="shared" si="0"/>
        <v>Absecon City, Atlantic County</v>
      </c>
      <c r="B3">
        <f>B2+1</f>
        <v>2</v>
      </c>
      <c r="C3" s="35" t="str">
        <f>'2021 Muniinfo'!A3</f>
        <v>0101</v>
      </c>
      <c r="D3" s="35" t="str">
        <f>'2021 Muniinfo'!B3</f>
        <v>Absecon City</v>
      </c>
      <c r="E3" s="35" t="str">
        <f>'2021 Muniinfo'!C3</f>
        <v>Atlantic</v>
      </c>
      <c r="F3">
        <f>'2021 Muniinfo'!D3</f>
        <v>1</v>
      </c>
      <c r="G3" t="str">
        <f>'2021 Muniinfo'!E3</f>
        <v>Eligible</v>
      </c>
    </row>
    <row r="4" spans="1:7" ht="16.5" x14ac:dyDescent="0.3">
      <c r="A4" t="str">
        <f t="shared" si="0"/>
        <v>Alexandria Township, Hunterdon County</v>
      </c>
      <c r="B4">
        <f t="shared" ref="B4:B67" si="1">B3+1</f>
        <v>3</v>
      </c>
      <c r="C4" s="35" t="str">
        <f>'2021 Muniinfo'!A261</f>
        <v>1001</v>
      </c>
      <c r="D4" s="35" t="str">
        <f>'2021 Muniinfo'!B261</f>
        <v>Alexandria Township</v>
      </c>
      <c r="E4" s="35" t="str">
        <f>'2021 Muniinfo'!C261</f>
        <v>Hunterdon</v>
      </c>
      <c r="F4">
        <f>'2021 Muniinfo'!D261</f>
        <v>1</v>
      </c>
      <c r="G4" t="str">
        <f>'2021 Muniinfo'!E261</f>
        <v>Eligible</v>
      </c>
    </row>
    <row r="5" spans="1:7" ht="16.5" x14ac:dyDescent="0.3">
      <c r="A5" t="str">
        <f t="shared" si="0"/>
        <v>Allamuchy Township, Warren County</v>
      </c>
      <c r="B5">
        <f t="shared" si="1"/>
        <v>4</v>
      </c>
      <c r="C5" s="35" t="str">
        <f>'2021 Muniinfo'!A546</f>
        <v>2101</v>
      </c>
      <c r="D5" s="35" t="str">
        <f>'2021 Muniinfo'!B546</f>
        <v>Allamuchy Township</v>
      </c>
      <c r="E5" s="35" t="str">
        <f>'2021 Muniinfo'!C546</f>
        <v>Warren</v>
      </c>
      <c r="F5">
        <f>'2021 Muniinfo'!D546</f>
        <v>2</v>
      </c>
      <c r="G5" t="str">
        <f>'2021 Muniinfo'!E546</f>
        <v>Eligible</v>
      </c>
    </row>
    <row r="6" spans="1:7" ht="16.5" x14ac:dyDescent="0.3">
      <c r="A6" t="str">
        <f t="shared" si="0"/>
        <v>Allendale Borough, Bergen County</v>
      </c>
      <c r="B6">
        <f t="shared" si="1"/>
        <v>5</v>
      </c>
      <c r="C6" s="35" t="str">
        <f>'2021 Muniinfo'!A26</f>
        <v>0201</v>
      </c>
      <c r="D6" s="35" t="str">
        <f>'2021 Muniinfo'!B26</f>
        <v>Allendale Borough</v>
      </c>
      <c r="E6" s="35" t="str">
        <f>'2021 Muniinfo'!C26</f>
        <v>Bergen</v>
      </c>
      <c r="F6">
        <f>'2021 Muniinfo'!D26</f>
        <v>3</v>
      </c>
      <c r="G6" t="str">
        <f>'2021 Muniinfo'!E26</f>
        <v>Ineligible</v>
      </c>
    </row>
    <row r="7" spans="1:7" ht="16.5" x14ac:dyDescent="0.3">
      <c r="A7" t="str">
        <f t="shared" si="0"/>
        <v>Allenhurst Borough, Monmouth County</v>
      </c>
      <c r="B7">
        <f t="shared" si="1"/>
        <v>6</v>
      </c>
      <c r="C7" s="35" t="str">
        <f>'2021 Muniinfo'!A324</f>
        <v>1301</v>
      </c>
      <c r="D7" s="35" t="str">
        <f>'2021 Muniinfo'!B324</f>
        <v>Allenhurst Borough</v>
      </c>
      <c r="E7" s="35" t="str">
        <f>'2021 Muniinfo'!C324</f>
        <v>Monmouth</v>
      </c>
      <c r="F7">
        <f>'2021 Muniinfo'!D324</f>
        <v>2</v>
      </c>
      <c r="G7" t="str">
        <f>'2021 Muniinfo'!E324</f>
        <v>Eligible</v>
      </c>
    </row>
    <row r="8" spans="1:7" ht="16.5" x14ac:dyDescent="0.3">
      <c r="A8" t="str">
        <f t="shared" si="0"/>
        <v>Allentown Borough, Monmouth County</v>
      </c>
      <c r="B8">
        <f t="shared" si="1"/>
        <v>7</v>
      </c>
      <c r="C8" s="35" t="str">
        <f>'2021 Muniinfo'!A325</f>
        <v>1302</v>
      </c>
      <c r="D8" s="35" t="str">
        <f>'2021 Muniinfo'!B325</f>
        <v>Allentown Borough</v>
      </c>
      <c r="E8" s="35" t="str">
        <f>'2021 Muniinfo'!C325</f>
        <v>Monmouth</v>
      </c>
      <c r="F8">
        <f>'2021 Muniinfo'!D325</f>
        <v>3</v>
      </c>
      <c r="G8" t="str">
        <f>'2021 Muniinfo'!E325</f>
        <v>Ineligible</v>
      </c>
    </row>
    <row r="9" spans="1:7" ht="16.5" x14ac:dyDescent="0.3">
      <c r="A9" t="str">
        <f t="shared" si="0"/>
        <v>Alloway Township, Salem County</v>
      </c>
      <c r="B9">
        <f t="shared" si="1"/>
        <v>8</v>
      </c>
      <c r="C9" s="35" t="str">
        <f>'2021 Muniinfo'!A465</f>
        <v>1701</v>
      </c>
      <c r="D9" s="35" t="str">
        <f>'2021 Muniinfo'!B465</f>
        <v>Alloway Township</v>
      </c>
      <c r="E9" s="35" t="str">
        <f>'2021 Muniinfo'!C465</f>
        <v>Salem</v>
      </c>
      <c r="F9">
        <f>'2021 Muniinfo'!D465</f>
        <v>2</v>
      </c>
      <c r="G9" t="str">
        <f>'2021 Muniinfo'!E465</f>
        <v>Eligible</v>
      </c>
    </row>
    <row r="10" spans="1:7" ht="16.5" x14ac:dyDescent="0.3">
      <c r="A10" t="str">
        <f t="shared" si="0"/>
        <v>Alpha Borough, Warren County</v>
      </c>
      <c r="B10">
        <f t="shared" si="1"/>
        <v>9</v>
      </c>
      <c r="C10" s="35" t="str">
        <f>'2021 Muniinfo'!A547</f>
        <v>2102</v>
      </c>
      <c r="D10" s="35" t="str">
        <f>'2021 Muniinfo'!B547</f>
        <v>Alpha Borough</v>
      </c>
      <c r="E10" s="35" t="str">
        <f>'2021 Muniinfo'!C547</f>
        <v>Warren</v>
      </c>
      <c r="F10">
        <f>'2021 Muniinfo'!D547</f>
        <v>3</v>
      </c>
      <c r="G10" t="str">
        <f>'2021 Muniinfo'!E547</f>
        <v>Ineligible</v>
      </c>
    </row>
    <row r="11" spans="1:7" ht="16.5" x14ac:dyDescent="0.3">
      <c r="A11" t="str">
        <f t="shared" si="0"/>
        <v>Alpine Borough, Bergen County</v>
      </c>
      <c r="B11">
        <f t="shared" si="1"/>
        <v>10</v>
      </c>
      <c r="C11" s="35" t="str">
        <f>'2021 Muniinfo'!A27</f>
        <v>0202</v>
      </c>
      <c r="D11" s="35" t="str">
        <f>'2021 Muniinfo'!B27</f>
        <v>Alpine Borough</v>
      </c>
      <c r="E11" s="35" t="str">
        <f>'2021 Muniinfo'!C27</f>
        <v>Bergen</v>
      </c>
      <c r="F11">
        <f>'2021 Muniinfo'!D27</f>
        <v>1</v>
      </c>
      <c r="G11" t="str">
        <f>'2021 Muniinfo'!E27</f>
        <v>Eligible</v>
      </c>
    </row>
    <row r="12" spans="1:7" ht="16.5" x14ac:dyDescent="0.3">
      <c r="A12" t="str">
        <f t="shared" si="0"/>
        <v>Andover Borough, Sussex County</v>
      </c>
      <c r="B12">
        <f t="shared" si="1"/>
        <v>11</v>
      </c>
      <c r="C12" s="35" t="str">
        <f>'2021 Muniinfo'!A501</f>
        <v>1901</v>
      </c>
      <c r="D12" s="35" t="str">
        <f>'2021 Muniinfo'!B501</f>
        <v>Andover Borough</v>
      </c>
      <c r="E12" s="35" t="str">
        <f>'2021 Muniinfo'!C501</f>
        <v>Sussex</v>
      </c>
      <c r="F12">
        <f>'2021 Muniinfo'!D501</f>
        <v>2</v>
      </c>
      <c r="G12" t="str">
        <f>'2021 Muniinfo'!E501</f>
        <v>Eligible</v>
      </c>
    </row>
    <row r="13" spans="1:7" ht="16.5" x14ac:dyDescent="0.3">
      <c r="A13" t="str">
        <f t="shared" si="0"/>
        <v>Andover Township, Sussex County</v>
      </c>
      <c r="B13">
        <f t="shared" si="1"/>
        <v>12</v>
      </c>
      <c r="C13" s="35" t="str">
        <f>'2021 Muniinfo'!A502</f>
        <v>1902</v>
      </c>
      <c r="D13" s="35" t="str">
        <f>'2021 Muniinfo'!B502</f>
        <v>Andover Township</v>
      </c>
      <c r="E13" s="35" t="str">
        <f>'2021 Muniinfo'!C502</f>
        <v>Sussex</v>
      </c>
      <c r="F13">
        <f>'2021 Muniinfo'!D502</f>
        <v>3</v>
      </c>
      <c r="G13" t="str">
        <f>'2021 Muniinfo'!E502</f>
        <v>Ineligible</v>
      </c>
    </row>
    <row r="14" spans="1:7" ht="16.5" x14ac:dyDescent="0.3">
      <c r="A14" t="str">
        <f t="shared" si="0"/>
        <v>Asbury Park City, Monmouth County</v>
      </c>
      <c r="B14">
        <f t="shared" si="1"/>
        <v>13</v>
      </c>
      <c r="C14" s="35" t="str">
        <f>'2021 Muniinfo'!A326</f>
        <v>1303</v>
      </c>
      <c r="D14" s="35" t="str">
        <f>'2021 Muniinfo'!B326</f>
        <v>Asbury Park City</v>
      </c>
      <c r="E14" s="35" t="str">
        <f>'2021 Muniinfo'!C326</f>
        <v>Monmouth</v>
      </c>
      <c r="F14">
        <f>'2021 Muniinfo'!D326</f>
        <v>1</v>
      </c>
      <c r="G14" t="str">
        <f>'2021 Muniinfo'!E326</f>
        <v>Ineligible</v>
      </c>
    </row>
    <row r="15" spans="1:7" ht="16.5" x14ac:dyDescent="0.3">
      <c r="A15" t="str">
        <f t="shared" si="0"/>
        <v>Atlantic City, Atlantic County</v>
      </c>
      <c r="B15">
        <f t="shared" si="1"/>
        <v>14</v>
      </c>
      <c r="C15" s="35" t="str">
        <f>'2021 Muniinfo'!A4</f>
        <v>0102</v>
      </c>
      <c r="D15" s="35" t="str">
        <f>'2021 Muniinfo'!B4</f>
        <v>Atlantic City</v>
      </c>
      <c r="E15" s="35" t="str">
        <f>'2021 Muniinfo'!C4</f>
        <v>Atlantic</v>
      </c>
      <c r="F15">
        <f>'2021 Muniinfo'!D4</f>
        <v>2</v>
      </c>
      <c r="G15" t="str">
        <f>'2021 Muniinfo'!E4</f>
        <v>Ineligible</v>
      </c>
    </row>
    <row r="16" spans="1:7" ht="16.5" x14ac:dyDescent="0.3">
      <c r="A16" t="str">
        <f t="shared" si="0"/>
        <v>Atlantic Highlands Borough, Monmouth County</v>
      </c>
      <c r="B16">
        <f t="shared" si="1"/>
        <v>15</v>
      </c>
      <c r="C16" s="35" t="str">
        <f>'2021 Muniinfo'!A327</f>
        <v>1304</v>
      </c>
      <c r="D16" s="35" t="str">
        <f>'2021 Muniinfo'!B327</f>
        <v>Atlantic Highlands Borough</v>
      </c>
      <c r="E16" s="35" t="str">
        <f>'2021 Muniinfo'!C327</f>
        <v>Monmouth</v>
      </c>
      <c r="F16">
        <f>'2021 Muniinfo'!D327</f>
        <v>2</v>
      </c>
      <c r="G16" t="str">
        <f>'2021 Muniinfo'!E327</f>
        <v>Ineligible</v>
      </c>
    </row>
    <row r="17" spans="1:7" ht="16.5" x14ac:dyDescent="0.3">
      <c r="A17" t="str">
        <f t="shared" si="0"/>
        <v>Audubon Borough, Camden County</v>
      </c>
      <c r="B17">
        <f t="shared" si="1"/>
        <v>16</v>
      </c>
      <c r="C17" s="35" t="str">
        <f>'2021 Muniinfo'!A136</f>
        <v>0401</v>
      </c>
      <c r="D17" s="35" t="str">
        <f>'2021 Muniinfo'!B136</f>
        <v>Audubon Borough</v>
      </c>
      <c r="E17" s="35" t="str">
        <f>'2021 Muniinfo'!C136</f>
        <v>Camden</v>
      </c>
      <c r="F17">
        <f>'2021 Muniinfo'!D136</f>
        <v>2</v>
      </c>
      <c r="G17" t="str">
        <f>'2021 Muniinfo'!E136</f>
        <v>Eligible</v>
      </c>
    </row>
    <row r="18" spans="1:7" ht="16.5" x14ac:dyDescent="0.3">
      <c r="A18" t="str">
        <f t="shared" si="0"/>
        <v>Audubon Park Borough, Camden County</v>
      </c>
      <c r="B18">
        <f t="shared" si="1"/>
        <v>17</v>
      </c>
      <c r="C18" s="35" t="str">
        <f>'2021 Muniinfo'!A137</f>
        <v>0402</v>
      </c>
      <c r="D18" s="35" t="str">
        <f>'2021 Muniinfo'!B137</f>
        <v>Audubon Park Borough</v>
      </c>
      <c r="E18" s="35" t="str">
        <f>'2021 Muniinfo'!C137</f>
        <v>Camden</v>
      </c>
      <c r="F18">
        <f>'2021 Muniinfo'!D137</f>
        <v>3</v>
      </c>
      <c r="G18" t="str">
        <f>'2021 Muniinfo'!E137</f>
        <v>Ineligible</v>
      </c>
    </row>
    <row r="19" spans="1:7" ht="16.5" x14ac:dyDescent="0.3">
      <c r="A19" t="str">
        <f t="shared" si="0"/>
        <v>Avalon Borough, Cape May County</v>
      </c>
      <c r="B19">
        <f t="shared" si="1"/>
        <v>18</v>
      </c>
      <c r="C19" s="35" t="str">
        <f>'2021 Muniinfo'!A173</f>
        <v>0501</v>
      </c>
      <c r="D19" s="35" t="str">
        <f>'2021 Muniinfo'!B173</f>
        <v>Avalon Borough</v>
      </c>
      <c r="E19" s="35" t="str">
        <f>'2021 Muniinfo'!C173</f>
        <v>Cape May</v>
      </c>
      <c r="F19">
        <f>'2021 Muniinfo'!D173</f>
        <v>3</v>
      </c>
      <c r="G19" t="str">
        <f>'2021 Muniinfo'!E173</f>
        <v>Ineligible</v>
      </c>
    </row>
    <row r="20" spans="1:7" ht="16.5" x14ac:dyDescent="0.3">
      <c r="A20" t="str">
        <f t="shared" si="0"/>
        <v>Avon-by-the-Sea Borough, Monmouth County</v>
      </c>
      <c r="B20">
        <f t="shared" si="1"/>
        <v>19</v>
      </c>
      <c r="C20" s="35" t="str">
        <f>'2021 Muniinfo'!A328</f>
        <v>1305</v>
      </c>
      <c r="D20" s="35" t="str">
        <f>'2021 Muniinfo'!B328</f>
        <v>Avon-by-the-Sea Borough</v>
      </c>
      <c r="E20" s="35" t="str">
        <f>'2021 Muniinfo'!C328</f>
        <v>Monmouth</v>
      </c>
      <c r="F20">
        <f>'2021 Muniinfo'!D328</f>
        <v>3</v>
      </c>
      <c r="G20" t="str">
        <f>'2021 Muniinfo'!E328</f>
        <v>Ineligible</v>
      </c>
    </row>
    <row r="21" spans="1:7" ht="16.5" x14ac:dyDescent="0.3">
      <c r="A21" t="str">
        <f t="shared" si="0"/>
        <v>Barnegat Light Borough, Ocean County</v>
      </c>
      <c r="B21">
        <f t="shared" si="1"/>
        <v>20</v>
      </c>
      <c r="C21" s="35" t="str">
        <f>'2021 Muniinfo'!A416</f>
        <v>1501</v>
      </c>
      <c r="D21" s="35" t="str">
        <f>'2021 Muniinfo'!B416</f>
        <v>Barnegat Light Borough</v>
      </c>
      <c r="E21" s="35" t="str">
        <f>'2021 Muniinfo'!C416</f>
        <v>Ocean</v>
      </c>
      <c r="F21">
        <f>'2021 Muniinfo'!D416</f>
        <v>1</v>
      </c>
      <c r="G21" t="str">
        <f>'2021 Muniinfo'!E416</f>
        <v>Eligible</v>
      </c>
    </row>
    <row r="22" spans="1:7" ht="16.5" x14ac:dyDescent="0.3">
      <c r="A22" t="str">
        <f t="shared" si="0"/>
        <v>Barnegat Township, Ocean County</v>
      </c>
      <c r="B22">
        <f t="shared" si="1"/>
        <v>21</v>
      </c>
      <c r="C22" s="35" t="str">
        <f>'2021 Muniinfo'!A448</f>
        <v>1533</v>
      </c>
      <c r="D22" s="35" t="str">
        <f>'2021 Muniinfo'!B448</f>
        <v>Barnegat Township</v>
      </c>
      <c r="E22" s="35" t="str">
        <f>'2021 Muniinfo'!C448</f>
        <v>Ocean</v>
      </c>
      <c r="F22">
        <f>'2021 Muniinfo'!D448</f>
        <v>3</v>
      </c>
      <c r="G22" t="str">
        <f>'2021 Muniinfo'!E448</f>
        <v>Ineligible</v>
      </c>
    </row>
    <row r="23" spans="1:7" ht="16.5" x14ac:dyDescent="0.3">
      <c r="A23" t="str">
        <f t="shared" si="0"/>
        <v>Barrington Borough, Camden County</v>
      </c>
      <c r="B23">
        <f t="shared" si="1"/>
        <v>22</v>
      </c>
      <c r="C23" s="35" t="str">
        <f>'2021 Muniinfo'!A138</f>
        <v>0403</v>
      </c>
      <c r="D23" s="35" t="str">
        <f>'2021 Muniinfo'!B138</f>
        <v>Barrington Borough</v>
      </c>
      <c r="E23" s="35" t="str">
        <f>'2021 Muniinfo'!C138</f>
        <v>Camden</v>
      </c>
      <c r="F23">
        <f>'2021 Muniinfo'!D138</f>
        <v>1</v>
      </c>
      <c r="G23" t="str">
        <f>'2021 Muniinfo'!E138</f>
        <v>Eligible</v>
      </c>
    </row>
    <row r="24" spans="1:7" ht="16.5" x14ac:dyDescent="0.3">
      <c r="A24" t="str">
        <f t="shared" si="0"/>
        <v>Bass River Township, Burlington County</v>
      </c>
      <c r="B24">
        <f t="shared" si="1"/>
        <v>23</v>
      </c>
      <c r="C24" s="35" t="str">
        <f>'2021 Muniinfo'!A96</f>
        <v>0301</v>
      </c>
      <c r="D24" s="35" t="str">
        <f>'2021 Muniinfo'!B96</f>
        <v>Bass River Township</v>
      </c>
      <c r="E24" s="35" t="str">
        <f>'2021 Muniinfo'!C96</f>
        <v>Burlington</v>
      </c>
      <c r="F24">
        <f>'2021 Muniinfo'!D96</f>
        <v>1</v>
      </c>
      <c r="G24" t="str">
        <f>'2021 Muniinfo'!E96</f>
        <v>Eligible</v>
      </c>
    </row>
    <row r="25" spans="1:7" ht="16.5" x14ac:dyDescent="0.3">
      <c r="A25" t="str">
        <f t="shared" si="0"/>
        <v>Bay Head Borough, Ocean County</v>
      </c>
      <c r="B25">
        <f t="shared" si="1"/>
        <v>24</v>
      </c>
      <c r="C25" s="35" t="str">
        <f>'2021 Muniinfo'!A417</f>
        <v>1502</v>
      </c>
      <c r="D25" s="35" t="str">
        <f>'2021 Muniinfo'!B417</f>
        <v>Bay Head Borough</v>
      </c>
      <c r="E25" s="35" t="str">
        <f>'2021 Muniinfo'!C417</f>
        <v>Ocean</v>
      </c>
      <c r="F25">
        <f>'2021 Muniinfo'!D417</f>
        <v>2</v>
      </c>
      <c r="G25" t="str">
        <f>'2021 Muniinfo'!E417</f>
        <v>Eligible</v>
      </c>
    </row>
    <row r="26" spans="1:7" ht="16.5" x14ac:dyDescent="0.3">
      <c r="A26" t="str">
        <f t="shared" si="0"/>
        <v>Bayonne City, Hudson County</v>
      </c>
      <c r="B26">
        <f t="shared" si="1"/>
        <v>25</v>
      </c>
      <c r="C26" s="35" t="str">
        <f>'2021 Muniinfo'!A249</f>
        <v>0901</v>
      </c>
      <c r="D26" s="35" t="str">
        <f>'2021 Muniinfo'!B249</f>
        <v>Bayonne City</v>
      </c>
      <c r="E26" s="35" t="str">
        <f>'2021 Muniinfo'!C249</f>
        <v>Hudson</v>
      </c>
      <c r="F26">
        <f>'2021 Muniinfo'!D249</f>
        <v>1</v>
      </c>
      <c r="G26" t="str">
        <f>'2021 Muniinfo'!E249</f>
        <v>Ineligible</v>
      </c>
    </row>
    <row r="27" spans="1:7" ht="16.5" x14ac:dyDescent="0.3">
      <c r="A27" t="str">
        <f t="shared" si="0"/>
        <v>Beach Haven Borough, Ocean County</v>
      </c>
      <c r="B27">
        <f t="shared" si="1"/>
        <v>26</v>
      </c>
      <c r="C27" s="35" t="str">
        <f>'2021 Muniinfo'!A418</f>
        <v>1503</v>
      </c>
      <c r="D27" s="35" t="str">
        <f>'2021 Muniinfo'!B418</f>
        <v>Beach Haven Borough</v>
      </c>
      <c r="E27" s="35" t="str">
        <f>'2021 Muniinfo'!C418</f>
        <v>Ocean</v>
      </c>
      <c r="F27">
        <f>'2021 Muniinfo'!D418</f>
        <v>3</v>
      </c>
      <c r="G27" t="str">
        <f>'2021 Muniinfo'!E418</f>
        <v>Ineligible</v>
      </c>
    </row>
    <row r="28" spans="1:7" ht="16.5" x14ac:dyDescent="0.3">
      <c r="A28" t="str">
        <f t="shared" si="0"/>
        <v>Beachwood Borough, Ocean County</v>
      </c>
      <c r="B28">
        <f t="shared" si="1"/>
        <v>27</v>
      </c>
      <c r="C28" s="35" t="str">
        <f>'2021 Muniinfo'!A419</f>
        <v>1504</v>
      </c>
      <c r="D28" s="35" t="str">
        <f>'2021 Muniinfo'!B419</f>
        <v>Beachwood Borough</v>
      </c>
      <c r="E28" s="35" t="str">
        <f>'2021 Muniinfo'!C419</f>
        <v>Ocean</v>
      </c>
      <c r="F28">
        <f>'2021 Muniinfo'!D419</f>
        <v>1</v>
      </c>
      <c r="G28" t="str">
        <f>'2021 Muniinfo'!E419</f>
        <v>Eligible</v>
      </c>
    </row>
    <row r="29" spans="1:7" ht="16.5" x14ac:dyDescent="0.3">
      <c r="A29" t="str">
        <f t="shared" si="0"/>
        <v>Bedminster Township, Somerset County</v>
      </c>
      <c r="B29">
        <f t="shared" si="1"/>
        <v>28</v>
      </c>
      <c r="C29" s="35" t="str">
        <f>'2021 Muniinfo'!A480</f>
        <v>1801</v>
      </c>
      <c r="D29" s="35" t="str">
        <f>'2021 Muniinfo'!B480</f>
        <v>Bedminster Township</v>
      </c>
      <c r="E29" s="35" t="str">
        <f>'2021 Muniinfo'!C480</f>
        <v>Somerset</v>
      </c>
      <c r="F29">
        <f>'2021 Muniinfo'!D480</f>
        <v>2</v>
      </c>
      <c r="G29" t="str">
        <f>'2021 Muniinfo'!E480</f>
        <v>Eligible</v>
      </c>
    </row>
    <row r="30" spans="1:7" ht="16.5" x14ac:dyDescent="0.3">
      <c r="A30" t="str">
        <f t="shared" si="0"/>
        <v>Belleville Township, Essex County</v>
      </c>
      <c r="B30">
        <f t="shared" si="1"/>
        <v>29</v>
      </c>
      <c r="C30" s="35" t="str">
        <f>'2021 Muniinfo'!A203</f>
        <v>0701</v>
      </c>
      <c r="D30" s="35" t="str">
        <f>'2021 Muniinfo'!B203</f>
        <v>Belleville Township</v>
      </c>
      <c r="E30" s="35" t="str">
        <f>'2021 Muniinfo'!C203</f>
        <v>Essex</v>
      </c>
      <c r="F30">
        <f>'2021 Muniinfo'!D203</f>
        <v>3</v>
      </c>
      <c r="G30" t="str">
        <f>'2021 Muniinfo'!E203</f>
        <v>Ineligible</v>
      </c>
    </row>
    <row r="31" spans="1:7" ht="16.5" x14ac:dyDescent="0.3">
      <c r="A31" t="str">
        <f t="shared" si="0"/>
        <v>Bellmawr Borough, Camden County</v>
      </c>
      <c r="B31">
        <f t="shared" si="1"/>
        <v>30</v>
      </c>
      <c r="C31" s="35" t="str">
        <f>'2021 Muniinfo'!A139</f>
        <v>0404</v>
      </c>
      <c r="D31" s="35" t="str">
        <f>'2021 Muniinfo'!B139</f>
        <v>Bellmawr Borough</v>
      </c>
      <c r="E31" s="35" t="str">
        <f>'2021 Muniinfo'!C139</f>
        <v>Camden</v>
      </c>
      <c r="F31">
        <f>'2021 Muniinfo'!D139</f>
        <v>2</v>
      </c>
      <c r="G31" t="str">
        <f>'2021 Muniinfo'!E139</f>
        <v>Eligible</v>
      </c>
    </row>
    <row r="32" spans="1:7" ht="16.5" x14ac:dyDescent="0.3">
      <c r="A32" t="str">
        <f t="shared" si="0"/>
        <v>Belmar Borough, Monmouth County</v>
      </c>
      <c r="B32">
        <f t="shared" si="1"/>
        <v>31</v>
      </c>
      <c r="C32" s="35" t="str">
        <f>'2021 Muniinfo'!A329</f>
        <v>1306</v>
      </c>
      <c r="D32" s="35" t="str">
        <f>'2021 Muniinfo'!B329</f>
        <v>Belmar Borough</v>
      </c>
      <c r="E32" s="35" t="str">
        <f>'2021 Muniinfo'!C329</f>
        <v>Monmouth</v>
      </c>
      <c r="F32">
        <f>'2021 Muniinfo'!D329</f>
        <v>1</v>
      </c>
      <c r="G32" t="str">
        <f>'2021 Muniinfo'!E329</f>
        <v>Ineligible</v>
      </c>
    </row>
    <row r="33" spans="1:7" ht="16.5" x14ac:dyDescent="0.3">
      <c r="A33" t="str">
        <f t="shared" si="0"/>
        <v>Belvidere Town, Warren County</v>
      </c>
      <c r="B33">
        <f t="shared" si="1"/>
        <v>32</v>
      </c>
      <c r="C33" s="35" t="str">
        <f>'2021 Muniinfo'!A548</f>
        <v>2103</v>
      </c>
      <c r="D33" s="35" t="str">
        <f>'2021 Muniinfo'!B548</f>
        <v>Belvidere Town</v>
      </c>
      <c r="E33" s="35" t="str">
        <f>'2021 Muniinfo'!C548</f>
        <v>Warren</v>
      </c>
      <c r="F33">
        <f>'2021 Muniinfo'!D548</f>
        <v>1</v>
      </c>
      <c r="G33" t="str">
        <f>'2021 Muniinfo'!E548</f>
        <v>Eligible</v>
      </c>
    </row>
    <row r="34" spans="1:7" ht="16.5" x14ac:dyDescent="0.3">
      <c r="A34" t="str">
        <f t="shared" si="0"/>
        <v>Bergenfield Borough, Bergen County</v>
      </c>
      <c r="B34">
        <f t="shared" si="1"/>
        <v>33</v>
      </c>
      <c r="C34" s="35" t="str">
        <f>'2021 Muniinfo'!A28</f>
        <v>0203</v>
      </c>
      <c r="D34" s="35" t="str">
        <f>'2021 Muniinfo'!B28</f>
        <v>Bergenfield Borough</v>
      </c>
      <c r="E34" s="35" t="str">
        <f>'2021 Muniinfo'!C28</f>
        <v>Bergen</v>
      </c>
      <c r="F34">
        <f>'2021 Muniinfo'!D28</f>
        <v>2</v>
      </c>
      <c r="G34" t="str">
        <f>'2021 Muniinfo'!E28</f>
        <v>Ineligible</v>
      </c>
    </row>
    <row r="35" spans="1:7" ht="16.5" x14ac:dyDescent="0.3">
      <c r="A35" t="str">
        <f t="shared" si="0"/>
        <v>Berkeley Heights Township, Union County</v>
      </c>
      <c r="B35">
        <f t="shared" si="1"/>
        <v>34</v>
      </c>
      <c r="C35" s="35" t="str">
        <f>'2021 Muniinfo'!A525</f>
        <v>2001</v>
      </c>
      <c r="D35" s="35" t="str">
        <f>'2021 Muniinfo'!B525</f>
        <v>Berkeley Heights Township</v>
      </c>
      <c r="E35" s="35" t="str">
        <f>'2021 Muniinfo'!C525</f>
        <v>Union</v>
      </c>
      <c r="F35">
        <f>'2021 Muniinfo'!D525</f>
        <v>2</v>
      </c>
      <c r="G35" t="str">
        <f>'2021 Muniinfo'!E525</f>
        <v>Eligible</v>
      </c>
    </row>
    <row r="36" spans="1:7" ht="16.5" x14ac:dyDescent="0.3">
      <c r="A36" t="str">
        <f t="shared" si="0"/>
        <v>Berkeley Township, Ocean County</v>
      </c>
      <c r="B36">
        <f t="shared" si="1"/>
        <v>35</v>
      </c>
      <c r="C36" s="35" t="str">
        <f>'2021 Muniinfo'!A420</f>
        <v>1505</v>
      </c>
      <c r="D36" s="35" t="str">
        <f>'2021 Muniinfo'!B420</f>
        <v>Berkeley Township</v>
      </c>
      <c r="E36" s="35" t="str">
        <f>'2021 Muniinfo'!C420</f>
        <v>Ocean</v>
      </c>
      <c r="F36">
        <f>'2021 Muniinfo'!D420</f>
        <v>2</v>
      </c>
      <c r="G36" t="str">
        <f>'2021 Muniinfo'!E420</f>
        <v>Ineligible</v>
      </c>
    </row>
    <row r="37" spans="1:7" ht="16.5" x14ac:dyDescent="0.3">
      <c r="A37" t="str">
        <f t="shared" si="0"/>
        <v>Berlin Borough, Camden County</v>
      </c>
      <c r="B37">
        <f t="shared" si="1"/>
        <v>36</v>
      </c>
      <c r="C37" s="35" t="str">
        <f>'2021 Muniinfo'!A140</f>
        <v>0405</v>
      </c>
      <c r="D37" s="35" t="str">
        <f>'2021 Muniinfo'!B140</f>
        <v>Berlin Borough</v>
      </c>
      <c r="E37" s="35" t="str">
        <f>'2021 Muniinfo'!C140</f>
        <v>Camden</v>
      </c>
      <c r="F37">
        <f>'2021 Muniinfo'!D140</f>
        <v>3</v>
      </c>
      <c r="G37" t="str">
        <f>'2021 Muniinfo'!E140</f>
        <v>Ineligible</v>
      </c>
    </row>
    <row r="38" spans="1:7" ht="16.5" x14ac:dyDescent="0.3">
      <c r="A38" t="str">
        <f t="shared" si="0"/>
        <v>Berlin Township, Camden County</v>
      </c>
      <c r="B38">
        <f t="shared" si="1"/>
        <v>37</v>
      </c>
      <c r="C38" s="35" t="str">
        <f>'2021 Muniinfo'!A141</f>
        <v>0406</v>
      </c>
      <c r="D38" s="35" t="str">
        <f>'2021 Muniinfo'!B141</f>
        <v>Berlin Township</v>
      </c>
      <c r="E38" s="35" t="str">
        <f>'2021 Muniinfo'!C141</f>
        <v>Camden</v>
      </c>
      <c r="F38">
        <f>'2021 Muniinfo'!D141</f>
        <v>1</v>
      </c>
      <c r="G38" t="str">
        <f>'2021 Muniinfo'!E141</f>
        <v>Eligible</v>
      </c>
    </row>
    <row r="39" spans="1:7" ht="16.5" x14ac:dyDescent="0.3">
      <c r="A39" t="str">
        <f t="shared" si="0"/>
        <v>Bernards Township, Somerset County</v>
      </c>
      <c r="B39">
        <f t="shared" si="1"/>
        <v>38</v>
      </c>
      <c r="C39" s="35" t="str">
        <f>'2021 Muniinfo'!A481</f>
        <v>1802</v>
      </c>
      <c r="D39" s="35" t="str">
        <f>'2021 Muniinfo'!B481</f>
        <v>Bernards Township</v>
      </c>
      <c r="E39" s="35" t="str">
        <f>'2021 Muniinfo'!C481</f>
        <v>Somerset</v>
      </c>
      <c r="F39">
        <f>'2021 Muniinfo'!D481</f>
        <v>3</v>
      </c>
      <c r="G39" t="str">
        <f>'2021 Muniinfo'!E481</f>
        <v>Ineligible</v>
      </c>
    </row>
    <row r="40" spans="1:7" ht="16.5" x14ac:dyDescent="0.3">
      <c r="A40" t="str">
        <f t="shared" si="0"/>
        <v>Bernardsville Borough, Somerset County</v>
      </c>
      <c r="B40">
        <f t="shared" si="1"/>
        <v>39</v>
      </c>
      <c r="C40" s="35" t="str">
        <f>'2021 Muniinfo'!A482</f>
        <v>1803</v>
      </c>
      <c r="D40" s="35" t="str">
        <f>'2021 Muniinfo'!B482</f>
        <v>Bernardsville Borough</v>
      </c>
      <c r="E40" s="35" t="str">
        <f>'2021 Muniinfo'!C482</f>
        <v>Somerset</v>
      </c>
      <c r="F40">
        <f>'2021 Muniinfo'!D482</f>
        <v>1</v>
      </c>
      <c r="G40" t="str">
        <f>'2021 Muniinfo'!E482</f>
        <v>Eligible</v>
      </c>
    </row>
    <row r="41" spans="1:7" ht="16.5" x14ac:dyDescent="0.3">
      <c r="A41" t="str">
        <f t="shared" si="0"/>
        <v>Bethlehem Township, Hunterdon County</v>
      </c>
      <c r="B41">
        <f t="shared" si="1"/>
        <v>40</v>
      </c>
      <c r="C41" s="35" t="str">
        <f>'2021 Muniinfo'!A262</f>
        <v>1002</v>
      </c>
      <c r="D41" s="35" t="str">
        <f>'2021 Muniinfo'!B262</f>
        <v>Bethlehem Township</v>
      </c>
      <c r="E41" s="35" t="str">
        <f>'2021 Muniinfo'!C262</f>
        <v>Hunterdon</v>
      </c>
      <c r="F41">
        <f>'2021 Muniinfo'!D262</f>
        <v>2</v>
      </c>
      <c r="G41" t="str">
        <f>'2021 Muniinfo'!E262</f>
        <v>Eligible</v>
      </c>
    </row>
    <row r="42" spans="1:7" ht="16.5" x14ac:dyDescent="0.3">
      <c r="A42" t="str">
        <f t="shared" si="0"/>
        <v>Beverly City, Burlington County</v>
      </c>
      <c r="B42">
        <f t="shared" si="1"/>
        <v>41</v>
      </c>
      <c r="C42" s="35" t="str">
        <f>'2021 Muniinfo'!A97</f>
        <v>0302</v>
      </c>
      <c r="D42" s="35" t="str">
        <f>'2021 Muniinfo'!B97</f>
        <v>Beverly City</v>
      </c>
      <c r="E42" s="35" t="str">
        <f>'2021 Muniinfo'!C97</f>
        <v>Burlington</v>
      </c>
      <c r="F42">
        <f>'2021 Muniinfo'!D97</f>
        <v>2</v>
      </c>
      <c r="G42" t="str">
        <f>'2021 Muniinfo'!E97</f>
        <v>Eligible</v>
      </c>
    </row>
    <row r="43" spans="1:7" ht="16.5" x14ac:dyDescent="0.3">
      <c r="A43" t="str">
        <f t="shared" si="0"/>
        <v>Blairstown Township, Warren County</v>
      </c>
      <c r="B43">
        <f t="shared" si="1"/>
        <v>42</v>
      </c>
      <c r="C43" s="35" t="str">
        <f>'2021 Muniinfo'!A549</f>
        <v>2104</v>
      </c>
      <c r="D43" s="35" t="str">
        <f>'2021 Muniinfo'!B549</f>
        <v>Blairstown Township</v>
      </c>
      <c r="E43" s="35" t="str">
        <f>'2021 Muniinfo'!C549</f>
        <v>Warren</v>
      </c>
      <c r="F43">
        <f>'2021 Muniinfo'!D549</f>
        <v>2</v>
      </c>
      <c r="G43" t="str">
        <f>'2021 Muniinfo'!E549</f>
        <v>Eligible</v>
      </c>
    </row>
    <row r="44" spans="1:7" ht="16.5" x14ac:dyDescent="0.3">
      <c r="A44" t="str">
        <f t="shared" si="0"/>
        <v>Bloomfield Township, Essex County</v>
      </c>
      <c r="B44">
        <f t="shared" si="1"/>
        <v>43</v>
      </c>
      <c r="C44" s="35" t="str">
        <f>'2021 Muniinfo'!A204</f>
        <v>0702</v>
      </c>
      <c r="D44" s="35" t="str">
        <f>'2021 Muniinfo'!B204</f>
        <v>Bloomfield Township</v>
      </c>
      <c r="E44" s="35" t="str">
        <f>'2021 Muniinfo'!C204</f>
        <v>Essex</v>
      </c>
      <c r="F44">
        <f>'2021 Muniinfo'!D204</f>
        <v>1</v>
      </c>
      <c r="G44" t="str">
        <f>'2021 Muniinfo'!E204</f>
        <v>Ineligible</v>
      </c>
    </row>
    <row r="45" spans="1:7" ht="16.5" x14ac:dyDescent="0.3">
      <c r="A45" t="str">
        <f t="shared" si="0"/>
        <v>Bloomingdale Borough, Passaic County</v>
      </c>
      <c r="B45">
        <f t="shared" si="1"/>
        <v>44</v>
      </c>
      <c r="C45" s="35" t="str">
        <f>'2021 Muniinfo'!A449</f>
        <v>1601</v>
      </c>
      <c r="D45" s="35" t="str">
        <f>'2021 Muniinfo'!B449</f>
        <v>Bloomingdale Borough</v>
      </c>
      <c r="E45" s="35" t="str">
        <f>'2021 Muniinfo'!C449</f>
        <v>Passaic</v>
      </c>
      <c r="F45">
        <f>'2021 Muniinfo'!D449</f>
        <v>1</v>
      </c>
      <c r="G45" t="str">
        <f>'2021 Muniinfo'!E449</f>
        <v>Eligible</v>
      </c>
    </row>
    <row r="46" spans="1:7" ht="16.5" x14ac:dyDescent="0.3">
      <c r="A46" t="str">
        <f t="shared" si="0"/>
        <v>Bloomsbury Borough, Hunterdon County</v>
      </c>
      <c r="B46">
        <f t="shared" si="1"/>
        <v>45</v>
      </c>
      <c r="C46" s="35" t="str">
        <f>'2021 Muniinfo'!A263</f>
        <v>1003</v>
      </c>
      <c r="D46" s="35" t="str">
        <f>'2021 Muniinfo'!B263</f>
        <v>Bloomsbury Borough</v>
      </c>
      <c r="E46" s="35" t="str">
        <f>'2021 Muniinfo'!C263</f>
        <v>Hunterdon</v>
      </c>
      <c r="F46">
        <f>'2021 Muniinfo'!D263</f>
        <v>3</v>
      </c>
      <c r="G46" t="str">
        <f>'2021 Muniinfo'!E263</f>
        <v>Ineligible</v>
      </c>
    </row>
    <row r="47" spans="1:7" ht="16.5" x14ac:dyDescent="0.3">
      <c r="A47" t="str">
        <f t="shared" si="0"/>
        <v>Bogota Borough, Bergen County</v>
      </c>
      <c r="B47">
        <f t="shared" si="1"/>
        <v>46</v>
      </c>
      <c r="C47" s="35" t="str">
        <f>'2021 Muniinfo'!A29</f>
        <v>0204</v>
      </c>
      <c r="D47" s="35" t="str">
        <f>'2021 Muniinfo'!B29</f>
        <v>Bogota Borough</v>
      </c>
      <c r="E47" s="35" t="str">
        <f>'2021 Muniinfo'!C29</f>
        <v>Bergen</v>
      </c>
      <c r="F47">
        <f>'2021 Muniinfo'!D29</f>
        <v>3</v>
      </c>
      <c r="G47" t="str">
        <f>'2021 Muniinfo'!E29</f>
        <v>Ineligible</v>
      </c>
    </row>
    <row r="48" spans="1:7" ht="16.5" x14ac:dyDescent="0.3">
      <c r="A48" t="str">
        <f t="shared" si="0"/>
        <v>Boonton Town, Morris County</v>
      </c>
      <c r="B48">
        <f t="shared" si="1"/>
        <v>47</v>
      </c>
      <c r="C48" s="35" t="str">
        <f>'2021 Muniinfo'!A377</f>
        <v>1401</v>
      </c>
      <c r="D48" s="35" t="str">
        <f>'2021 Muniinfo'!B377</f>
        <v>Boonton Town</v>
      </c>
      <c r="E48" s="35" t="str">
        <f>'2021 Muniinfo'!C377</f>
        <v>Morris</v>
      </c>
      <c r="F48">
        <f>'2021 Muniinfo'!D377</f>
        <v>1</v>
      </c>
      <c r="G48" t="str">
        <f>'2021 Muniinfo'!E377</f>
        <v>Eligible</v>
      </c>
    </row>
    <row r="49" spans="1:7" ht="16.5" x14ac:dyDescent="0.3">
      <c r="A49" t="str">
        <f t="shared" si="0"/>
        <v>Boonton Township, Morris County</v>
      </c>
      <c r="B49">
        <f t="shared" si="1"/>
        <v>48</v>
      </c>
      <c r="C49" s="35" t="str">
        <f>'2021 Muniinfo'!A378</f>
        <v>1402</v>
      </c>
      <c r="D49" s="35" t="str">
        <f>'2021 Muniinfo'!B378</f>
        <v>Boonton Township</v>
      </c>
      <c r="E49" s="35" t="str">
        <f>'2021 Muniinfo'!C378</f>
        <v>Morris</v>
      </c>
      <c r="F49">
        <f>'2021 Muniinfo'!D378</f>
        <v>2</v>
      </c>
      <c r="G49" t="str">
        <f>'2021 Muniinfo'!E378</f>
        <v>Eligible</v>
      </c>
    </row>
    <row r="50" spans="1:7" ht="16.5" x14ac:dyDescent="0.3">
      <c r="A50" t="str">
        <f t="shared" si="0"/>
        <v>Bordentown City, Burlington County</v>
      </c>
      <c r="B50">
        <f t="shared" si="1"/>
        <v>49</v>
      </c>
      <c r="C50" s="35" t="str">
        <f>'2021 Muniinfo'!A98</f>
        <v>0303</v>
      </c>
      <c r="D50" s="35" t="str">
        <f>'2021 Muniinfo'!B98</f>
        <v>Bordentown City</v>
      </c>
      <c r="E50" s="35" t="str">
        <f>'2021 Muniinfo'!C98</f>
        <v>Burlington</v>
      </c>
      <c r="F50">
        <f>'2021 Muniinfo'!D98</f>
        <v>3</v>
      </c>
      <c r="G50" t="str">
        <f>'2021 Muniinfo'!E98</f>
        <v>Ineligible</v>
      </c>
    </row>
    <row r="51" spans="1:7" ht="16.5" x14ac:dyDescent="0.3">
      <c r="A51" t="str">
        <f t="shared" si="0"/>
        <v>Bordentown Township, Burlington County</v>
      </c>
      <c r="B51">
        <f t="shared" si="1"/>
        <v>50</v>
      </c>
      <c r="C51" s="35" t="str">
        <f>'2021 Muniinfo'!A99</f>
        <v>0304</v>
      </c>
      <c r="D51" s="35" t="str">
        <f>'2021 Muniinfo'!B99</f>
        <v>Bordentown Township</v>
      </c>
      <c r="E51" s="35" t="str">
        <f>'2021 Muniinfo'!C99</f>
        <v>Burlington</v>
      </c>
      <c r="F51">
        <f>'2021 Muniinfo'!D99</f>
        <v>1</v>
      </c>
      <c r="G51" t="str">
        <f>'2021 Muniinfo'!E99</f>
        <v>Eligible</v>
      </c>
    </row>
    <row r="52" spans="1:7" ht="16.5" x14ac:dyDescent="0.3">
      <c r="A52" t="str">
        <f t="shared" si="0"/>
        <v>Bound Brook Borough, Somerset County</v>
      </c>
      <c r="B52">
        <f t="shared" si="1"/>
        <v>51</v>
      </c>
      <c r="C52" s="35" t="str">
        <f>'2021 Muniinfo'!A483</f>
        <v>1804</v>
      </c>
      <c r="D52" s="35" t="str">
        <f>'2021 Muniinfo'!B483</f>
        <v>Bound Brook Borough</v>
      </c>
      <c r="E52" s="35" t="str">
        <f>'2021 Muniinfo'!C483</f>
        <v>Somerset</v>
      </c>
      <c r="F52">
        <f>'2021 Muniinfo'!D483</f>
        <v>2</v>
      </c>
      <c r="G52" t="str">
        <f>'2021 Muniinfo'!E483</f>
        <v>Ineligible</v>
      </c>
    </row>
    <row r="53" spans="1:7" ht="16.5" x14ac:dyDescent="0.3">
      <c r="A53" t="str">
        <f t="shared" si="0"/>
        <v>Bradley Beach Borough, Monmouth County</v>
      </c>
      <c r="B53">
        <f t="shared" si="1"/>
        <v>52</v>
      </c>
      <c r="C53" s="35" t="str">
        <f>'2021 Muniinfo'!A330</f>
        <v>1307</v>
      </c>
      <c r="D53" s="35" t="str">
        <f>'2021 Muniinfo'!B330</f>
        <v>Bradley Beach Borough</v>
      </c>
      <c r="E53" s="35" t="str">
        <f>'2021 Muniinfo'!C330</f>
        <v>Monmouth</v>
      </c>
      <c r="F53">
        <f>'2021 Muniinfo'!D330</f>
        <v>2</v>
      </c>
      <c r="G53" t="str">
        <f>'2021 Muniinfo'!E330</f>
        <v>Ineligible</v>
      </c>
    </row>
    <row r="54" spans="1:7" ht="16.5" x14ac:dyDescent="0.3">
      <c r="A54" t="str">
        <f t="shared" si="0"/>
        <v>Branchburg Township, Somerset County</v>
      </c>
      <c r="B54">
        <f t="shared" si="1"/>
        <v>53</v>
      </c>
      <c r="C54" s="35" t="str">
        <f>'2021 Muniinfo'!A484</f>
        <v>1805</v>
      </c>
      <c r="D54" s="35" t="str">
        <f>'2021 Muniinfo'!B484</f>
        <v>Branchburg Township</v>
      </c>
      <c r="E54" s="35" t="str">
        <f>'2021 Muniinfo'!C484</f>
        <v>Somerset</v>
      </c>
      <c r="F54">
        <f>'2021 Muniinfo'!D484</f>
        <v>3</v>
      </c>
      <c r="G54" t="str">
        <f>'2021 Muniinfo'!E484</f>
        <v>Ineligible</v>
      </c>
    </row>
    <row r="55" spans="1:7" ht="16.5" x14ac:dyDescent="0.3">
      <c r="A55" t="str">
        <f t="shared" si="0"/>
        <v>Branchville Borough, Sussex County</v>
      </c>
      <c r="B55">
        <f t="shared" si="1"/>
        <v>54</v>
      </c>
      <c r="C55" s="35" t="str">
        <f>'2021 Muniinfo'!A503</f>
        <v>1903</v>
      </c>
      <c r="D55" s="35" t="str">
        <f>'2021 Muniinfo'!B503</f>
        <v>Branchville Borough</v>
      </c>
      <c r="E55" s="35" t="str">
        <f>'2021 Muniinfo'!C503</f>
        <v>Sussex</v>
      </c>
      <c r="F55">
        <f>'2021 Muniinfo'!D503</f>
        <v>1</v>
      </c>
      <c r="G55" t="str">
        <f>'2021 Muniinfo'!E503</f>
        <v>Eligible</v>
      </c>
    </row>
    <row r="56" spans="1:7" ht="16.5" x14ac:dyDescent="0.3">
      <c r="A56" t="str">
        <f t="shared" si="0"/>
        <v>Brick Township, Ocean County</v>
      </c>
      <c r="B56">
        <f t="shared" si="1"/>
        <v>55</v>
      </c>
      <c r="C56" s="35" t="str">
        <f>'2021 Muniinfo'!A421</f>
        <v>1506</v>
      </c>
      <c r="D56" s="35" t="str">
        <f>'2021 Muniinfo'!B421</f>
        <v>Brick Township</v>
      </c>
      <c r="E56" s="35" t="str">
        <f>'2021 Muniinfo'!C421</f>
        <v>Ocean</v>
      </c>
      <c r="F56">
        <f>'2021 Muniinfo'!D421</f>
        <v>3</v>
      </c>
      <c r="G56" t="str">
        <f>'2021 Muniinfo'!E421</f>
        <v>Ineligible</v>
      </c>
    </row>
    <row r="57" spans="1:7" ht="16.5" x14ac:dyDescent="0.3">
      <c r="A57" t="str">
        <f t="shared" si="0"/>
        <v>Bridgeton City, Cumberland County</v>
      </c>
      <c r="B57">
        <f t="shared" si="1"/>
        <v>56</v>
      </c>
      <c r="C57" s="35" t="str">
        <f>'2021 Muniinfo'!A189</f>
        <v>0601</v>
      </c>
      <c r="D57" s="35" t="str">
        <f>'2021 Muniinfo'!B189</f>
        <v>Bridgeton City</v>
      </c>
      <c r="E57" s="35" t="str">
        <f>'2021 Muniinfo'!C189</f>
        <v>Cumberland</v>
      </c>
      <c r="F57">
        <f>'2021 Muniinfo'!D189</f>
        <v>1</v>
      </c>
      <c r="G57" t="str">
        <f>'2021 Muniinfo'!E189</f>
        <v>Ineligible</v>
      </c>
    </row>
    <row r="58" spans="1:7" ht="16.5" x14ac:dyDescent="0.3">
      <c r="A58" t="str">
        <f t="shared" si="0"/>
        <v>Bridgewater Township, Somerset County</v>
      </c>
      <c r="B58">
        <f t="shared" si="1"/>
        <v>57</v>
      </c>
      <c r="C58" s="35" t="str">
        <f>'2021 Muniinfo'!A485</f>
        <v>1806</v>
      </c>
      <c r="D58" s="35" t="str">
        <f>'2021 Muniinfo'!B485</f>
        <v>Bridgewater Township</v>
      </c>
      <c r="E58" s="35" t="str">
        <f>'2021 Muniinfo'!C485</f>
        <v>Somerset</v>
      </c>
      <c r="F58">
        <f>'2021 Muniinfo'!D485</f>
        <v>1</v>
      </c>
      <c r="G58" t="str">
        <f>'2021 Muniinfo'!E485</f>
        <v>Ineligible</v>
      </c>
    </row>
    <row r="59" spans="1:7" ht="16.5" x14ac:dyDescent="0.3">
      <c r="A59" t="str">
        <f t="shared" si="0"/>
        <v>Brielle Borough, Monmouth County</v>
      </c>
      <c r="B59">
        <f t="shared" si="1"/>
        <v>58</v>
      </c>
      <c r="C59" s="35" t="str">
        <f>'2021 Muniinfo'!A331</f>
        <v>1308</v>
      </c>
      <c r="D59" s="35" t="str">
        <f>'2021 Muniinfo'!B331</f>
        <v>Brielle Borough</v>
      </c>
      <c r="E59" s="35" t="str">
        <f>'2021 Muniinfo'!C331</f>
        <v>Monmouth</v>
      </c>
      <c r="F59">
        <f>'2021 Muniinfo'!D331</f>
        <v>3</v>
      </c>
      <c r="G59" t="str">
        <f>'2021 Muniinfo'!E331</f>
        <v>Ineligible</v>
      </c>
    </row>
    <row r="60" spans="1:7" ht="16.5" x14ac:dyDescent="0.3">
      <c r="A60" t="str">
        <f t="shared" si="0"/>
        <v>Brigantine City, Atlantic County</v>
      </c>
      <c r="B60">
        <f t="shared" si="1"/>
        <v>59</v>
      </c>
      <c r="C60" s="35" t="str">
        <f>'2021 Muniinfo'!A5</f>
        <v>0103</v>
      </c>
      <c r="D60" s="35" t="str">
        <f>'2021 Muniinfo'!B5</f>
        <v>Brigantine City</v>
      </c>
      <c r="E60" s="35" t="str">
        <f>'2021 Muniinfo'!C5</f>
        <v>Atlantic</v>
      </c>
      <c r="F60">
        <f>'2021 Muniinfo'!D5</f>
        <v>3</v>
      </c>
      <c r="G60" t="str">
        <f>'2021 Muniinfo'!E5</f>
        <v>Ineligible</v>
      </c>
    </row>
    <row r="61" spans="1:7" ht="16.5" x14ac:dyDescent="0.3">
      <c r="A61" t="str">
        <f t="shared" si="0"/>
        <v>Brooklawn Borough, Camden County</v>
      </c>
      <c r="B61">
        <f t="shared" si="1"/>
        <v>60</v>
      </c>
      <c r="C61" s="35" t="str">
        <f>'2021 Muniinfo'!A142</f>
        <v>0407</v>
      </c>
      <c r="D61" s="35" t="str">
        <f>'2021 Muniinfo'!B142</f>
        <v>Brooklawn Borough</v>
      </c>
      <c r="E61" s="35" t="str">
        <f>'2021 Muniinfo'!C142</f>
        <v>Camden</v>
      </c>
      <c r="F61">
        <f>'2021 Muniinfo'!D142</f>
        <v>2</v>
      </c>
      <c r="G61" t="str">
        <f>'2021 Muniinfo'!E142</f>
        <v>Eligible</v>
      </c>
    </row>
    <row r="62" spans="1:7" ht="16.5" x14ac:dyDescent="0.3">
      <c r="A62" t="str">
        <f t="shared" si="0"/>
        <v>Buena Borough, Atlantic County</v>
      </c>
      <c r="B62">
        <f t="shared" si="1"/>
        <v>61</v>
      </c>
      <c r="C62" s="35" t="str">
        <f>'2021 Muniinfo'!A6</f>
        <v>0104</v>
      </c>
      <c r="D62" s="35" t="str">
        <f>'2021 Muniinfo'!B6</f>
        <v>Buena Borough</v>
      </c>
      <c r="E62" s="35" t="str">
        <f>'2021 Muniinfo'!C6</f>
        <v>Atlantic</v>
      </c>
      <c r="F62">
        <f>'2021 Muniinfo'!D6</f>
        <v>1</v>
      </c>
      <c r="G62" t="str">
        <f>'2021 Muniinfo'!E6</f>
        <v>Eligible</v>
      </c>
    </row>
    <row r="63" spans="1:7" ht="16.5" x14ac:dyDescent="0.3">
      <c r="A63" t="str">
        <f t="shared" si="0"/>
        <v>Buena Vista Township, Atlantic County</v>
      </c>
      <c r="B63">
        <f t="shared" si="1"/>
        <v>62</v>
      </c>
      <c r="C63" s="35" t="str">
        <f>'2021 Muniinfo'!A7</f>
        <v>0105</v>
      </c>
      <c r="D63" s="35" t="str">
        <f>'2021 Muniinfo'!B7</f>
        <v>Buena Vista Township</v>
      </c>
      <c r="E63" s="35" t="str">
        <f>'2021 Muniinfo'!C7</f>
        <v>Atlantic</v>
      </c>
      <c r="F63">
        <f>'2021 Muniinfo'!D7</f>
        <v>2</v>
      </c>
      <c r="G63" t="str">
        <f>'2021 Muniinfo'!E7</f>
        <v>Eligible</v>
      </c>
    </row>
    <row r="64" spans="1:7" ht="16.5" x14ac:dyDescent="0.3">
      <c r="A64" t="str">
        <f t="shared" si="0"/>
        <v>Burlington City, Burlington County</v>
      </c>
      <c r="B64">
        <f t="shared" si="1"/>
        <v>63</v>
      </c>
      <c r="C64" s="35" t="str">
        <f>'2021 Muniinfo'!A100</f>
        <v>0305</v>
      </c>
      <c r="D64" s="35" t="str">
        <f>'2021 Muniinfo'!B100</f>
        <v>Burlington City</v>
      </c>
      <c r="E64" s="35" t="str">
        <f>'2021 Muniinfo'!C100</f>
        <v>Burlington</v>
      </c>
      <c r="F64">
        <f>'2021 Muniinfo'!D100</f>
        <v>2</v>
      </c>
      <c r="G64" t="str">
        <f>'2021 Muniinfo'!E100</f>
        <v>Eligible</v>
      </c>
    </row>
    <row r="65" spans="1:7" ht="16.5" x14ac:dyDescent="0.3">
      <c r="A65" t="str">
        <f t="shared" si="0"/>
        <v>Burlington Township, Burlington County</v>
      </c>
      <c r="B65">
        <f t="shared" si="1"/>
        <v>64</v>
      </c>
      <c r="C65" s="35" t="str">
        <f>'2021 Muniinfo'!A101</f>
        <v>0306</v>
      </c>
      <c r="D65" s="35" t="str">
        <f>'2021 Muniinfo'!B101</f>
        <v>Burlington Township</v>
      </c>
      <c r="E65" s="35" t="str">
        <f>'2021 Muniinfo'!C101</f>
        <v>Burlington</v>
      </c>
      <c r="F65">
        <f>'2021 Muniinfo'!D101</f>
        <v>3</v>
      </c>
      <c r="G65" t="str">
        <f>'2021 Muniinfo'!E101</f>
        <v>Ineligible</v>
      </c>
    </row>
    <row r="66" spans="1:7" ht="16.5" x14ac:dyDescent="0.3">
      <c r="A66" t="str">
        <f t="shared" ref="A66:A129" si="2">D66&amp;", "&amp;E66&amp;" County"</f>
        <v>Butler Borough, Morris County</v>
      </c>
      <c r="B66">
        <f t="shared" si="1"/>
        <v>65</v>
      </c>
      <c r="C66" s="35" t="str">
        <f>'2021 Muniinfo'!A379</f>
        <v>1403</v>
      </c>
      <c r="D66" s="35" t="str">
        <f>'2021 Muniinfo'!B379</f>
        <v>Butler Borough</v>
      </c>
      <c r="E66" s="35" t="str">
        <f>'2021 Muniinfo'!C379</f>
        <v>Morris</v>
      </c>
      <c r="F66">
        <f>'2021 Muniinfo'!D379</f>
        <v>3</v>
      </c>
      <c r="G66" t="str">
        <f>'2021 Muniinfo'!E379</f>
        <v>Ineligible</v>
      </c>
    </row>
    <row r="67" spans="1:7" ht="16.5" x14ac:dyDescent="0.3">
      <c r="A67" t="str">
        <f t="shared" si="2"/>
        <v>Byram Township, Sussex County</v>
      </c>
      <c r="B67">
        <f t="shared" si="1"/>
        <v>66</v>
      </c>
      <c r="C67" s="35" t="str">
        <f>'2021 Muniinfo'!A504</f>
        <v>1904</v>
      </c>
      <c r="D67" s="35" t="str">
        <f>'2021 Muniinfo'!B504</f>
        <v>Byram Township</v>
      </c>
      <c r="E67" s="35" t="str">
        <f>'2021 Muniinfo'!C504</f>
        <v>Sussex</v>
      </c>
      <c r="F67">
        <f>'2021 Muniinfo'!D504</f>
        <v>2</v>
      </c>
      <c r="G67" t="str">
        <f>'2021 Muniinfo'!E504</f>
        <v>Eligible</v>
      </c>
    </row>
    <row r="68" spans="1:7" ht="16.5" x14ac:dyDescent="0.3">
      <c r="A68" t="str">
        <f t="shared" si="2"/>
        <v>Caldwell Township, Essex County</v>
      </c>
      <c r="B68">
        <f t="shared" ref="B68:B131" si="3">B67+1</f>
        <v>67</v>
      </c>
      <c r="C68" s="35" t="str">
        <f>'2021 Muniinfo'!A205</f>
        <v>0703</v>
      </c>
      <c r="D68" s="35" t="str">
        <f>'2021 Muniinfo'!B205</f>
        <v>Caldwell Township</v>
      </c>
      <c r="E68" s="35" t="str">
        <f>'2021 Muniinfo'!C205</f>
        <v>Essex</v>
      </c>
      <c r="F68">
        <f>'2021 Muniinfo'!D205</f>
        <v>2</v>
      </c>
      <c r="G68" t="str">
        <f>'2021 Muniinfo'!E205</f>
        <v>Ineligible</v>
      </c>
    </row>
    <row r="69" spans="1:7" ht="16.5" x14ac:dyDescent="0.3">
      <c r="A69" t="str">
        <f t="shared" si="2"/>
        <v>Califon Borough, Hunterdon County</v>
      </c>
      <c r="B69">
        <f t="shared" si="3"/>
        <v>68</v>
      </c>
      <c r="C69" s="35" t="str">
        <f>'2021 Muniinfo'!A264</f>
        <v>1004</v>
      </c>
      <c r="D69" s="35" t="str">
        <f>'2021 Muniinfo'!B264</f>
        <v>Califon Borough</v>
      </c>
      <c r="E69" s="35" t="str">
        <f>'2021 Muniinfo'!C264</f>
        <v>Hunterdon</v>
      </c>
      <c r="F69">
        <f>'2021 Muniinfo'!D264</f>
        <v>1</v>
      </c>
      <c r="G69" t="str">
        <f>'2021 Muniinfo'!E264</f>
        <v>Eligible</v>
      </c>
    </row>
    <row r="70" spans="1:7" ht="16.5" x14ac:dyDescent="0.3">
      <c r="A70" t="str">
        <f t="shared" si="2"/>
        <v>Camden City, Camden County</v>
      </c>
      <c r="B70">
        <f t="shared" si="3"/>
        <v>69</v>
      </c>
      <c r="C70" s="35" t="str">
        <f>'2021 Muniinfo'!A143</f>
        <v>0408</v>
      </c>
      <c r="D70" s="35" t="str">
        <f>'2021 Muniinfo'!B143</f>
        <v>Camden City</v>
      </c>
      <c r="E70" s="35" t="str">
        <f>'2021 Muniinfo'!C143</f>
        <v>Camden</v>
      </c>
      <c r="F70">
        <f>'2021 Muniinfo'!D143</f>
        <v>3</v>
      </c>
      <c r="G70" t="str">
        <f>'2021 Muniinfo'!E143</f>
        <v>Ineligible</v>
      </c>
    </row>
    <row r="71" spans="1:7" ht="16.5" x14ac:dyDescent="0.3">
      <c r="A71" t="str">
        <f t="shared" si="2"/>
        <v>Cape May City, Cape May County</v>
      </c>
      <c r="B71">
        <f t="shared" si="3"/>
        <v>70</v>
      </c>
      <c r="C71" s="35" t="str">
        <f>'2021 Muniinfo'!A174</f>
        <v>0502</v>
      </c>
      <c r="D71" s="35" t="str">
        <f>'2021 Muniinfo'!B174</f>
        <v>Cape May City</v>
      </c>
      <c r="E71" s="35" t="str">
        <f>'2021 Muniinfo'!C174</f>
        <v>Cape May</v>
      </c>
      <c r="F71">
        <f>'2021 Muniinfo'!D174</f>
        <v>1</v>
      </c>
      <c r="G71" t="str">
        <f>'2021 Muniinfo'!E174</f>
        <v>Eligible</v>
      </c>
    </row>
    <row r="72" spans="1:7" ht="16.5" x14ac:dyDescent="0.3">
      <c r="A72" t="str">
        <f t="shared" si="2"/>
        <v>Cape May Point Borough, Cape May County</v>
      </c>
      <c r="B72">
        <f t="shared" si="3"/>
        <v>71</v>
      </c>
      <c r="C72" s="35" t="str">
        <f>'2021 Muniinfo'!A175</f>
        <v>0503</v>
      </c>
      <c r="D72" s="35" t="str">
        <f>'2021 Muniinfo'!B175</f>
        <v>Cape May Point Borough</v>
      </c>
      <c r="E72" s="35" t="str">
        <f>'2021 Muniinfo'!C175</f>
        <v>Cape May</v>
      </c>
      <c r="F72">
        <f>'2021 Muniinfo'!D175</f>
        <v>2</v>
      </c>
      <c r="G72" t="str">
        <f>'2021 Muniinfo'!E175</f>
        <v>Eligible</v>
      </c>
    </row>
    <row r="73" spans="1:7" ht="16.5" x14ac:dyDescent="0.3">
      <c r="A73" t="str">
        <f t="shared" si="2"/>
        <v>Carlstadt Borough, Bergen County</v>
      </c>
      <c r="B73">
        <f t="shared" si="3"/>
        <v>72</v>
      </c>
      <c r="C73" s="35" t="str">
        <f>'2021 Muniinfo'!A30</f>
        <v>0205</v>
      </c>
      <c r="D73" s="35" t="str">
        <f>'2021 Muniinfo'!B30</f>
        <v>Carlstadt Borough</v>
      </c>
      <c r="E73" s="35" t="str">
        <f>'2021 Muniinfo'!C30</f>
        <v>Bergen</v>
      </c>
      <c r="F73">
        <f>'2021 Muniinfo'!D30</f>
        <v>1</v>
      </c>
      <c r="G73" t="str">
        <f>'2021 Muniinfo'!E30</f>
        <v>Eligible</v>
      </c>
    </row>
    <row r="74" spans="1:7" ht="16.5" x14ac:dyDescent="0.3">
      <c r="A74" t="str">
        <f t="shared" si="2"/>
        <v>Carneys Point Township, Salem County</v>
      </c>
      <c r="B74">
        <f t="shared" si="3"/>
        <v>73</v>
      </c>
      <c r="C74" s="35" t="str">
        <f>'2021 Muniinfo'!A477</f>
        <v>1713</v>
      </c>
      <c r="D74" s="35" t="str">
        <f>'2021 Muniinfo'!B477</f>
        <v>Carneys Point Township</v>
      </c>
      <c r="E74" s="35" t="str">
        <f>'2021 Muniinfo'!C477</f>
        <v>Salem</v>
      </c>
      <c r="F74">
        <f>'2021 Muniinfo'!D477</f>
        <v>2</v>
      </c>
      <c r="G74" t="str">
        <f>'2021 Muniinfo'!E477</f>
        <v>Eligible</v>
      </c>
    </row>
    <row r="75" spans="1:7" ht="16.5" x14ac:dyDescent="0.3">
      <c r="A75" t="str">
        <f t="shared" si="2"/>
        <v>Carteret Borough, Middlesex County</v>
      </c>
      <c r="B75">
        <f t="shared" si="3"/>
        <v>74</v>
      </c>
      <c r="C75" s="35" t="str">
        <f>'2021 Muniinfo'!A299</f>
        <v>1201</v>
      </c>
      <c r="D75" s="35" t="str">
        <f>'2021 Muniinfo'!B299</f>
        <v>Carteret Borough</v>
      </c>
      <c r="E75" s="35" t="str">
        <f>'2021 Muniinfo'!C299</f>
        <v>Middlesex</v>
      </c>
      <c r="F75">
        <f>'2021 Muniinfo'!D299</f>
        <v>1</v>
      </c>
      <c r="G75" t="str">
        <f>'2021 Muniinfo'!E299</f>
        <v>Ineligible</v>
      </c>
    </row>
    <row r="76" spans="1:7" ht="16.5" x14ac:dyDescent="0.3">
      <c r="A76" t="str">
        <f t="shared" si="2"/>
        <v>Cedar Grove Township, Essex County</v>
      </c>
      <c r="B76">
        <f t="shared" si="3"/>
        <v>75</v>
      </c>
      <c r="C76" s="35" t="str">
        <f>'2021 Muniinfo'!A206</f>
        <v>0704</v>
      </c>
      <c r="D76" s="35" t="str">
        <f>'2021 Muniinfo'!B206</f>
        <v>Cedar Grove Township</v>
      </c>
      <c r="E76" s="35" t="str">
        <f>'2021 Muniinfo'!C206</f>
        <v>Essex</v>
      </c>
      <c r="F76">
        <f>'2021 Muniinfo'!D206</f>
        <v>3</v>
      </c>
      <c r="G76" t="str">
        <f>'2021 Muniinfo'!E206</f>
        <v>Ineligible</v>
      </c>
    </row>
    <row r="77" spans="1:7" ht="16.5" x14ac:dyDescent="0.3">
      <c r="A77" t="str">
        <f t="shared" si="2"/>
        <v>Chatham Borough, Morris County</v>
      </c>
      <c r="B77">
        <f t="shared" si="3"/>
        <v>76</v>
      </c>
      <c r="C77" s="35" t="str">
        <f>'2021 Muniinfo'!A380</f>
        <v>1404</v>
      </c>
      <c r="D77" s="35" t="str">
        <f>'2021 Muniinfo'!B380</f>
        <v>Chatham Borough</v>
      </c>
      <c r="E77" s="35" t="str">
        <f>'2021 Muniinfo'!C380</f>
        <v>Morris</v>
      </c>
      <c r="F77">
        <f>'2021 Muniinfo'!D380</f>
        <v>1</v>
      </c>
      <c r="G77" t="str">
        <f>'2021 Muniinfo'!E380</f>
        <v>Ineligible</v>
      </c>
    </row>
    <row r="78" spans="1:7" ht="16.5" x14ac:dyDescent="0.3">
      <c r="A78" t="str">
        <f t="shared" si="2"/>
        <v>Chatham Township, Morris County</v>
      </c>
      <c r="B78">
        <f t="shared" si="3"/>
        <v>77</v>
      </c>
      <c r="C78" s="35" t="str">
        <f>'2021 Muniinfo'!A381</f>
        <v>1405</v>
      </c>
      <c r="D78" s="35" t="str">
        <f>'2021 Muniinfo'!B381</f>
        <v>Chatham Township</v>
      </c>
      <c r="E78" s="35" t="str">
        <f>'2021 Muniinfo'!C381</f>
        <v>Morris</v>
      </c>
      <c r="F78">
        <f>'2021 Muniinfo'!D381</f>
        <v>2</v>
      </c>
      <c r="G78" t="str">
        <f>'2021 Muniinfo'!E381</f>
        <v>Eligible</v>
      </c>
    </row>
    <row r="79" spans="1:7" ht="16.5" x14ac:dyDescent="0.3">
      <c r="A79" t="str">
        <f t="shared" si="2"/>
        <v>Cherry Hill Township, Camden County</v>
      </c>
      <c r="B79">
        <f t="shared" si="3"/>
        <v>78</v>
      </c>
      <c r="C79" s="35" t="str">
        <f>'2021 Muniinfo'!A144</f>
        <v>0409</v>
      </c>
      <c r="D79" s="35" t="str">
        <f>'2021 Muniinfo'!B144</f>
        <v>Cherry Hill Township</v>
      </c>
      <c r="E79" s="35" t="str">
        <f>'2021 Muniinfo'!C144</f>
        <v>Camden</v>
      </c>
      <c r="F79">
        <f>'2021 Muniinfo'!D144</f>
        <v>1</v>
      </c>
      <c r="G79" t="str">
        <f>'2021 Muniinfo'!E144</f>
        <v>Eligible</v>
      </c>
    </row>
    <row r="80" spans="1:7" ht="16.5" x14ac:dyDescent="0.3">
      <c r="A80" t="str">
        <f t="shared" si="2"/>
        <v>Chesilhurst Borough, Camden County</v>
      </c>
      <c r="B80">
        <f t="shared" si="3"/>
        <v>79</v>
      </c>
      <c r="C80" s="35" t="str">
        <f>'2021 Muniinfo'!A145</f>
        <v>0410</v>
      </c>
      <c r="D80" s="35" t="str">
        <f>'2021 Muniinfo'!B145</f>
        <v>Chesilhurst Borough</v>
      </c>
      <c r="E80" s="35" t="str">
        <f>'2021 Muniinfo'!C145</f>
        <v>Camden</v>
      </c>
      <c r="F80">
        <f>'2021 Muniinfo'!D145</f>
        <v>2</v>
      </c>
      <c r="G80" t="str">
        <f>'2021 Muniinfo'!E145</f>
        <v>Eligible</v>
      </c>
    </row>
    <row r="81" spans="1:7" ht="16.5" x14ac:dyDescent="0.3">
      <c r="A81" t="str">
        <f t="shared" si="2"/>
        <v>Chester Borough, Morris County</v>
      </c>
      <c r="B81">
        <f t="shared" si="3"/>
        <v>80</v>
      </c>
      <c r="C81" s="35" t="str">
        <f>'2021 Muniinfo'!A382</f>
        <v>1406</v>
      </c>
      <c r="D81" s="35" t="str">
        <f>'2021 Muniinfo'!B382</f>
        <v>Chester Borough</v>
      </c>
      <c r="E81" s="35" t="str">
        <f>'2021 Muniinfo'!C382</f>
        <v>Morris</v>
      </c>
      <c r="F81">
        <f>'2021 Muniinfo'!D382</f>
        <v>3</v>
      </c>
      <c r="G81" t="str">
        <f>'2021 Muniinfo'!E382</f>
        <v>Ineligible</v>
      </c>
    </row>
    <row r="82" spans="1:7" ht="16.5" x14ac:dyDescent="0.3">
      <c r="A82" t="str">
        <f t="shared" si="2"/>
        <v>Chester Township, Morris County</v>
      </c>
      <c r="B82">
        <f t="shared" si="3"/>
        <v>81</v>
      </c>
      <c r="C82" s="35" t="str">
        <f>'2021 Muniinfo'!A383</f>
        <v>1407</v>
      </c>
      <c r="D82" s="35" t="str">
        <f>'2021 Muniinfo'!B383</f>
        <v>Chester Township</v>
      </c>
      <c r="E82" s="35" t="str">
        <f>'2021 Muniinfo'!C383</f>
        <v>Morris</v>
      </c>
      <c r="F82">
        <f>'2021 Muniinfo'!D383</f>
        <v>1</v>
      </c>
      <c r="G82" t="str">
        <f>'2021 Muniinfo'!E383</f>
        <v>Eligible</v>
      </c>
    </row>
    <row r="83" spans="1:7" ht="16.5" x14ac:dyDescent="0.3">
      <c r="A83" t="str">
        <f t="shared" si="2"/>
        <v>Chesterfield Township, Burlington County</v>
      </c>
      <c r="B83">
        <f t="shared" si="3"/>
        <v>82</v>
      </c>
      <c r="C83" s="35" t="str">
        <f>'2021 Muniinfo'!A102</f>
        <v>0307</v>
      </c>
      <c r="D83" s="35" t="str">
        <f>'2021 Muniinfo'!B102</f>
        <v>Chesterfield Township</v>
      </c>
      <c r="E83" s="35" t="str">
        <f>'2021 Muniinfo'!C102</f>
        <v>Burlington</v>
      </c>
      <c r="F83">
        <f>'2021 Muniinfo'!D102</f>
        <v>1</v>
      </c>
      <c r="G83" t="str">
        <f>'2021 Muniinfo'!E102</f>
        <v>Ineligible</v>
      </c>
    </row>
    <row r="84" spans="1:7" ht="16.5" x14ac:dyDescent="0.3">
      <c r="A84" t="str">
        <f t="shared" si="2"/>
        <v>Cinnaminson Township, Burlington County</v>
      </c>
      <c r="B84">
        <f t="shared" si="3"/>
        <v>83</v>
      </c>
      <c r="C84" s="35" t="str">
        <f>'2021 Muniinfo'!A103</f>
        <v>0308</v>
      </c>
      <c r="D84" s="35" t="str">
        <f>'2021 Muniinfo'!B103</f>
        <v>Cinnaminson Township</v>
      </c>
      <c r="E84" s="35" t="str">
        <f>'2021 Muniinfo'!C103</f>
        <v>Burlington</v>
      </c>
      <c r="F84">
        <f>'2021 Muniinfo'!D103</f>
        <v>2</v>
      </c>
      <c r="G84" t="str">
        <f>'2021 Muniinfo'!E103</f>
        <v>Eligible</v>
      </c>
    </row>
    <row r="85" spans="1:7" ht="16.5" x14ac:dyDescent="0.3">
      <c r="A85" t="str">
        <f t="shared" si="2"/>
        <v>Clark Township, Union County</v>
      </c>
      <c r="B85">
        <f t="shared" si="3"/>
        <v>84</v>
      </c>
      <c r="C85" s="35" t="str">
        <f>'2021 Muniinfo'!A526</f>
        <v>2002</v>
      </c>
      <c r="D85" s="35" t="str">
        <f>'2021 Muniinfo'!B526</f>
        <v>Clark Township</v>
      </c>
      <c r="E85" s="35" t="str">
        <f>'2021 Muniinfo'!C526</f>
        <v>Union</v>
      </c>
      <c r="F85">
        <f>'2021 Muniinfo'!D526</f>
        <v>3</v>
      </c>
      <c r="G85" t="str">
        <f>'2021 Muniinfo'!E526</f>
        <v>Ineligible</v>
      </c>
    </row>
    <row r="86" spans="1:7" ht="16.5" x14ac:dyDescent="0.3">
      <c r="A86" t="str">
        <f t="shared" si="2"/>
        <v>Clayton Borough, Gloucester County</v>
      </c>
      <c r="B86">
        <f t="shared" si="3"/>
        <v>85</v>
      </c>
      <c r="C86" s="35" t="str">
        <f>'2021 Muniinfo'!A225</f>
        <v>0801</v>
      </c>
      <c r="D86" s="35" t="str">
        <f>'2021 Muniinfo'!B225</f>
        <v>Clayton Borough</v>
      </c>
      <c r="E86" s="35" t="str">
        <f>'2021 Muniinfo'!C225</f>
        <v>Gloucester</v>
      </c>
      <c r="F86">
        <f>'2021 Muniinfo'!D225</f>
        <v>1</v>
      </c>
      <c r="G86" t="str">
        <f>'2021 Muniinfo'!E225</f>
        <v>Eligible</v>
      </c>
    </row>
    <row r="87" spans="1:7" ht="16.5" x14ac:dyDescent="0.3">
      <c r="A87" t="str">
        <f t="shared" si="2"/>
        <v>Clementon Borough, Camden County</v>
      </c>
      <c r="B87">
        <f t="shared" si="3"/>
        <v>86</v>
      </c>
      <c r="C87" s="35" t="str">
        <f>'2021 Muniinfo'!A146</f>
        <v>0411</v>
      </c>
      <c r="D87" s="35" t="str">
        <f>'2021 Muniinfo'!B146</f>
        <v>Clementon Borough</v>
      </c>
      <c r="E87" s="35" t="str">
        <f>'2021 Muniinfo'!C146</f>
        <v>Camden</v>
      </c>
      <c r="F87">
        <f>'2021 Muniinfo'!D146</f>
        <v>3</v>
      </c>
      <c r="G87" t="str">
        <f>'2021 Muniinfo'!E146</f>
        <v>Ineligible</v>
      </c>
    </row>
    <row r="88" spans="1:7" ht="16.5" x14ac:dyDescent="0.3">
      <c r="A88" t="str">
        <f t="shared" si="2"/>
        <v>Cliffside Park Borough, Bergen County</v>
      </c>
      <c r="B88">
        <f t="shared" si="3"/>
        <v>87</v>
      </c>
      <c r="C88" s="35" t="str">
        <f>'2021 Muniinfo'!A31</f>
        <v>0206</v>
      </c>
      <c r="D88" s="35" t="str">
        <f>'2021 Muniinfo'!B31</f>
        <v>Cliffside Park Borough</v>
      </c>
      <c r="E88" s="35" t="str">
        <f>'2021 Muniinfo'!C31</f>
        <v>Bergen</v>
      </c>
      <c r="F88">
        <f>'2021 Muniinfo'!D31</f>
        <v>2</v>
      </c>
      <c r="G88" t="str">
        <f>'2021 Muniinfo'!E31</f>
        <v>Ineligible</v>
      </c>
    </row>
    <row r="89" spans="1:7" ht="16.5" x14ac:dyDescent="0.3">
      <c r="A89" t="str">
        <f t="shared" si="2"/>
        <v>Clifton City, Passaic County</v>
      </c>
      <c r="B89">
        <f t="shared" si="3"/>
        <v>88</v>
      </c>
      <c r="C89" s="35" t="str">
        <f>'2021 Muniinfo'!A450</f>
        <v>1602</v>
      </c>
      <c r="D89" s="35" t="str">
        <f>'2021 Muniinfo'!B450</f>
        <v>Clifton City</v>
      </c>
      <c r="E89" s="35" t="str">
        <f>'2021 Muniinfo'!C450</f>
        <v>Passaic</v>
      </c>
      <c r="F89">
        <f>'2021 Muniinfo'!D450</f>
        <v>2</v>
      </c>
      <c r="G89" t="str">
        <f>'2021 Muniinfo'!E450</f>
        <v>Ineligible</v>
      </c>
    </row>
    <row r="90" spans="1:7" ht="16.5" x14ac:dyDescent="0.3">
      <c r="A90" t="str">
        <f t="shared" si="2"/>
        <v>Clinton Town, Hunterdon County</v>
      </c>
      <c r="B90">
        <f t="shared" si="3"/>
        <v>89</v>
      </c>
      <c r="C90" s="35" t="str">
        <f>'2021 Muniinfo'!A265</f>
        <v>1005</v>
      </c>
      <c r="D90" s="35" t="str">
        <f>'2021 Muniinfo'!B265</f>
        <v>Clinton Town</v>
      </c>
      <c r="E90" s="35" t="str">
        <f>'2021 Muniinfo'!C265</f>
        <v>Hunterdon</v>
      </c>
      <c r="F90">
        <f>'2021 Muniinfo'!D265</f>
        <v>2</v>
      </c>
      <c r="G90" t="str">
        <f>'2021 Muniinfo'!E265</f>
        <v>Eligible</v>
      </c>
    </row>
    <row r="91" spans="1:7" ht="16.5" x14ac:dyDescent="0.3">
      <c r="A91" t="str">
        <f t="shared" si="2"/>
        <v>Clinton Township, Hunterdon County</v>
      </c>
      <c r="B91">
        <f t="shared" si="3"/>
        <v>90</v>
      </c>
      <c r="C91" s="35" t="str">
        <f>'2021 Muniinfo'!A266</f>
        <v>1006</v>
      </c>
      <c r="D91" s="35" t="str">
        <f>'2021 Muniinfo'!B266</f>
        <v>Clinton Township</v>
      </c>
      <c r="E91" s="35" t="str">
        <f>'2021 Muniinfo'!C266</f>
        <v>Hunterdon</v>
      </c>
      <c r="F91">
        <f>'2021 Muniinfo'!D266</f>
        <v>3</v>
      </c>
      <c r="G91" t="str">
        <f>'2021 Muniinfo'!E266</f>
        <v>Ineligible</v>
      </c>
    </row>
    <row r="92" spans="1:7" ht="16.5" x14ac:dyDescent="0.3">
      <c r="A92" t="str">
        <f t="shared" si="2"/>
        <v>Closter Borough, Bergen County</v>
      </c>
      <c r="B92">
        <f t="shared" si="3"/>
        <v>91</v>
      </c>
      <c r="C92" s="35" t="str">
        <f>'2021 Muniinfo'!A32</f>
        <v>0207</v>
      </c>
      <c r="D92" s="35" t="str">
        <f>'2021 Muniinfo'!B32</f>
        <v>Closter Borough</v>
      </c>
      <c r="E92" s="35" t="str">
        <f>'2021 Muniinfo'!C32</f>
        <v>Bergen</v>
      </c>
      <c r="F92">
        <f>'2021 Muniinfo'!D32</f>
        <v>3</v>
      </c>
      <c r="G92" t="str">
        <f>'2021 Muniinfo'!E32</f>
        <v>Ineligible</v>
      </c>
    </row>
    <row r="93" spans="1:7" ht="16.5" x14ac:dyDescent="0.3">
      <c r="A93" t="str">
        <f t="shared" si="2"/>
        <v>Collingswood Borough, Camden County</v>
      </c>
      <c r="B93">
        <f t="shared" si="3"/>
        <v>92</v>
      </c>
      <c r="C93" s="35" t="str">
        <f>'2021 Muniinfo'!A147</f>
        <v>0412</v>
      </c>
      <c r="D93" s="35" t="str">
        <f>'2021 Muniinfo'!B147</f>
        <v>Collingswood Borough</v>
      </c>
      <c r="E93" s="35" t="str">
        <f>'2021 Muniinfo'!C147</f>
        <v>Camden</v>
      </c>
      <c r="F93">
        <f>'2021 Muniinfo'!D147</f>
        <v>1</v>
      </c>
      <c r="G93" t="str">
        <f>'2021 Muniinfo'!E147</f>
        <v>Eligible</v>
      </c>
    </row>
    <row r="94" spans="1:7" ht="16.5" x14ac:dyDescent="0.3">
      <c r="A94" t="str">
        <f t="shared" si="2"/>
        <v>Colts Neck Township, Monmouth County</v>
      </c>
      <c r="B94">
        <f t="shared" si="3"/>
        <v>93</v>
      </c>
      <c r="C94" s="35" t="str">
        <f>'2021 Muniinfo'!A332</f>
        <v>1309</v>
      </c>
      <c r="D94" s="35" t="str">
        <f>'2021 Muniinfo'!B332</f>
        <v>Colts Neck Township</v>
      </c>
      <c r="E94" s="35" t="str">
        <f>'2021 Muniinfo'!C332</f>
        <v>Monmouth</v>
      </c>
      <c r="F94">
        <f>'2021 Muniinfo'!D332</f>
        <v>1</v>
      </c>
      <c r="G94" t="str">
        <f>'2021 Muniinfo'!E332</f>
        <v>Eligible</v>
      </c>
    </row>
    <row r="95" spans="1:7" ht="16.5" x14ac:dyDescent="0.3">
      <c r="A95" t="str">
        <f t="shared" si="2"/>
        <v>Commercial Township, Cumberland County</v>
      </c>
      <c r="B95">
        <f t="shared" si="3"/>
        <v>94</v>
      </c>
      <c r="C95" s="35" t="str">
        <f>'2021 Muniinfo'!A190</f>
        <v>0602</v>
      </c>
      <c r="D95" s="35" t="str">
        <f>'2021 Muniinfo'!B190</f>
        <v>Commercial Township</v>
      </c>
      <c r="E95" s="35" t="str">
        <f>'2021 Muniinfo'!C190</f>
        <v>Cumberland</v>
      </c>
      <c r="F95">
        <f>'2021 Muniinfo'!D190</f>
        <v>2</v>
      </c>
      <c r="G95" t="str">
        <f>'2021 Muniinfo'!E190</f>
        <v>Eligible</v>
      </c>
    </row>
    <row r="96" spans="1:7" ht="16.5" x14ac:dyDescent="0.3">
      <c r="A96" t="str">
        <f t="shared" si="2"/>
        <v>Corbin City, Atlantic County</v>
      </c>
      <c r="B96">
        <f t="shared" si="3"/>
        <v>95</v>
      </c>
      <c r="C96" s="35" t="str">
        <f>'2021 Muniinfo'!A8</f>
        <v>0106</v>
      </c>
      <c r="D96" s="35" t="str">
        <f>'2021 Muniinfo'!B8</f>
        <v>Corbin City</v>
      </c>
      <c r="E96" s="35" t="str">
        <f>'2021 Muniinfo'!C8</f>
        <v>Atlantic</v>
      </c>
      <c r="F96">
        <f>'2021 Muniinfo'!D8</f>
        <v>3</v>
      </c>
      <c r="G96" t="str">
        <f>'2021 Muniinfo'!E8</f>
        <v>Ineligible</v>
      </c>
    </row>
    <row r="97" spans="1:7" ht="16.5" x14ac:dyDescent="0.3">
      <c r="A97" t="str">
        <f t="shared" si="2"/>
        <v>Cranbury Township, Middlesex County</v>
      </c>
      <c r="B97">
        <f t="shared" si="3"/>
        <v>96</v>
      </c>
      <c r="C97" s="35" t="str">
        <f>'2021 Muniinfo'!A300</f>
        <v>1202</v>
      </c>
      <c r="D97" s="35" t="str">
        <f>'2021 Muniinfo'!B300</f>
        <v>Cranbury Township</v>
      </c>
      <c r="E97" s="35" t="str">
        <f>'2021 Muniinfo'!C300</f>
        <v>Middlesex</v>
      </c>
      <c r="F97">
        <f>'2021 Muniinfo'!D300</f>
        <v>2</v>
      </c>
      <c r="G97" t="str">
        <f>'2021 Muniinfo'!E300</f>
        <v>Eligible</v>
      </c>
    </row>
    <row r="98" spans="1:7" ht="16.5" x14ac:dyDescent="0.3">
      <c r="A98" t="str">
        <f t="shared" si="2"/>
        <v>Cranford Township, Union County</v>
      </c>
      <c r="B98">
        <f t="shared" si="3"/>
        <v>97</v>
      </c>
      <c r="C98" s="35" t="str">
        <f>'2021 Muniinfo'!A527</f>
        <v>2003</v>
      </c>
      <c r="D98" s="35" t="str">
        <f>'2021 Muniinfo'!B527</f>
        <v>Cranford Township</v>
      </c>
      <c r="E98" s="35" t="str">
        <f>'2021 Muniinfo'!C527</f>
        <v>Union</v>
      </c>
      <c r="F98">
        <f>'2021 Muniinfo'!D527</f>
        <v>1</v>
      </c>
      <c r="G98" t="str">
        <f>'2021 Muniinfo'!E527</f>
        <v>Ineligible</v>
      </c>
    </row>
    <row r="99" spans="1:7" ht="16.5" x14ac:dyDescent="0.3">
      <c r="A99" t="str">
        <f t="shared" si="2"/>
        <v>Cresskill Borough, Bergen County</v>
      </c>
      <c r="B99">
        <f t="shared" si="3"/>
        <v>98</v>
      </c>
      <c r="C99" s="35" t="str">
        <f>'2021 Muniinfo'!A33</f>
        <v>0208</v>
      </c>
      <c r="D99" s="35" t="str">
        <f>'2021 Muniinfo'!B33</f>
        <v>Cresskill Borough</v>
      </c>
      <c r="E99" s="35" t="str">
        <f>'2021 Muniinfo'!C33</f>
        <v>Bergen</v>
      </c>
      <c r="F99">
        <f>'2021 Muniinfo'!D33</f>
        <v>1</v>
      </c>
      <c r="G99" t="str">
        <f>'2021 Muniinfo'!E33</f>
        <v>Eligible</v>
      </c>
    </row>
    <row r="100" spans="1:7" ht="16.5" x14ac:dyDescent="0.3">
      <c r="A100" t="str">
        <f t="shared" si="2"/>
        <v>Deal Borough, Monmouth County</v>
      </c>
      <c r="B100">
        <f t="shared" si="3"/>
        <v>99</v>
      </c>
      <c r="C100" s="35" t="str">
        <f>'2021 Muniinfo'!A333</f>
        <v>1310</v>
      </c>
      <c r="D100" s="35" t="str">
        <f>'2021 Muniinfo'!B333</f>
        <v>Deal Borough</v>
      </c>
      <c r="E100" s="35" t="str">
        <f>'2021 Muniinfo'!C333</f>
        <v>Monmouth</v>
      </c>
      <c r="F100">
        <f>'2021 Muniinfo'!D333</f>
        <v>2</v>
      </c>
      <c r="G100" t="str">
        <f>'2021 Muniinfo'!E333</f>
        <v>Eligible</v>
      </c>
    </row>
    <row r="101" spans="1:7" ht="16.5" x14ac:dyDescent="0.3">
      <c r="A101" t="str">
        <f t="shared" si="2"/>
        <v>Deerfield Township, Cumberland County</v>
      </c>
      <c r="B101">
        <f t="shared" si="3"/>
        <v>100</v>
      </c>
      <c r="C101" s="35" t="str">
        <f>'2021 Muniinfo'!A191</f>
        <v>0603</v>
      </c>
      <c r="D101" s="35" t="str">
        <f>'2021 Muniinfo'!B191</f>
        <v>Deerfield Township</v>
      </c>
      <c r="E101" s="35" t="str">
        <f>'2021 Muniinfo'!C191</f>
        <v>Cumberland</v>
      </c>
      <c r="F101">
        <f>'2021 Muniinfo'!D191</f>
        <v>3</v>
      </c>
      <c r="G101" t="str">
        <f>'2021 Muniinfo'!E191</f>
        <v>Ineligible</v>
      </c>
    </row>
    <row r="102" spans="1:7" ht="16.5" x14ac:dyDescent="0.3">
      <c r="A102" t="str">
        <f t="shared" si="2"/>
        <v>Delanco Township, Burlington County</v>
      </c>
      <c r="B102">
        <f t="shared" si="3"/>
        <v>101</v>
      </c>
      <c r="C102" s="35" t="str">
        <f>'2021 Muniinfo'!A104</f>
        <v>0309</v>
      </c>
      <c r="D102" s="35" t="str">
        <f>'2021 Muniinfo'!B104</f>
        <v>Delanco Township</v>
      </c>
      <c r="E102" s="35" t="str">
        <f>'2021 Muniinfo'!C104</f>
        <v>Burlington</v>
      </c>
      <c r="F102">
        <f>'2021 Muniinfo'!D104</f>
        <v>3</v>
      </c>
      <c r="G102" t="str">
        <f>'2021 Muniinfo'!E104</f>
        <v>Ineligible</v>
      </c>
    </row>
    <row r="103" spans="1:7" ht="16.5" x14ac:dyDescent="0.3">
      <c r="A103" t="str">
        <f t="shared" si="2"/>
        <v>Delaware Township, Hunterdon County</v>
      </c>
      <c r="B103">
        <f t="shared" si="3"/>
        <v>102</v>
      </c>
      <c r="C103" s="35" t="str">
        <f>'2021 Muniinfo'!A267</f>
        <v>1007</v>
      </c>
      <c r="D103" s="35" t="str">
        <f>'2021 Muniinfo'!B267</f>
        <v>Delaware Township</v>
      </c>
      <c r="E103" s="35" t="str">
        <f>'2021 Muniinfo'!C267</f>
        <v>Hunterdon</v>
      </c>
      <c r="F103">
        <f>'2021 Muniinfo'!D267</f>
        <v>1</v>
      </c>
      <c r="G103" t="str">
        <f>'2021 Muniinfo'!E267</f>
        <v>Eligible</v>
      </c>
    </row>
    <row r="104" spans="1:7" ht="16.5" x14ac:dyDescent="0.3">
      <c r="A104" t="str">
        <f t="shared" si="2"/>
        <v>Delran Township, Burlington County</v>
      </c>
      <c r="B104">
        <f t="shared" si="3"/>
        <v>103</v>
      </c>
      <c r="C104" s="35" t="str">
        <f>'2021 Muniinfo'!A105</f>
        <v>0310</v>
      </c>
      <c r="D104" s="35" t="str">
        <f>'2021 Muniinfo'!B105</f>
        <v>Delran Township</v>
      </c>
      <c r="E104" s="35" t="str">
        <f>'2021 Muniinfo'!C105</f>
        <v>Burlington</v>
      </c>
      <c r="F104">
        <f>'2021 Muniinfo'!D105</f>
        <v>1</v>
      </c>
      <c r="G104" t="str">
        <f>'2021 Muniinfo'!E105</f>
        <v>Eligible</v>
      </c>
    </row>
    <row r="105" spans="1:7" ht="16.5" x14ac:dyDescent="0.3">
      <c r="A105" t="str">
        <f t="shared" si="2"/>
        <v>Demarest Borough, Bergen County</v>
      </c>
      <c r="B105">
        <f t="shared" si="3"/>
        <v>104</v>
      </c>
      <c r="C105" s="35" t="str">
        <f>'2021 Muniinfo'!A34</f>
        <v>0209</v>
      </c>
      <c r="D105" s="35" t="str">
        <f>'2021 Muniinfo'!B34</f>
        <v>Demarest Borough</v>
      </c>
      <c r="E105" s="35" t="str">
        <f>'2021 Muniinfo'!C34</f>
        <v>Bergen</v>
      </c>
      <c r="F105">
        <f>'2021 Muniinfo'!D34</f>
        <v>2</v>
      </c>
      <c r="G105" t="str">
        <f>'2021 Muniinfo'!E34</f>
        <v>Eligible</v>
      </c>
    </row>
    <row r="106" spans="1:7" ht="16.5" x14ac:dyDescent="0.3">
      <c r="A106" t="str">
        <f t="shared" si="2"/>
        <v>Dennis Township, Cape May County</v>
      </c>
      <c r="B106">
        <f t="shared" si="3"/>
        <v>105</v>
      </c>
      <c r="C106" s="35" t="str">
        <f>'2021 Muniinfo'!A176</f>
        <v>0504</v>
      </c>
      <c r="D106" s="35" t="str">
        <f>'2021 Muniinfo'!B176</f>
        <v>Dennis Township</v>
      </c>
      <c r="E106" s="35" t="str">
        <f>'2021 Muniinfo'!C176</f>
        <v>Cape May</v>
      </c>
      <c r="F106">
        <f>'2021 Muniinfo'!D176</f>
        <v>3</v>
      </c>
      <c r="G106" t="str">
        <f>'2021 Muniinfo'!E176</f>
        <v>Ineligible</v>
      </c>
    </row>
    <row r="107" spans="1:7" ht="16.5" x14ac:dyDescent="0.3">
      <c r="A107" t="str">
        <f t="shared" si="2"/>
        <v>Denville Township, Morris County</v>
      </c>
      <c r="B107">
        <f t="shared" si="3"/>
        <v>106</v>
      </c>
      <c r="C107" s="35" t="str">
        <f>'2021 Muniinfo'!A384</f>
        <v>1408</v>
      </c>
      <c r="D107" s="35" t="str">
        <f>'2021 Muniinfo'!B384</f>
        <v>Denville Township</v>
      </c>
      <c r="E107" s="35" t="str">
        <f>'2021 Muniinfo'!C384</f>
        <v>Morris</v>
      </c>
      <c r="F107">
        <f>'2021 Muniinfo'!D384</f>
        <v>2</v>
      </c>
      <c r="G107" t="str">
        <f>'2021 Muniinfo'!E384</f>
        <v>Eligible</v>
      </c>
    </row>
    <row r="108" spans="1:7" ht="16.5" x14ac:dyDescent="0.3">
      <c r="A108" t="str">
        <f t="shared" si="2"/>
        <v>Deptford Township, Gloucester County</v>
      </c>
      <c r="B108">
        <f t="shared" si="3"/>
        <v>107</v>
      </c>
      <c r="C108" s="35" t="str">
        <f>'2021 Muniinfo'!A226</f>
        <v>0802</v>
      </c>
      <c r="D108" s="35" t="str">
        <f>'2021 Muniinfo'!B226</f>
        <v>Deptford Township</v>
      </c>
      <c r="E108" s="35" t="str">
        <f>'2021 Muniinfo'!C226</f>
        <v>Gloucester</v>
      </c>
      <c r="F108">
        <f>'2021 Muniinfo'!D226</f>
        <v>2</v>
      </c>
      <c r="G108" t="str">
        <f>'2021 Muniinfo'!E226</f>
        <v>Eligible</v>
      </c>
    </row>
    <row r="109" spans="1:7" ht="16.5" x14ac:dyDescent="0.3">
      <c r="A109" t="str">
        <f t="shared" si="2"/>
        <v>Dover Town, Morris County</v>
      </c>
      <c r="B109">
        <f t="shared" si="3"/>
        <v>108</v>
      </c>
      <c r="C109" s="35" t="str">
        <f>'2021 Muniinfo'!A385</f>
        <v>1409</v>
      </c>
      <c r="D109" s="35" t="str">
        <f>'2021 Muniinfo'!B385</f>
        <v>Dover Town</v>
      </c>
      <c r="E109" s="35" t="str">
        <f>'2021 Muniinfo'!C385</f>
        <v>Morris</v>
      </c>
      <c r="F109">
        <f>'2021 Muniinfo'!D385</f>
        <v>3</v>
      </c>
      <c r="G109" t="str">
        <f>'2021 Muniinfo'!E385</f>
        <v>Ineligible</v>
      </c>
    </row>
    <row r="110" spans="1:7" ht="16.5" x14ac:dyDescent="0.3">
      <c r="A110" t="str">
        <f t="shared" si="2"/>
        <v>Downe Township, Cumberland County</v>
      </c>
      <c r="B110">
        <f t="shared" si="3"/>
        <v>109</v>
      </c>
      <c r="C110" s="35" t="str">
        <f>'2021 Muniinfo'!A192</f>
        <v>0604</v>
      </c>
      <c r="D110" s="35" t="str">
        <f>'2021 Muniinfo'!B192</f>
        <v>Downe Township</v>
      </c>
      <c r="E110" s="35" t="str">
        <f>'2021 Muniinfo'!C192</f>
        <v>Cumberland</v>
      </c>
      <c r="F110">
        <f>'2021 Muniinfo'!D192</f>
        <v>1</v>
      </c>
      <c r="G110" t="str">
        <f>'2021 Muniinfo'!E192</f>
        <v>Eligible</v>
      </c>
    </row>
    <row r="111" spans="1:7" ht="16.5" x14ac:dyDescent="0.3">
      <c r="A111" t="str">
        <f t="shared" si="2"/>
        <v>Dumont Borough, Bergen County</v>
      </c>
      <c r="B111">
        <f t="shared" si="3"/>
        <v>110</v>
      </c>
      <c r="C111" s="35" t="str">
        <f>'2021 Muniinfo'!A35</f>
        <v>0210</v>
      </c>
      <c r="D111" s="35" t="str">
        <f>'2021 Muniinfo'!B35</f>
        <v>Dumont Borough</v>
      </c>
      <c r="E111" s="35" t="str">
        <f>'2021 Muniinfo'!C35</f>
        <v>Bergen</v>
      </c>
      <c r="F111">
        <f>'2021 Muniinfo'!D35</f>
        <v>3</v>
      </c>
      <c r="G111" t="str">
        <f>'2021 Muniinfo'!E35</f>
        <v>Ineligible</v>
      </c>
    </row>
    <row r="112" spans="1:7" ht="16.5" x14ac:dyDescent="0.3">
      <c r="A112" t="str">
        <f t="shared" si="2"/>
        <v>Dunellen Borough, Middlesex County</v>
      </c>
      <c r="B112">
        <f t="shared" si="3"/>
        <v>111</v>
      </c>
      <c r="C112" s="35" t="str">
        <f>'2021 Muniinfo'!A301</f>
        <v>1203</v>
      </c>
      <c r="D112" s="35" t="str">
        <f>'2021 Muniinfo'!B301</f>
        <v>Dunellen Borough</v>
      </c>
      <c r="E112" s="35" t="str">
        <f>'2021 Muniinfo'!C301</f>
        <v>Middlesex</v>
      </c>
      <c r="F112">
        <f>'2021 Muniinfo'!D301</f>
        <v>3</v>
      </c>
      <c r="G112" t="str">
        <f>'2021 Muniinfo'!E301</f>
        <v>Ineligible</v>
      </c>
    </row>
    <row r="113" spans="1:7" ht="16.5" x14ac:dyDescent="0.3">
      <c r="A113" t="str">
        <f t="shared" si="2"/>
        <v>Eagleswood Township, Ocean County</v>
      </c>
      <c r="B113">
        <f t="shared" si="3"/>
        <v>112</v>
      </c>
      <c r="C113" s="35" t="str">
        <f>'2021 Muniinfo'!A423</f>
        <v>1508</v>
      </c>
      <c r="D113" s="35" t="str">
        <f>'2021 Muniinfo'!B423</f>
        <v>Eagleswood Township</v>
      </c>
      <c r="E113" s="35" t="str">
        <f>'2021 Muniinfo'!C423</f>
        <v>Ocean</v>
      </c>
      <c r="F113">
        <f>'2021 Muniinfo'!D423</f>
        <v>2</v>
      </c>
      <c r="G113" t="str">
        <f>'2021 Muniinfo'!E423</f>
        <v>Eligible</v>
      </c>
    </row>
    <row r="114" spans="1:7" ht="16.5" x14ac:dyDescent="0.3">
      <c r="A114" t="str">
        <f t="shared" si="2"/>
        <v>East Amwell Township, Hunterdon County</v>
      </c>
      <c r="B114">
        <f t="shared" si="3"/>
        <v>113</v>
      </c>
      <c r="C114" s="35" t="str">
        <f>'2021 Muniinfo'!A268</f>
        <v>1008</v>
      </c>
      <c r="D114" s="35" t="str">
        <f>'2021 Muniinfo'!B268</f>
        <v>East Amwell Township</v>
      </c>
      <c r="E114" s="35" t="str">
        <f>'2021 Muniinfo'!C268</f>
        <v>Hunterdon</v>
      </c>
      <c r="F114">
        <f>'2021 Muniinfo'!D268</f>
        <v>2</v>
      </c>
      <c r="G114" t="str">
        <f>'2021 Muniinfo'!E268</f>
        <v>Eligible</v>
      </c>
    </row>
    <row r="115" spans="1:7" ht="16.5" x14ac:dyDescent="0.3">
      <c r="A115" t="str">
        <f t="shared" si="2"/>
        <v>East Brunswick Township, Middlesex County</v>
      </c>
      <c r="B115">
        <f t="shared" si="3"/>
        <v>114</v>
      </c>
      <c r="C115" s="35" t="str">
        <f>'2021 Muniinfo'!A302</f>
        <v>1204</v>
      </c>
      <c r="D115" s="35" t="str">
        <f>'2021 Muniinfo'!B302</f>
        <v>East Brunswick Township</v>
      </c>
      <c r="E115" s="35" t="str">
        <f>'2021 Muniinfo'!C302</f>
        <v>Middlesex</v>
      </c>
      <c r="F115">
        <f>'2021 Muniinfo'!D302</f>
        <v>1</v>
      </c>
      <c r="G115" t="str">
        <f>'2021 Muniinfo'!E302</f>
        <v>Ineligible</v>
      </c>
    </row>
    <row r="116" spans="1:7" ht="16.5" x14ac:dyDescent="0.3">
      <c r="A116" t="str">
        <f t="shared" si="2"/>
        <v>East Greenwich Township, Gloucester County</v>
      </c>
      <c r="B116">
        <f t="shared" si="3"/>
        <v>115</v>
      </c>
      <c r="C116" s="35" t="str">
        <f>'2021 Muniinfo'!A227</f>
        <v>0803</v>
      </c>
      <c r="D116" s="35" t="str">
        <f>'2021 Muniinfo'!B227</f>
        <v>East Greenwich Township</v>
      </c>
      <c r="E116" s="35" t="str">
        <f>'2021 Muniinfo'!C227</f>
        <v>Gloucester</v>
      </c>
      <c r="F116">
        <f>'2021 Muniinfo'!D227</f>
        <v>3</v>
      </c>
      <c r="G116" t="str">
        <f>'2021 Muniinfo'!E227</f>
        <v>Ineligible</v>
      </c>
    </row>
    <row r="117" spans="1:7" ht="16.5" x14ac:dyDescent="0.3">
      <c r="A117" t="str">
        <f t="shared" si="2"/>
        <v>East Hanover Township, Morris County</v>
      </c>
      <c r="B117">
        <f t="shared" si="3"/>
        <v>116</v>
      </c>
      <c r="C117" s="35" t="str">
        <f>'2021 Muniinfo'!A386</f>
        <v>1410</v>
      </c>
      <c r="D117" s="35" t="str">
        <f>'2021 Muniinfo'!B386</f>
        <v>East Hanover Township</v>
      </c>
      <c r="E117" s="35" t="str">
        <f>'2021 Muniinfo'!C386</f>
        <v>Morris</v>
      </c>
      <c r="F117">
        <f>'2021 Muniinfo'!D386</f>
        <v>1</v>
      </c>
      <c r="G117" t="str">
        <f>'2021 Muniinfo'!E386</f>
        <v>Ineligible</v>
      </c>
    </row>
    <row r="118" spans="1:7" ht="16.5" x14ac:dyDescent="0.3">
      <c r="A118" t="str">
        <f t="shared" si="2"/>
        <v>East Newark Borough, Hudson County</v>
      </c>
      <c r="B118">
        <f t="shared" si="3"/>
        <v>117</v>
      </c>
      <c r="C118" s="35" t="str">
        <f>'2021 Muniinfo'!A250</f>
        <v>0902</v>
      </c>
      <c r="D118" s="35" t="str">
        <f>'2021 Muniinfo'!B250</f>
        <v>East Newark Borough</v>
      </c>
      <c r="E118" s="35" t="str">
        <f>'2021 Muniinfo'!C250</f>
        <v>Hudson</v>
      </c>
      <c r="F118">
        <f>'2021 Muniinfo'!D250</f>
        <v>2</v>
      </c>
      <c r="G118" t="str">
        <f>'2021 Muniinfo'!E250</f>
        <v>Eligible</v>
      </c>
    </row>
    <row r="119" spans="1:7" ht="16.5" x14ac:dyDescent="0.3">
      <c r="A119" t="str">
        <f t="shared" si="2"/>
        <v>East Orange City, Essex County</v>
      </c>
      <c r="B119">
        <f t="shared" si="3"/>
        <v>118</v>
      </c>
      <c r="C119" s="35" t="str">
        <f>'2021 Muniinfo'!A207</f>
        <v>0705</v>
      </c>
      <c r="D119" s="35" t="str">
        <f>'2021 Muniinfo'!B207</f>
        <v>East Orange City</v>
      </c>
      <c r="E119" s="35" t="str">
        <f>'2021 Muniinfo'!C207</f>
        <v>Essex</v>
      </c>
      <c r="F119">
        <f>'2021 Muniinfo'!D207</f>
        <v>1</v>
      </c>
      <c r="G119" t="str">
        <f>'2021 Muniinfo'!E207</f>
        <v>Ineligible</v>
      </c>
    </row>
    <row r="120" spans="1:7" ht="16.5" x14ac:dyDescent="0.3">
      <c r="A120" t="str">
        <f t="shared" si="2"/>
        <v>East Rutherford Borough, Bergen County</v>
      </c>
      <c r="B120">
        <f t="shared" si="3"/>
        <v>119</v>
      </c>
      <c r="C120" s="35" t="str">
        <f>'2021 Muniinfo'!A37</f>
        <v>0212</v>
      </c>
      <c r="D120" s="35" t="str">
        <f>'2021 Muniinfo'!B37</f>
        <v>East Rutherford Borough</v>
      </c>
      <c r="E120" s="35" t="str">
        <f>'2021 Muniinfo'!C37</f>
        <v>Bergen</v>
      </c>
      <c r="F120">
        <f>'2021 Muniinfo'!D37</f>
        <v>2</v>
      </c>
      <c r="G120" t="str">
        <f>'2021 Muniinfo'!E37</f>
        <v>Ineligible</v>
      </c>
    </row>
    <row r="121" spans="1:7" ht="16.5" x14ac:dyDescent="0.3">
      <c r="A121" t="str">
        <f t="shared" si="2"/>
        <v>East Windsor Township, Mercer County</v>
      </c>
      <c r="B121">
        <f t="shared" si="3"/>
        <v>120</v>
      </c>
      <c r="C121" s="35" t="str">
        <f>'2021 Muniinfo'!A287</f>
        <v>1101</v>
      </c>
      <c r="D121" s="35" t="str">
        <f>'2021 Muniinfo'!B287</f>
        <v>East Windsor Township</v>
      </c>
      <c r="E121" s="35" t="str">
        <f>'2021 Muniinfo'!C287</f>
        <v>Mercer</v>
      </c>
      <c r="F121">
        <f>'2021 Muniinfo'!D287</f>
        <v>3</v>
      </c>
      <c r="G121" t="str">
        <f>'2021 Muniinfo'!E287</f>
        <v>Ineligible</v>
      </c>
    </row>
    <row r="122" spans="1:7" ht="16.5" x14ac:dyDescent="0.3">
      <c r="A122" t="str">
        <f t="shared" si="2"/>
        <v>Eastampton Township, Burlington County</v>
      </c>
      <c r="B122">
        <f t="shared" si="3"/>
        <v>121</v>
      </c>
      <c r="C122" s="35" t="str">
        <f>'2021 Muniinfo'!A106</f>
        <v>0311</v>
      </c>
      <c r="D122" s="35" t="str">
        <f>'2021 Muniinfo'!B106</f>
        <v>Eastampton Township</v>
      </c>
      <c r="E122" s="35" t="str">
        <f>'2021 Muniinfo'!C106</f>
        <v>Burlington</v>
      </c>
      <c r="F122">
        <f>'2021 Muniinfo'!D106</f>
        <v>2</v>
      </c>
      <c r="G122" t="str">
        <f>'2021 Muniinfo'!E106</f>
        <v>Eligible</v>
      </c>
    </row>
    <row r="123" spans="1:7" ht="16.5" x14ac:dyDescent="0.3">
      <c r="A123" t="str">
        <f t="shared" si="2"/>
        <v>Eatontown Borough, Monmouth County</v>
      </c>
      <c r="B123">
        <f t="shared" si="3"/>
        <v>122</v>
      </c>
      <c r="C123" s="35" t="str">
        <f>'2021 Muniinfo'!A334</f>
        <v>1311</v>
      </c>
      <c r="D123" s="35" t="str">
        <f>'2021 Muniinfo'!B334</f>
        <v>Eatontown Borough</v>
      </c>
      <c r="E123" s="35" t="str">
        <f>'2021 Muniinfo'!C334</f>
        <v>Monmouth</v>
      </c>
      <c r="F123">
        <f>'2021 Muniinfo'!D334</f>
        <v>3</v>
      </c>
      <c r="G123" t="str">
        <f>'2021 Muniinfo'!E334</f>
        <v>Ineligible</v>
      </c>
    </row>
    <row r="124" spans="1:7" ht="16.5" x14ac:dyDescent="0.3">
      <c r="A124" t="str">
        <f t="shared" si="2"/>
        <v>Edgewater Borough, Bergen County</v>
      </c>
      <c r="B124">
        <f t="shared" si="3"/>
        <v>123</v>
      </c>
      <c r="C124" s="35" t="str">
        <f>'2021 Muniinfo'!A38</f>
        <v>0213</v>
      </c>
      <c r="D124" s="35" t="str">
        <f>'2021 Muniinfo'!B38</f>
        <v>Edgewater Borough</v>
      </c>
      <c r="E124" s="35" t="str">
        <f>'2021 Muniinfo'!C38</f>
        <v>Bergen</v>
      </c>
      <c r="F124">
        <f>'2021 Muniinfo'!D38</f>
        <v>3</v>
      </c>
      <c r="G124" t="str">
        <f>'2021 Muniinfo'!E38</f>
        <v>Ineligible</v>
      </c>
    </row>
    <row r="125" spans="1:7" ht="16.5" x14ac:dyDescent="0.3">
      <c r="A125" t="str">
        <f t="shared" si="2"/>
        <v>Edgewater Park Township, Burlington County</v>
      </c>
      <c r="B125">
        <f t="shared" si="3"/>
        <v>124</v>
      </c>
      <c r="C125" s="35" t="str">
        <f>'2021 Muniinfo'!A107</f>
        <v>0312</v>
      </c>
      <c r="D125" s="35" t="str">
        <f>'2021 Muniinfo'!B107</f>
        <v>Edgewater Park Township</v>
      </c>
      <c r="E125" s="35" t="str">
        <f>'2021 Muniinfo'!C107</f>
        <v>Burlington</v>
      </c>
      <c r="F125">
        <f>'2021 Muniinfo'!D107</f>
        <v>3</v>
      </c>
      <c r="G125" t="str">
        <f>'2021 Muniinfo'!E107</f>
        <v>Ineligible</v>
      </c>
    </row>
    <row r="126" spans="1:7" ht="16.5" x14ac:dyDescent="0.3">
      <c r="A126" t="str">
        <f t="shared" si="2"/>
        <v>Edison Township, Middlesex County</v>
      </c>
      <c r="B126">
        <f t="shared" si="3"/>
        <v>125</v>
      </c>
      <c r="C126" s="35" t="str">
        <f>'2021 Muniinfo'!A303</f>
        <v>1205</v>
      </c>
      <c r="D126" s="35" t="str">
        <f>'2021 Muniinfo'!B303</f>
        <v>Edison Township</v>
      </c>
      <c r="E126" s="35" t="str">
        <f>'2021 Muniinfo'!C303</f>
        <v>Middlesex</v>
      </c>
      <c r="F126">
        <f>'2021 Muniinfo'!D303</f>
        <v>2</v>
      </c>
      <c r="G126" t="str">
        <f>'2021 Muniinfo'!E303</f>
        <v>Ineligible</v>
      </c>
    </row>
    <row r="127" spans="1:7" ht="16.5" x14ac:dyDescent="0.3">
      <c r="A127" t="str">
        <f t="shared" si="2"/>
        <v>Egg Harbor City, Atlantic County</v>
      </c>
      <c r="B127">
        <f t="shared" si="3"/>
        <v>126</v>
      </c>
      <c r="C127" s="35" t="str">
        <f>'2021 Muniinfo'!A9</f>
        <v>0107</v>
      </c>
      <c r="D127" s="35" t="str">
        <f>'2021 Muniinfo'!B9</f>
        <v>Egg Harbor City</v>
      </c>
      <c r="E127" s="35" t="str">
        <f>'2021 Muniinfo'!C9</f>
        <v>Atlantic</v>
      </c>
      <c r="F127">
        <f>'2021 Muniinfo'!D9</f>
        <v>1</v>
      </c>
      <c r="G127" t="str">
        <f>'2021 Muniinfo'!E9</f>
        <v>Eligible</v>
      </c>
    </row>
    <row r="128" spans="1:7" ht="16.5" x14ac:dyDescent="0.3">
      <c r="A128" t="str">
        <f t="shared" si="2"/>
        <v>Egg Harbor Township, Atlantic County</v>
      </c>
      <c r="B128">
        <f t="shared" si="3"/>
        <v>127</v>
      </c>
      <c r="C128" s="35" t="str">
        <f>'2021 Muniinfo'!A10</f>
        <v>0108</v>
      </c>
      <c r="D128" s="35" t="str">
        <f>'2021 Muniinfo'!B10</f>
        <v>Egg Harbor Township</v>
      </c>
      <c r="E128" s="35" t="str">
        <f>'2021 Muniinfo'!C10</f>
        <v>Atlantic</v>
      </c>
      <c r="F128">
        <f>'2021 Muniinfo'!D10</f>
        <v>2</v>
      </c>
      <c r="G128" t="str">
        <f>'2021 Muniinfo'!E10</f>
        <v>Eligible</v>
      </c>
    </row>
    <row r="129" spans="1:7" ht="16.5" x14ac:dyDescent="0.3">
      <c r="A129" t="str">
        <f t="shared" si="2"/>
        <v>Elizabeth City, Union County</v>
      </c>
      <c r="B129">
        <f t="shared" si="3"/>
        <v>128</v>
      </c>
      <c r="C129" s="35" t="str">
        <f>'2021 Muniinfo'!A528</f>
        <v>2004</v>
      </c>
      <c r="D129" s="35" t="str">
        <f>'2021 Muniinfo'!B528</f>
        <v>Elizabeth City</v>
      </c>
      <c r="E129" s="35" t="str">
        <f>'2021 Muniinfo'!C528</f>
        <v>Union</v>
      </c>
      <c r="F129">
        <f>'2021 Muniinfo'!D528</f>
        <v>2</v>
      </c>
      <c r="G129" t="str">
        <f>'2021 Muniinfo'!E528</f>
        <v>Ineligible</v>
      </c>
    </row>
    <row r="130" spans="1:7" ht="16.5" x14ac:dyDescent="0.3">
      <c r="A130" t="str">
        <f t="shared" ref="A130:A193" si="4">D130&amp;", "&amp;E130&amp;" County"</f>
        <v>Elk Township, Gloucester County</v>
      </c>
      <c r="B130">
        <f t="shared" si="3"/>
        <v>129</v>
      </c>
      <c r="C130" s="35" t="str">
        <f>'2021 Muniinfo'!A228</f>
        <v>0804</v>
      </c>
      <c r="D130" s="35" t="str">
        <f>'2021 Muniinfo'!B228</f>
        <v>Elk Township</v>
      </c>
      <c r="E130" s="35" t="str">
        <f>'2021 Muniinfo'!C228</f>
        <v>Gloucester</v>
      </c>
      <c r="F130">
        <f>'2021 Muniinfo'!D228</f>
        <v>1</v>
      </c>
      <c r="G130" t="str">
        <f>'2021 Muniinfo'!E228</f>
        <v>Eligible</v>
      </c>
    </row>
    <row r="131" spans="1:7" ht="16.5" x14ac:dyDescent="0.3">
      <c r="A131" t="str">
        <f t="shared" si="4"/>
        <v>Elmer Borough, Salem County</v>
      </c>
      <c r="B131">
        <f t="shared" si="3"/>
        <v>130</v>
      </c>
      <c r="C131" s="35" t="str">
        <f>'2021 Muniinfo'!A466</f>
        <v>1702</v>
      </c>
      <c r="D131" s="35" t="str">
        <f>'2021 Muniinfo'!B466</f>
        <v>Elmer Borough</v>
      </c>
      <c r="E131" s="35" t="str">
        <f>'2021 Muniinfo'!C466</f>
        <v>Salem</v>
      </c>
      <c r="F131">
        <f>'2021 Muniinfo'!D466</f>
        <v>3</v>
      </c>
      <c r="G131" t="str">
        <f>'2021 Muniinfo'!E466</f>
        <v>Ineligible</v>
      </c>
    </row>
    <row r="132" spans="1:7" ht="16.5" x14ac:dyDescent="0.3">
      <c r="A132" t="str">
        <f t="shared" si="4"/>
        <v>Elmwood Park Borough, Bergen County</v>
      </c>
      <c r="B132">
        <f t="shared" ref="B132:B195" si="5">B131+1</f>
        <v>131</v>
      </c>
      <c r="C132" s="35" t="str">
        <f>'2021 Muniinfo'!A36</f>
        <v>0211</v>
      </c>
      <c r="D132" s="35" t="str">
        <f>'2021 Muniinfo'!B36</f>
        <v>Elmwood Park Borough</v>
      </c>
      <c r="E132" s="35" t="str">
        <f>'2021 Muniinfo'!C36</f>
        <v>Bergen</v>
      </c>
      <c r="F132">
        <f>'2021 Muniinfo'!D36</f>
        <v>1</v>
      </c>
      <c r="G132" t="str">
        <f>'2021 Muniinfo'!E36</f>
        <v>Ineligible</v>
      </c>
    </row>
    <row r="133" spans="1:7" ht="16.5" x14ac:dyDescent="0.3">
      <c r="A133" t="str">
        <f t="shared" si="4"/>
        <v>Elsinboro Township, Salem County</v>
      </c>
      <c r="B133">
        <f t="shared" si="5"/>
        <v>132</v>
      </c>
      <c r="C133" s="35" t="str">
        <f>'2021 Muniinfo'!A467</f>
        <v>1703</v>
      </c>
      <c r="D133" s="35" t="str">
        <f>'2021 Muniinfo'!B467</f>
        <v>Elsinboro Township</v>
      </c>
      <c r="E133" s="35" t="str">
        <f>'2021 Muniinfo'!C467</f>
        <v>Salem</v>
      </c>
      <c r="F133">
        <f>'2021 Muniinfo'!D467</f>
        <v>1</v>
      </c>
      <c r="G133" t="str">
        <f>'2021 Muniinfo'!E467</f>
        <v>Eligible</v>
      </c>
    </row>
    <row r="134" spans="1:7" ht="16.5" x14ac:dyDescent="0.3">
      <c r="A134" t="str">
        <f t="shared" si="4"/>
        <v>Emerson Borough, Bergen County</v>
      </c>
      <c r="B134">
        <f t="shared" si="5"/>
        <v>133</v>
      </c>
      <c r="C134" s="35" t="str">
        <f>'2021 Muniinfo'!A39</f>
        <v>0214</v>
      </c>
      <c r="D134" s="35" t="str">
        <f>'2021 Muniinfo'!B39</f>
        <v>Emerson Borough</v>
      </c>
      <c r="E134" s="35" t="str">
        <f>'2021 Muniinfo'!C39</f>
        <v>Bergen</v>
      </c>
      <c r="F134">
        <f>'2021 Muniinfo'!D39</f>
        <v>1</v>
      </c>
      <c r="G134" t="str">
        <f>'2021 Muniinfo'!E39</f>
        <v>Eligible</v>
      </c>
    </row>
    <row r="135" spans="1:7" ht="16.5" x14ac:dyDescent="0.3">
      <c r="A135" t="str">
        <f t="shared" si="4"/>
        <v>Englewood City, Bergen County</v>
      </c>
      <c r="B135">
        <f t="shared" si="5"/>
        <v>134</v>
      </c>
      <c r="C135" s="35" t="str">
        <f>'2021 Muniinfo'!A40</f>
        <v>0215</v>
      </c>
      <c r="D135" s="35" t="str">
        <f>'2021 Muniinfo'!B40</f>
        <v>Englewood City</v>
      </c>
      <c r="E135" s="35" t="str">
        <f>'2021 Muniinfo'!C40</f>
        <v>Bergen</v>
      </c>
      <c r="F135">
        <f>'2021 Muniinfo'!D40</f>
        <v>2</v>
      </c>
      <c r="G135" t="str">
        <f>'2021 Muniinfo'!E40</f>
        <v>Ineligible</v>
      </c>
    </row>
    <row r="136" spans="1:7" ht="16.5" x14ac:dyDescent="0.3">
      <c r="A136" t="str">
        <f t="shared" si="4"/>
        <v>Englewood Cliffs Borough, Bergen County</v>
      </c>
      <c r="B136">
        <f t="shared" si="5"/>
        <v>135</v>
      </c>
      <c r="C136" s="35" t="str">
        <f>'2021 Muniinfo'!A41</f>
        <v>0216</v>
      </c>
      <c r="D136" s="35" t="str">
        <f>'2021 Muniinfo'!B41</f>
        <v>Englewood Cliffs Borough</v>
      </c>
      <c r="E136" s="35" t="str">
        <f>'2021 Muniinfo'!C41</f>
        <v>Bergen</v>
      </c>
      <c r="F136">
        <f>'2021 Muniinfo'!D41</f>
        <v>3</v>
      </c>
      <c r="G136" t="str">
        <f>'2021 Muniinfo'!E41</f>
        <v>Ineligible</v>
      </c>
    </row>
    <row r="137" spans="1:7" ht="16.5" x14ac:dyDescent="0.3">
      <c r="A137" t="str">
        <f t="shared" si="4"/>
        <v>Englishtown Borough, Monmouth County</v>
      </c>
      <c r="B137">
        <f t="shared" si="5"/>
        <v>136</v>
      </c>
      <c r="C137" s="35" t="str">
        <f>'2021 Muniinfo'!A335</f>
        <v>1312</v>
      </c>
      <c r="D137" s="35" t="str">
        <f>'2021 Muniinfo'!B335</f>
        <v>Englishtown Borough</v>
      </c>
      <c r="E137" s="35" t="str">
        <f>'2021 Muniinfo'!C335</f>
        <v>Monmouth</v>
      </c>
      <c r="F137">
        <f>'2021 Muniinfo'!D335</f>
        <v>1</v>
      </c>
      <c r="G137" t="str">
        <f>'2021 Muniinfo'!E335</f>
        <v>Ineligible</v>
      </c>
    </row>
    <row r="138" spans="1:7" ht="16.5" x14ac:dyDescent="0.3">
      <c r="A138" t="str">
        <f t="shared" si="4"/>
        <v>Essex Fells Township, Essex County</v>
      </c>
      <c r="B138">
        <f t="shared" si="5"/>
        <v>137</v>
      </c>
      <c r="C138" s="35" t="str">
        <f>'2021 Muniinfo'!A208</f>
        <v>0706</v>
      </c>
      <c r="D138" s="35" t="str">
        <f>'2021 Muniinfo'!B208</f>
        <v>Essex Fells Township</v>
      </c>
      <c r="E138" s="35" t="str">
        <f>'2021 Muniinfo'!C208</f>
        <v>Essex</v>
      </c>
      <c r="F138">
        <f>'2021 Muniinfo'!D208</f>
        <v>2</v>
      </c>
      <c r="G138" t="str">
        <f>'2021 Muniinfo'!E208</f>
        <v>Eligible</v>
      </c>
    </row>
    <row r="139" spans="1:7" ht="16.5" x14ac:dyDescent="0.3">
      <c r="A139" t="str">
        <f t="shared" si="4"/>
        <v>Estell Manor City, Atlantic County</v>
      </c>
      <c r="B139">
        <f t="shared" si="5"/>
        <v>138</v>
      </c>
      <c r="C139" s="35" t="str">
        <f>'2021 Muniinfo'!A11</f>
        <v>0109</v>
      </c>
      <c r="D139" s="35" t="str">
        <f>'2021 Muniinfo'!B11</f>
        <v>Estell Manor City</v>
      </c>
      <c r="E139" s="35" t="str">
        <f>'2021 Muniinfo'!C11</f>
        <v>Atlantic</v>
      </c>
      <c r="F139">
        <f>'2021 Muniinfo'!D11</f>
        <v>3</v>
      </c>
      <c r="G139" t="str">
        <f>'2021 Muniinfo'!E11</f>
        <v>Ineligible</v>
      </c>
    </row>
    <row r="140" spans="1:7" ht="16.5" x14ac:dyDescent="0.3">
      <c r="A140" t="str">
        <f t="shared" si="4"/>
        <v>Evesham Township, Burlington County</v>
      </c>
      <c r="B140">
        <f t="shared" si="5"/>
        <v>139</v>
      </c>
      <c r="C140" s="35" t="str">
        <f>'2021 Muniinfo'!A108</f>
        <v>0313</v>
      </c>
      <c r="D140" s="35" t="str">
        <f>'2021 Muniinfo'!B108</f>
        <v>Evesham Township</v>
      </c>
      <c r="E140" s="35" t="str">
        <f>'2021 Muniinfo'!C108</f>
        <v>Burlington</v>
      </c>
      <c r="F140">
        <f>'2021 Muniinfo'!D108</f>
        <v>1</v>
      </c>
      <c r="G140" t="str">
        <f>'2021 Muniinfo'!E108</f>
        <v>Eligible</v>
      </c>
    </row>
    <row r="141" spans="1:7" ht="16.5" x14ac:dyDescent="0.3">
      <c r="A141" t="str">
        <f t="shared" si="4"/>
        <v>Ewing Township, Mercer County</v>
      </c>
      <c r="B141">
        <f t="shared" si="5"/>
        <v>140</v>
      </c>
      <c r="C141" s="35" t="str">
        <f>'2021 Muniinfo'!A288</f>
        <v>1102</v>
      </c>
      <c r="D141" s="35" t="str">
        <f>'2021 Muniinfo'!B288</f>
        <v>Ewing Township</v>
      </c>
      <c r="E141" s="35" t="str">
        <f>'2021 Muniinfo'!C288</f>
        <v>Mercer</v>
      </c>
      <c r="F141">
        <f>'2021 Muniinfo'!D288</f>
        <v>1</v>
      </c>
      <c r="G141" t="str">
        <f>'2021 Muniinfo'!E288</f>
        <v>Eligible</v>
      </c>
    </row>
    <row r="142" spans="1:7" ht="16.5" x14ac:dyDescent="0.3">
      <c r="A142" t="str">
        <f t="shared" si="4"/>
        <v>Fair Haven Borough, Monmouth County</v>
      </c>
      <c r="B142">
        <f t="shared" si="5"/>
        <v>141</v>
      </c>
      <c r="C142" s="35" t="str">
        <f>'2021 Muniinfo'!A336</f>
        <v>1313</v>
      </c>
      <c r="D142" s="35" t="str">
        <f>'2021 Muniinfo'!B336</f>
        <v>Fair Haven Borough</v>
      </c>
      <c r="E142" s="35" t="str">
        <f>'2021 Muniinfo'!C336</f>
        <v>Monmouth</v>
      </c>
      <c r="F142">
        <f>'2021 Muniinfo'!D336</f>
        <v>2</v>
      </c>
      <c r="G142" t="str">
        <f>'2021 Muniinfo'!E336</f>
        <v>Eligible</v>
      </c>
    </row>
    <row r="143" spans="1:7" ht="16.5" x14ac:dyDescent="0.3">
      <c r="A143" t="str">
        <f t="shared" si="4"/>
        <v>Fair Lawn Borough, Bergen County</v>
      </c>
      <c r="B143">
        <f t="shared" si="5"/>
        <v>142</v>
      </c>
      <c r="C143" s="35" t="str">
        <f>'2021 Muniinfo'!A42</f>
        <v>0217</v>
      </c>
      <c r="D143" s="35" t="str">
        <f>'2021 Muniinfo'!B42</f>
        <v>Fair Lawn Borough</v>
      </c>
      <c r="E143" s="35" t="str">
        <f>'2021 Muniinfo'!C42</f>
        <v>Bergen</v>
      </c>
      <c r="F143">
        <f>'2021 Muniinfo'!D42</f>
        <v>1</v>
      </c>
      <c r="G143" t="str">
        <f>'2021 Muniinfo'!E42</f>
        <v>Eligible</v>
      </c>
    </row>
    <row r="144" spans="1:7" ht="16.5" x14ac:dyDescent="0.3">
      <c r="A144" t="str">
        <f t="shared" si="4"/>
        <v>Fairfield Borough, Cumberland County</v>
      </c>
      <c r="B144">
        <f t="shared" si="5"/>
        <v>143</v>
      </c>
      <c r="C144" s="35" t="str">
        <f>'2021 Muniinfo'!A193</f>
        <v>0605</v>
      </c>
      <c r="D144" s="35" t="str">
        <f>'2021 Muniinfo'!B193</f>
        <v>Fairfield Borough</v>
      </c>
      <c r="E144" s="35" t="str">
        <f>'2021 Muniinfo'!C193</f>
        <v>Cumberland</v>
      </c>
      <c r="F144">
        <f>'2021 Muniinfo'!D193</f>
        <v>2</v>
      </c>
      <c r="G144" t="str">
        <f>'2021 Muniinfo'!E193</f>
        <v>Eligible</v>
      </c>
    </row>
    <row r="145" spans="1:7" ht="16.5" x14ac:dyDescent="0.3">
      <c r="A145" t="str">
        <f t="shared" si="4"/>
        <v>Fairfield Borough, Essex County</v>
      </c>
      <c r="B145">
        <f t="shared" si="5"/>
        <v>144</v>
      </c>
      <c r="C145" s="35" t="str">
        <f>'2021 Muniinfo'!A209</f>
        <v>0707</v>
      </c>
      <c r="D145" s="35" t="str">
        <f>'2021 Muniinfo'!B209</f>
        <v>Fairfield Borough</v>
      </c>
      <c r="E145" s="35" t="str">
        <f>'2021 Muniinfo'!C209</f>
        <v>Essex</v>
      </c>
      <c r="F145">
        <f>'2021 Muniinfo'!D209</f>
        <v>3</v>
      </c>
      <c r="G145" t="str">
        <f>'2021 Muniinfo'!E209</f>
        <v>Ineligible</v>
      </c>
    </row>
    <row r="146" spans="1:7" ht="16.5" x14ac:dyDescent="0.3">
      <c r="A146" t="str">
        <f t="shared" si="4"/>
        <v>Fairview Borough, Bergen County</v>
      </c>
      <c r="B146">
        <f t="shared" si="5"/>
        <v>145</v>
      </c>
      <c r="C146" s="35" t="str">
        <f>'2021 Muniinfo'!A43</f>
        <v>0218</v>
      </c>
      <c r="D146" s="35" t="str">
        <f>'2021 Muniinfo'!B43</f>
        <v>Fairview Borough</v>
      </c>
      <c r="E146" s="35" t="str">
        <f>'2021 Muniinfo'!C43</f>
        <v>Bergen</v>
      </c>
      <c r="F146">
        <f>'2021 Muniinfo'!D43</f>
        <v>2</v>
      </c>
      <c r="G146" t="str">
        <f>'2021 Muniinfo'!E43</f>
        <v>Ineligible</v>
      </c>
    </row>
    <row r="147" spans="1:7" ht="16.5" x14ac:dyDescent="0.3">
      <c r="A147" t="str">
        <f t="shared" si="4"/>
        <v>Fanwood Borough, Union County</v>
      </c>
      <c r="B147">
        <f t="shared" si="5"/>
        <v>146</v>
      </c>
      <c r="C147" s="35" t="str">
        <f>'2021 Muniinfo'!A529</f>
        <v>2005</v>
      </c>
      <c r="D147" s="35" t="str">
        <f>'2021 Muniinfo'!B529</f>
        <v>Fanwood Borough</v>
      </c>
      <c r="E147" s="35" t="str">
        <f>'2021 Muniinfo'!C529</f>
        <v>Union</v>
      </c>
      <c r="F147">
        <f>'2021 Muniinfo'!D529</f>
        <v>3</v>
      </c>
      <c r="G147" t="str">
        <f>'2021 Muniinfo'!E529</f>
        <v>Ineligible</v>
      </c>
    </row>
    <row r="148" spans="1:7" ht="16.5" x14ac:dyDescent="0.3">
      <c r="A148" t="str">
        <f t="shared" si="4"/>
        <v>Far Hills Borough, Somerset County</v>
      </c>
      <c r="B148">
        <f t="shared" si="5"/>
        <v>147</v>
      </c>
      <c r="C148" s="35" t="str">
        <f>'2021 Muniinfo'!A486</f>
        <v>1807</v>
      </c>
      <c r="D148" s="35" t="str">
        <f>'2021 Muniinfo'!B486</f>
        <v>Far Hills Borough</v>
      </c>
      <c r="E148" s="35" t="str">
        <f>'2021 Muniinfo'!C486</f>
        <v>Somerset</v>
      </c>
      <c r="F148">
        <f>'2021 Muniinfo'!D486</f>
        <v>2</v>
      </c>
      <c r="G148" t="str">
        <f>'2021 Muniinfo'!E486</f>
        <v>Eligible</v>
      </c>
    </row>
    <row r="149" spans="1:7" ht="16.5" x14ac:dyDescent="0.3">
      <c r="A149" t="str">
        <f t="shared" si="4"/>
        <v>Farmingdale Borough, Monmouth County</v>
      </c>
      <c r="B149">
        <f t="shared" si="5"/>
        <v>148</v>
      </c>
      <c r="C149" s="35" t="str">
        <f>'2021 Muniinfo'!A337</f>
        <v>1314</v>
      </c>
      <c r="D149" s="35" t="str">
        <f>'2021 Muniinfo'!B337</f>
        <v>Farmingdale Borough</v>
      </c>
      <c r="E149" s="35" t="str">
        <f>'2021 Muniinfo'!C337</f>
        <v>Monmouth</v>
      </c>
      <c r="F149">
        <f>'2021 Muniinfo'!D337</f>
        <v>3</v>
      </c>
      <c r="G149" t="str">
        <f>'2021 Muniinfo'!E337</f>
        <v>Ineligible</v>
      </c>
    </row>
    <row r="150" spans="1:7" ht="16.5" x14ac:dyDescent="0.3">
      <c r="A150" t="str">
        <f t="shared" si="4"/>
        <v>Fieldsboro Borough, Burlington County</v>
      </c>
      <c r="B150">
        <f t="shared" si="5"/>
        <v>149</v>
      </c>
      <c r="C150" s="35" t="str">
        <f>'2021 Muniinfo'!A109</f>
        <v>0314</v>
      </c>
      <c r="D150" s="35" t="str">
        <f>'2021 Muniinfo'!B109</f>
        <v>Fieldsboro Borough</v>
      </c>
      <c r="E150" s="35" t="str">
        <f>'2021 Muniinfo'!C109</f>
        <v>Burlington</v>
      </c>
      <c r="F150">
        <f>'2021 Muniinfo'!D109</f>
        <v>2</v>
      </c>
      <c r="G150" t="str">
        <f>'2021 Muniinfo'!E109</f>
        <v>Ineligible</v>
      </c>
    </row>
    <row r="151" spans="1:7" ht="16.5" x14ac:dyDescent="0.3">
      <c r="A151" t="str">
        <f t="shared" si="4"/>
        <v>Flemington Borough, Hunterdon County</v>
      </c>
      <c r="B151">
        <f t="shared" si="5"/>
        <v>150</v>
      </c>
      <c r="C151" s="35" t="str">
        <f>'2021 Muniinfo'!A269</f>
        <v>1009</v>
      </c>
      <c r="D151" s="35" t="str">
        <f>'2021 Muniinfo'!B269</f>
        <v>Flemington Borough</v>
      </c>
      <c r="E151" s="35" t="str">
        <f>'2021 Muniinfo'!C269</f>
        <v>Hunterdon</v>
      </c>
      <c r="F151">
        <f>'2021 Muniinfo'!D269</f>
        <v>3</v>
      </c>
      <c r="G151" t="str">
        <f>'2021 Muniinfo'!E269</f>
        <v>Ineligible</v>
      </c>
    </row>
    <row r="152" spans="1:7" ht="16.5" x14ac:dyDescent="0.3">
      <c r="A152" t="str">
        <f t="shared" si="4"/>
        <v>Florence Township, Burlington County</v>
      </c>
      <c r="B152">
        <f t="shared" si="5"/>
        <v>151</v>
      </c>
      <c r="C152" s="35" t="str">
        <f>'2021 Muniinfo'!A110</f>
        <v>0315</v>
      </c>
      <c r="D152" s="35" t="str">
        <f>'2021 Muniinfo'!B110</f>
        <v>Florence Township</v>
      </c>
      <c r="E152" s="35" t="str">
        <f>'2021 Muniinfo'!C110</f>
        <v>Burlington</v>
      </c>
      <c r="F152">
        <f>'2021 Muniinfo'!D110</f>
        <v>3</v>
      </c>
      <c r="G152" t="str">
        <f>'2021 Muniinfo'!E110</f>
        <v>Ineligible</v>
      </c>
    </row>
    <row r="153" spans="1:7" ht="16.5" x14ac:dyDescent="0.3">
      <c r="A153" t="str">
        <f t="shared" si="4"/>
        <v>Florham Park Borough, Morris County</v>
      </c>
      <c r="B153">
        <f t="shared" si="5"/>
        <v>152</v>
      </c>
      <c r="C153" s="35" t="str">
        <f>'2021 Muniinfo'!A387</f>
        <v>1411</v>
      </c>
      <c r="D153" s="35" t="str">
        <f>'2021 Muniinfo'!B387</f>
        <v>Florham Park Borough</v>
      </c>
      <c r="E153" s="35" t="str">
        <f>'2021 Muniinfo'!C387</f>
        <v>Morris</v>
      </c>
      <c r="F153">
        <f>'2021 Muniinfo'!D387</f>
        <v>2</v>
      </c>
      <c r="G153" t="str">
        <f>'2021 Muniinfo'!E387</f>
        <v>Eligible</v>
      </c>
    </row>
    <row r="154" spans="1:7" ht="16.5" x14ac:dyDescent="0.3">
      <c r="A154" t="str">
        <f t="shared" si="4"/>
        <v>Folsom Borough, Atlantic County</v>
      </c>
      <c r="B154">
        <f t="shared" si="5"/>
        <v>153</v>
      </c>
      <c r="C154" s="35" t="str">
        <f>'2021 Muniinfo'!A12</f>
        <v>0110</v>
      </c>
      <c r="D154" s="35" t="str">
        <f>'2021 Muniinfo'!B12</f>
        <v>Folsom Borough</v>
      </c>
      <c r="E154" s="35" t="str">
        <f>'2021 Muniinfo'!C12</f>
        <v>Atlantic</v>
      </c>
      <c r="F154">
        <f>'2021 Muniinfo'!D12</f>
        <v>1</v>
      </c>
      <c r="G154" t="str">
        <f>'2021 Muniinfo'!E12</f>
        <v>Eligible</v>
      </c>
    </row>
    <row r="155" spans="1:7" ht="16.5" x14ac:dyDescent="0.3">
      <c r="A155" t="str">
        <f t="shared" si="4"/>
        <v>Fort Lee Borough, Bergen County</v>
      </c>
      <c r="B155">
        <f t="shared" si="5"/>
        <v>154</v>
      </c>
      <c r="C155" s="35" t="str">
        <f>'2021 Muniinfo'!A44</f>
        <v>0219</v>
      </c>
      <c r="D155" s="35" t="str">
        <f>'2021 Muniinfo'!B44</f>
        <v>Fort Lee Borough</v>
      </c>
      <c r="E155" s="35" t="str">
        <f>'2021 Muniinfo'!C44</f>
        <v>Bergen</v>
      </c>
      <c r="F155">
        <f>'2021 Muniinfo'!D44</f>
        <v>3</v>
      </c>
      <c r="G155" t="str">
        <f>'2021 Muniinfo'!E44</f>
        <v>Ineligible</v>
      </c>
    </row>
    <row r="156" spans="1:7" ht="16.5" x14ac:dyDescent="0.3">
      <c r="A156" t="str">
        <f t="shared" si="4"/>
        <v>Frankford Township, Sussex County</v>
      </c>
      <c r="B156">
        <f t="shared" si="5"/>
        <v>155</v>
      </c>
      <c r="C156" s="35" t="str">
        <f>'2021 Muniinfo'!A505</f>
        <v>1905</v>
      </c>
      <c r="D156" s="35" t="str">
        <f>'2021 Muniinfo'!B505</f>
        <v>Frankford Township</v>
      </c>
      <c r="E156" s="35" t="str">
        <f>'2021 Muniinfo'!C505</f>
        <v>Sussex</v>
      </c>
      <c r="F156">
        <f>'2021 Muniinfo'!D505</f>
        <v>3</v>
      </c>
      <c r="G156" t="str">
        <f>'2021 Muniinfo'!E505</f>
        <v>Ineligible</v>
      </c>
    </row>
    <row r="157" spans="1:7" ht="16.5" x14ac:dyDescent="0.3">
      <c r="A157" t="str">
        <f t="shared" si="4"/>
        <v>Franklin Borough, Sussex County</v>
      </c>
      <c r="B157">
        <f t="shared" si="5"/>
        <v>156</v>
      </c>
      <c r="C157" s="35" t="str">
        <f>'2021 Muniinfo'!A506</f>
        <v>1906</v>
      </c>
      <c r="D157" s="35" t="str">
        <f>'2021 Muniinfo'!B506</f>
        <v>Franklin Borough</v>
      </c>
      <c r="E157" s="35" t="str">
        <f>'2021 Muniinfo'!C506</f>
        <v>Sussex</v>
      </c>
      <c r="F157">
        <f>'2021 Muniinfo'!D506</f>
        <v>1</v>
      </c>
      <c r="G157" t="str">
        <f>'2021 Muniinfo'!E506</f>
        <v>Eligible</v>
      </c>
    </row>
    <row r="158" spans="1:7" ht="16.5" x14ac:dyDescent="0.3">
      <c r="A158" t="str">
        <f t="shared" si="4"/>
        <v>Franklin Lakes Borough, Bergen County</v>
      </c>
      <c r="B158">
        <f t="shared" si="5"/>
        <v>157</v>
      </c>
      <c r="C158" s="35" t="str">
        <f>'2021 Muniinfo'!A45</f>
        <v>0220</v>
      </c>
      <c r="D158" s="35" t="str">
        <f>'2021 Muniinfo'!B45</f>
        <v>Franklin Lakes Borough</v>
      </c>
      <c r="E158" s="35" t="str">
        <f>'2021 Muniinfo'!C45</f>
        <v>Bergen</v>
      </c>
      <c r="F158">
        <f>'2021 Muniinfo'!D45</f>
        <v>1</v>
      </c>
      <c r="G158" t="str">
        <f>'2021 Muniinfo'!E45</f>
        <v>Eligible</v>
      </c>
    </row>
    <row r="159" spans="1:7" ht="16.5" x14ac:dyDescent="0.3">
      <c r="A159" t="str">
        <f t="shared" si="4"/>
        <v>Franklin Township, Gloucester County</v>
      </c>
      <c r="B159">
        <f t="shared" si="5"/>
        <v>158</v>
      </c>
      <c r="C159" s="35" t="str">
        <f>'2021 Muniinfo'!A229</f>
        <v>0805</v>
      </c>
      <c r="D159" s="35" t="str">
        <f>'2021 Muniinfo'!B229</f>
        <v>Franklin Township</v>
      </c>
      <c r="E159" s="35" t="str">
        <f>'2021 Muniinfo'!C229</f>
        <v>Gloucester</v>
      </c>
      <c r="F159">
        <f>'2021 Muniinfo'!D229</f>
        <v>2</v>
      </c>
      <c r="G159" t="str">
        <f>'2021 Muniinfo'!E229</f>
        <v>Ineligible</v>
      </c>
    </row>
    <row r="160" spans="1:7" ht="16.5" x14ac:dyDescent="0.3">
      <c r="A160" t="str">
        <f t="shared" si="4"/>
        <v>Franklin Township, Hunterdon County</v>
      </c>
      <c r="B160">
        <f t="shared" si="5"/>
        <v>159</v>
      </c>
      <c r="C160" s="35" t="str">
        <f>'2021 Muniinfo'!A270</f>
        <v>1010</v>
      </c>
      <c r="D160" s="35" t="str">
        <f>'2021 Muniinfo'!B270</f>
        <v>Franklin Township</v>
      </c>
      <c r="E160" s="35" t="str">
        <f>'2021 Muniinfo'!C270</f>
        <v>Hunterdon</v>
      </c>
      <c r="F160">
        <f>'2021 Muniinfo'!D270</f>
        <v>1</v>
      </c>
      <c r="G160" t="str">
        <f>'2021 Muniinfo'!E270</f>
        <v>Eligible</v>
      </c>
    </row>
    <row r="161" spans="1:7" ht="16.5" x14ac:dyDescent="0.3">
      <c r="A161" t="str">
        <f t="shared" si="4"/>
        <v>Franklin Township, Somerset County</v>
      </c>
      <c r="B161">
        <f t="shared" si="5"/>
        <v>160</v>
      </c>
      <c r="C161" s="35" t="str">
        <f>'2021 Muniinfo'!A487</f>
        <v>1808</v>
      </c>
      <c r="D161" s="35" t="str">
        <f>'2021 Muniinfo'!B487</f>
        <v>Franklin Township</v>
      </c>
      <c r="E161" s="35" t="str">
        <f>'2021 Muniinfo'!C487</f>
        <v>Somerset</v>
      </c>
      <c r="F161">
        <f>'2021 Muniinfo'!D487</f>
        <v>3</v>
      </c>
      <c r="G161" t="str">
        <f>'2021 Muniinfo'!E487</f>
        <v>Ineligible</v>
      </c>
    </row>
    <row r="162" spans="1:7" ht="16.5" x14ac:dyDescent="0.3">
      <c r="A162" t="str">
        <f t="shared" si="4"/>
        <v>Franklin Township, Warren County</v>
      </c>
      <c r="B162">
        <f t="shared" si="5"/>
        <v>161</v>
      </c>
      <c r="C162" s="35" t="str">
        <f>'2021 Muniinfo'!A550</f>
        <v>2105</v>
      </c>
      <c r="D162" s="35" t="str">
        <f>'2021 Muniinfo'!B550</f>
        <v>Franklin Township</v>
      </c>
      <c r="E162" s="35" t="str">
        <f>'2021 Muniinfo'!C550</f>
        <v>Warren</v>
      </c>
      <c r="F162">
        <f>'2021 Muniinfo'!D550</f>
        <v>3</v>
      </c>
      <c r="G162" t="str">
        <f>'2021 Muniinfo'!E550</f>
        <v>Ineligible</v>
      </c>
    </row>
    <row r="163" spans="1:7" ht="16.5" x14ac:dyDescent="0.3">
      <c r="A163" t="str">
        <f t="shared" si="4"/>
        <v>Fredon Township, Sussex County</v>
      </c>
      <c r="B163">
        <f t="shared" si="5"/>
        <v>162</v>
      </c>
      <c r="C163" s="35" t="str">
        <f>'2021 Muniinfo'!A507</f>
        <v>1907</v>
      </c>
      <c r="D163" s="35" t="str">
        <f>'2021 Muniinfo'!B507</f>
        <v>Fredon Township</v>
      </c>
      <c r="E163" s="35" t="str">
        <f>'2021 Muniinfo'!C507</f>
        <v>Sussex</v>
      </c>
      <c r="F163">
        <f>'2021 Muniinfo'!D507</f>
        <v>2</v>
      </c>
      <c r="G163" t="str">
        <f>'2021 Muniinfo'!E507</f>
        <v>Eligible</v>
      </c>
    </row>
    <row r="164" spans="1:7" ht="16.5" x14ac:dyDescent="0.3">
      <c r="A164" t="str">
        <f t="shared" si="4"/>
        <v>Freehold Borough, Monmouth County</v>
      </c>
      <c r="B164">
        <f t="shared" si="5"/>
        <v>163</v>
      </c>
      <c r="C164" s="35" t="str">
        <f>'2021 Muniinfo'!A338</f>
        <v>1315</v>
      </c>
      <c r="D164" s="35" t="str">
        <f>'2021 Muniinfo'!B338</f>
        <v>Freehold Borough</v>
      </c>
      <c r="E164" s="35" t="str">
        <f>'2021 Muniinfo'!C338</f>
        <v>Monmouth</v>
      </c>
      <c r="F164">
        <f>'2021 Muniinfo'!D338</f>
        <v>1</v>
      </c>
      <c r="G164" t="str">
        <f>'2021 Muniinfo'!E338</f>
        <v>Eligible</v>
      </c>
    </row>
    <row r="165" spans="1:7" ht="16.5" x14ac:dyDescent="0.3">
      <c r="A165" t="str">
        <f t="shared" si="4"/>
        <v>Freehold Township, Monmouth County</v>
      </c>
      <c r="B165">
        <f t="shared" si="5"/>
        <v>164</v>
      </c>
      <c r="C165" s="35" t="str">
        <f>'2021 Muniinfo'!A339</f>
        <v>1316</v>
      </c>
      <c r="D165" s="35" t="str">
        <f>'2021 Muniinfo'!B339</f>
        <v>Freehold Township</v>
      </c>
      <c r="E165" s="35" t="str">
        <f>'2021 Muniinfo'!C339</f>
        <v>Monmouth</v>
      </c>
      <c r="F165">
        <f>'2021 Muniinfo'!D339</f>
        <v>2</v>
      </c>
      <c r="G165" t="str">
        <f>'2021 Muniinfo'!E339</f>
        <v>Eligible</v>
      </c>
    </row>
    <row r="166" spans="1:7" ht="16.5" x14ac:dyDescent="0.3">
      <c r="A166" t="str">
        <f t="shared" si="4"/>
        <v>Frelinghuysen Township, Warren County</v>
      </c>
      <c r="B166">
        <f t="shared" si="5"/>
        <v>165</v>
      </c>
      <c r="C166" s="35" t="str">
        <f>'2021 Muniinfo'!A551</f>
        <v>2106</v>
      </c>
      <c r="D166" s="35" t="str">
        <f>'2021 Muniinfo'!B551</f>
        <v>Frelinghuysen Township</v>
      </c>
      <c r="E166" s="35" t="str">
        <f>'2021 Muniinfo'!C551</f>
        <v>Warren</v>
      </c>
      <c r="F166">
        <f>'2021 Muniinfo'!D551</f>
        <v>1</v>
      </c>
      <c r="G166" t="str">
        <f>'2021 Muniinfo'!E551</f>
        <v>Eligible</v>
      </c>
    </row>
    <row r="167" spans="1:7" ht="16.5" x14ac:dyDescent="0.3">
      <c r="A167" t="str">
        <f t="shared" si="4"/>
        <v>Frenchtown Borough, Hunterdon County</v>
      </c>
      <c r="B167">
        <f t="shared" si="5"/>
        <v>166</v>
      </c>
      <c r="C167" s="35" t="str">
        <f>'2021 Muniinfo'!A271</f>
        <v>1011</v>
      </c>
      <c r="D167" s="35" t="str">
        <f>'2021 Muniinfo'!B271</f>
        <v>Frenchtown Borough</v>
      </c>
      <c r="E167" s="35" t="str">
        <f>'2021 Muniinfo'!C271</f>
        <v>Hunterdon</v>
      </c>
      <c r="F167">
        <f>'2021 Muniinfo'!D271</f>
        <v>2</v>
      </c>
      <c r="G167" t="str">
        <f>'2021 Muniinfo'!E271</f>
        <v>Eligible</v>
      </c>
    </row>
    <row r="168" spans="1:7" ht="16.5" x14ac:dyDescent="0.3">
      <c r="A168" t="str">
        <f t="shared" si="4"/>
        <v>Galloway Township, Atlantic County</v>
      </c>
      <c r="B168">
        <f t="shared" si="5"/>
        <v>167</v>
      </c>
      <c r="C168" s="35" t="str">
        <f>'2021 Muniinfo'!A13</f>
        <v>0111</v>
      </c>
      <c r="D168" s="35" t="str">
        <f>'2021 Muniinfo'!B13</f>
        <v>Galloway Township</v>
      </c>
      <c r="E168" s="35" t="str">
        <f>'2021 Muniinfo'!C13</f>
        <v>Atlantic</v>
      </c>
      <c r="F168">
        <f>'2021 Muniinfo'!D13</f>
        <v>2</v>
      </c>
      <c r="G168" t="str">
        <f>'2021 Muniinfo'!E13</f>
        <v>Eligible</v>
      </c>
    </row>
    <row r="169" spans="1:7" ht="16.5" x14ac:dyDescent="0.3">
      <c r="A169" t="str">
        <f t="shared" si="4"/>
        <v>Garfield City, Bergen County</v>
      </c>
      <c r="B169">
        <f t="shared" si="5"/>
        <v>168</v>
      </c>
      <c r="C169" s="35" t="str">
        <f>'2021 Muniinfo'!A46</f>
        <v>0221</v>
      </c>
      <c r="D169" s="35" t="str">
        <f>'2021 Muniinfo'!B46</f>
        <v>Garfield City</v>
      </c>
      <c r="E169" s="35" t="str">
        <f>'2021 Muniinfo'!C46</f>
        <v>Bergen</v>
      </c>
      <c r="F169">
        <f>'2021 Muniinfo'!D46</f>
        <v>2</v>
      </c>
      <c r="G169" t="str">
        <f>'2021 Muniinfo'!E46</f>
        <v>Ineligible</v>
      </c>
    </row>
    <row r="170" spans="1:7" ht="16.5" x14ac:dyDescent="0.3">
      <c r="A170" t="str">
        <f t="shared" si="4"/>
        <v>Garwood Borough, Union County</v>
      </c>
      <c r="B170">
        <f t="shared" si="5"/>
        <v>169</v>
      </c>
      <c r="C170" s="35" t="str">
        <f>'2021 Muniinfo'!A530</f>
        <v>2006</v>
      </c>
      <c r="D170" s="35" t="str">
        <f>'2021 Muniinfo'!B530</f>
        <v>Garwood Borough</v>
      </c>
      <c r="E170" s="35" t="str">
        <f>'2021 Muniinfo'!C530</f>
        <v>Union</v>
      </c>
      <c r="F170">
        <f>'2021 Muniinfo'!D530</f>
        <v>1</v>
      </c>
      <c r="G170" t="str">
        <f>'2021 Muniinfo'!E530</f>
        <v>Ineligible</v>
      </c>
    </row>
    <row r="171" spans="1:7" ht="16.5" x14ac:dyDescent="0.3">
      <c r="A171" t="str">
        <f t="shared" si="4"/>
        <v>Gibbsboro Borough, Camden County</v>
      </c>
      <c r="B171">
        <f t="shared" si="5"/>
        <v>170</v>
      </c>
      <c r="C171" s="35" t="str">
        <f>'2021 Muniinfo'!A148</f>
        <v>0413</v>
      </c>
      <c r="D171" s="35" t="str">
        <f>'2021 Muniinfo'!B148</f>
        <v>Gibbsboro Borough</v>
      </c>
      <c r="E171" s="35" t="str">
        <f>'2021 Muniinfo'!C148</f>
        <v>Camden</v>
      </c>
      <c r="F171">
        <f>'2021 Muniinfo'!D148</f>
        <v>2</v>
      </c>
      <c r="G171" t="str">
        <f>'2021 Muniinfo'!E148</f>
        <v>Eligible</v>
      </c>
    </row>
    <row r="172" spans="1:7" ht="16.5" x14ac:dyDescent="0.3">
      <c r="A172" t="str">
        <f t="shared" si="4"/>
        <v>Glassboro Borough, Gloucester County</v>
      </c>
      <c r="B172">
        <f t="shared" si="5"/>
        <v>171</v>
      </c>
      <c r="C172" s="35" t="str">
        <f>'2021 Muniinfo'!A230</f>
        <v>0806</v>
      </c>
      <c r="D172" s="35" t="str">
        <f>'2021 Muniinfo'!B230</f>
        <v>Glassboro Borough</v>
      </c>
      <c r="E172" s="35" t="str">
        <f>'2021 Muniinfo'!C230</f>
        <v>Gloucester</v>
      </c>
      <c r="F172">
        <f>'2021 Muniinfo'!D230</f>
        <v>3</v>
      </c>
      <c r="G172" t="str">
        <f>'2021 Muniinfo'!E230</f>
        <v>Ineligible</v>
      </c>
    </row>
    <row r="173" spans="1:7" ht="16.5" x14ac:dyDescent="0.3">
      <c r="A173" t="str">
        <f t="shared" si="4"/>
        <v>Glen Gardner Borough, Hunterdon County</v>
      </c>
      <c r="B173">
        <f t="shared" si="5"/>
        <v>172</v>
      </c>
      <c r="C173" s="35" t="str">
        <f>'2021 Muniinfo'!A272</f>
        <v>1012</v>
      </c>
      <c r="D173" s="35" t="str">
        <f>'2021 Muniinfo'!B272</f>
        <v>Glen Gardner Borough</v>
      </c>
      <c r="E173" s="35" t="str">
        <f>'2021 Muniinfo'!C272</f>
        <v>Hunterdon</v>
      </c>
      <c r="F173">
        <f>'2021 Muniinfo'!D272</f>
        <v>3</v>
      </c>
      <c r="G173" t="str">
        <f>'2021 Muniinfo'!E272</f>
        <v>Ineligible</v>
      </c>
    </row>
    <row r="174" spans="1:7" ht="16.5" x14ac:dyDescent="0.3">
      <c r="A174" t="str">
        <f t="shared" si="4"/>
        <v>Glen Ridge Borough, Essex County</v>
      </c>
      <c r="B174">
        <f t="shared" si="5"/>
        <v>173</v>
      </c>
      <c r="C174" s="35" t="str">
        <f>'2021 Muniinfo'!A210</f>
        <v>0708</v>
      </c>
      <c r="D174" s="35" t="str">
        <f>'2021 Muniinfo'!B210</f>
        <v>Glen Ridge Borough</v>
      </c>
      <c r="E174" s="35" t="str">
        <f>'2021 Muniinfo'!C210</f>
        <v>Essex</v>
      </c>
      <c r="F174">
        <f>'2021 Muniinfo'!D210</f>
        <v>1</v>
      </c>
      <c r="G174" t="str">
        <f>'2021 Muniinfo'!E210</f>
        <v>Ineligible</v>
      </c>
    </row>
    <row r="175" spans="1:7" ht="16.5" x14ac:dyDescent="0.3">
      <c r="A175" t="str">
        <f t="shared" si="4"/>
        <v>Glen Rock Borough, Bergen County</v>
      </c>
      <c r="B175">
        <f t="shared" si="5"/>
        <v>174</v>
      </c>
      <c r="C175" s="35" t="str">
        <f>'2021 Muniinfo'!A47</f>
        <v>0222</v>
      </c>
      <c r="D175" s="35" t="str">
        <f>'2021 Muniinfo'!B47</f>
        <v>Glen Rock Borough</v>
      </c>
      <c r="E175" s="35" t="str">
        <f>'2021 Muniinfo'!C47</f>
        <v>Bergen</v>
      </c>
      <c r="F175">
        <f>'2021 Muniinfo'!D47</f>
        <v>3</v>
      </c>
      <c r="G175" t="str">
        <f>'2021 Muniinfo'!E47</f>
        <v>Ineligible</v>
      </c>
    </row>
    <row r="176" spans="1:7" ht="16.5" x14ac:dyDescent="0.3">
      <c r="A176" t="str">
        <f t="shared" si="4"/>
        <v>Gloucester City City, Camden County</v>
      </c>
      <c r="B176">
        <f t="shared" si="5"/>
        <v>175</v>
      </c>
      <c r="C176" s="35" t="str">
        <f>'2021 Muniinfo'!A149</f>
        <v>0414</v>
      </c>
      <c r="D176" s="35" t="str">
        <f>'2021 Muniinfo'!B149</f>
        <v>Gloucester City City</v>
      </c>
      <c r="E176" s="35" t="str">
        <f>'2021 Muniinfo'!C149</f>
        <v>Camden</v>
      </c>
      <c r="F176">
        <f>'2021 Muniinfo'!D149</f>
        <v>3</v>
      </c>
      <c r="G176" t="str">
        <f>'2021 Muniinfo'!E149</f>
        <v>Ineligible</v>
      </c>
    </row>
    <row r="177" spans="1:7" ht="16.5" x14ac:dyDescent="0.3">
      <c r="A177" t="str">
        <f t="shared" si="4"/>
        <v>Gloucester Township, Camden County</v>
      </c>
      <c r="B177">
        <f t="shared" si="5"/>
        <v>176</v>
      </c>
      <c r="C177" s="35" t="str">
        <f>'2021 Muniinfo'!A150</f>
        <v>0415</v>
      </c>
      <c r="D177" s="35" t="str">
        <f>'2021 Muniinfo'!B150</f>
        <v>Gloucester Township</v>
      </c>
      <c r="E177" s="35" t="str">
        <f>'2021 Muniinfo'!C150</f>
        <v>Camden</v>
      </c>
      <c r="F177">
        <f>'2021 Muniinfo'!D150</f>
        <v>1</v>
      </c>
      <c r="G177" t="str">
        <f>'2021 Muniinfo'!E150</f>
        <v>Ineligible</v>
      </c>
    </row>
    <row r="178" spans="1:7" ht="16.5" x14ac:dyDescent="0.3">
      <c r="A178" t="str">
        <f t="shared" si="4"/>
        <v>Green Brook Township, Somerset County</v>
      </c>
      <c r="B178">
        <f t="shared" si="5"/>
        <v>177</v>
      </c>
      <c r="C178" s="35" t="str">
        <f>'2021 Muniinfo'!A488</f>
        <v>1809</v>
      </c>
      <c r="D178" s="35" t="str">
        <f>'2021 Muniinfo'!B488</f>
        <v>Green Brook Township</v>
      </c>
      <c r="E178" s="35" t="str">
        <f>'2021 Muniinfo'!C488</f>
        <v>Somerset</v>
      </c>
      <c r="F178">
        <f>'2021 Muniinfo'!D488</f>
        <v>1</v>
      </c>
      <c r="G178" t="str">
        <f>'2021 Muniinfo'!E488</f>
        <v>Eligible</v>
      </c>
    </row>
    <row r="179" spans="1:7" ht="16.5" x14ac:dyDescent="0.3">
      <c r="A179" t="str">
        <f t="shared" si="4"/>
        <v>Green Township, Sussex County</v>
      </c>
      <c r="B179">
        <f t="shared" si="5"/>
        <v>178</v>
      </c>
      <c r="C179" s="35" t="str">
        <f>'2021 Muniinfo'!A508</f>
        <v>1908</v>
      </c>
      <c r="D179" s="35" t="str">
        <f>'2021 Muniinfo'!B508</f>
        <v>Green Township</v>
      </c>
      <c r="E179" s="35" t="str">
        <f>'2021 Muniinfo'!C508</f>
        <v>Sussex</v>
      </c>
      <c r="F179">
        <f>'2021 Muniinfo'!D508</f>
        <v>3</v>
      </c>
      <c r="G179" t="str">
        <f>'2021 Muniinfo'!E508</f>
        <v>Ineligible</v>
      </c>
    </row>
    <row r="180" spans="1:7" ht="16.5" x14ac:dyDescent="0.3">
      <c r="A180" t="str">
        <f t="shared" si="4"/>
        <v>Greenwich Township, Cumberland County</v>
      </c>
      <c r="B180">
        <f t="shared" si="5"/>
        <v>179</v>
      </c>
      <c r="C180" s="35" t="str">
        <f>'2021 Muniinfo'!A194</f>
        <v>0606</v>
      </c>
      <c r="D180" s="35" t="str">
        <f>'2021 Muniinfo'!B194</f>
        <v>Greenwich Township</v>
      </c>
      <c r="E180" s="35" t="str">
        <f>'2021 Muniinfo'!C194</f>
        <v>Cumberland</v>
      </c>
      <c r="F180">
        <f>'2021 Muniinfo'!D194</f>
        <v>3</v>
      </c>
      <c r="G180" t="str">
        <f>'2021 Muniinfo'!E194</f>
        <v>Ineligible</v>
      </c>
    </row>
    <row r="181" spans="1:7" ht="16.5" x14ac:dyDescent="0.3">
      <c r="A181" t="str">
        <f t="shared" si="4"/>
        <v>Greenwich Township, Gloucester County</v>
      </c>
      <c r="B181">
        <f t="shared" si="5"/>
        <v>180</v>
      </c>
      <c r="C181" s="35" t="str">
        <f>'2021 Muniinfo'!A231</f>
        <v>0807</v>
      </c>
      <c r="D181" s="35" t="str">
        <f>'2021 Muniinfo'!B231</f>
        <v>Greenwich Township</v>
      </c>
      <c r="E181" s="35" t="str">
        <f>'2021 Muniinfo'!C231</f>
        <v>Gloucester</v>
      </c>
      <c r="F181">
        <f>'2021 Muniinfo'!D231</f>
        <v>1</v>
      </c>
      <c r="G181" t="str">
        <f>'2021 Muniinfo'!E231</f>
        <v>Eligible</v>
      </c>
    </row>
    <row r="182" spans="1:7" ht="16.5" x14ac:dyDescent="0.3">
      <c r="A182" t="str">
        <f t="shared" si="4"/>
        <v>Greenwich Township, Warren County</v>
      </c>
      <c r="B182">
        <f t="shared" si="5"/>
        <v>181</v>
      </c>
      <c r="C182" s="35" t="str">
        <f>'2021 Muniinfo'!A552</f>
        <v>2107</v>
      </c>
      <c r="D182" s="35" t="str">
        <f>'2021 Muniinfo'!B552</f>
        <v>Greenwich Township</v>
      </c>
      <c r="E182" s="35" t="str">
        <f>'2021 Muniinfo'!C552</f>
        <v>Warren</v>
      </c>
      <c r="F182">
        <f>'2021 Muniinfo'!D552</f>
        <v>2</v>
      </c>
      <c r="G182" t="str">
        <f>'2021 Muniinfo'!E552</f>
        <v>Eligible</v>
      </c>
    </row>
    <row r="183" spans="1:7" ht="16.5" x14ac:dyDescent="0.3">
      <c r="A183" t="str">
        <f t="shared" si="4"/>
        <v>Guttenberg Town, Hudson County</v>
      </c>
      <c r="B183">
        <f t="shared" si="5"/>
        <v>182</v>
      </c>
      <c r="C183" s="35" t="str">
        <f>'2021 Muniinfo'!A251</f>
        <v>0903</v>
      </c>
      <c r="D183" s="35" t="str">
        <f>'2021 Muniinfo'!B251</f>
        <v>Guttenberg Town</v>
      </c>
      <c r="E183" s="35" t="str">
        <f>'2021 Muniinfo'!C251</f>
        <v>Hudson</v>
      </c>
      <c r="F183">
        <f>'2021 Muniinfo'!D251</f>
        <v>3</v>
      </c>
      <c r="G183" t="str">
        <f>'2021 Muniinfo'!E251</f>
        <v>Ineligible</v>
      </c>
    </row>
    <row r="184" spans="1:7" ht="16.5" x14ac:dyDescent="0.3">
      <c r="A184" t="str">
        <f t="shared" si="4"/>
        <v>Hackensack City, Bergen County</v>
      </c>
      <c r="B184">
        <f t="shared" si="5"/>
        <v>183</v>
      </c>
      <c r="C184" s="35" t="str">
        <f>'2021 Muniinfo'!A48</f>
        <v>0223</v>
      </c>
      <c r="D184" s="35" t="str">
        <f>'2021 Muniinfo'!B48</f>
        <v>Hackensack City</v>
      </c>
      <c r="E184" s="35" t="str">
        <f>'2021 Muniinfo'!C48</f>
        <v>Bergen</v>
      </c>
      <c r="F184">
        <f>'2021 Muniinfo'!D48</f>
        <v>1</v>
      </c>
      <c r="G184" t="str">
        <f>'2021 Muniinfo'!E48</f>
        <v>Ineligible</v>
      </c>
    </row>
    <row r="185" spans="1:7" ht="16.5" x14ac:dyDescent="0.3">
      <c r="A185" t="str">
        <f t="shared" si="4"/>
        <v>Hackettstown Town, Warren County</v>
      </c>
      <c r="B185">
        <f t="shared" si="5"/>
        <v>184</v>
      </c>
      <c r="C185" s="35" t="str">
        <f>'2021 Muniinfo'!A553</f>
        <v>2108</v>
      </c>
      <c r="D185" s="35" t="str">
        <f>'2021 Muniinfo'!B553</f>
        <v>Hackettstown Town</v>
      </c>
      <c r="E185" s="35" t="str">
        <f>'2021 Muniinfo'!C553</f>
        <v>Warren</v>
      </c>
      <c r="F185">
        <f>'2021 Muniinfo'!D553</f>
        <v>3</v>
      </c>
      <c r="G185" t="str">
        <f>'2021 Muniinfo'!E553</f>
        <v>Ineligible</v>
      </c>
    </row>
    <row r="186" spans="1:7" ht="16.5" x14ac:dyDescent="0.3">
      <c r="A186" t="str">
        <f t="shared" si="4"/>
        <v>Haddon Heights Borough, Camden County</v>
      </c>
      <c r="B186">
        <f t="shared" si="5"/>
        <v>185</v>
      </c>
      <c r="C186" s="35" t="str">
        <f>'2021 Muniinfo'!A153</f>
        <v>0418</v>
      </c>
      <c r="D186" s="35" t="str">
        <f>'2021 Muniinfo'!B153</f>
        <v>Haddon Heights Borough</v>
      </c>
      <c r="E186" s="35" t="str">
        <f>'2021 Muniinfo'!C153</f>
        <v>Camden</v>
      </c>
      <c r="F186">
        <f>'2021 Muniinfo'!D153</f>
        <v>1</v>
      </c>
      <c r="G186" t="str">
        <f>'2021 Muniinfo'!E153</f>
        <v>Eligible</v>
      </c>
    </row>
    <row r="187" spans="1:7" ht="16.5" x14ac:dyDescent="0.3">
      <c r="A187" t="str">
        <f t="shared" si="4"/>
        <v>Haddon Township, Camden County</v>
      </c>
      <c r="B187">
        <f t="shared" si="5"/>
        <v>186</v>
      </c>
      <c r="C187" s="35" t="str">
        <f>'2021 Muniinfo'!A151</f>
        <v>0416</v>
      </c>
      <c r="D187" s="35" t="str">
        <f>'2021 Muniinfo'!B151</f>
        <v>Haddon Township</v>
      </c>
      <c r="E187" s="35" t="str">
        <f>'2021 Muniinfo'!C151</f>
        <v>Camden</v>
      </c>
      <c r="F187">
        <f>'2021 Muniinfo'!D151</f>
        <v>2</v>
      </c>
      <c r="G187" t="str">
        <f>'2021 Muniinfo'!E151</f>
        <v>Eligible</v>
      </c>
    </row>
    <row r="188" spans="1:7" ht="16.5" x14ac:dyDescent="0.3">
      <c r="A188" t="str">
        <f t="shared" si="4"/>
        <v>Haddonfield Borough, Camden County</v>
      </c>
      <c r="B188">
        <f t="shared" si="5"/>
        <v>187</v>
      </c>
      <c r="C188" s="35" t="str">
        <f>'2021 Muniinfo'!A152</f>
        <v>0417</v>
      </c>
      <c r="D188" s="35" t="str">
        <f>'2021 Muniinfo'!B152</f>
        <v>Haddonfield Borough</v>
      </c>
      <c r="E188" s="35" t="str">
        <f>'2021 Muniinfo'!C152</f>
        <v>Camden</v>
      </c>
      <c r="F188">
        <f>'2021 Muniinfo'!D152</f>
        <v>3</v>
      </c>
      <c r="G188" t="str">
        <f>'2021 Muniinfo'!E152</f>
        <v>Ineligible</v>
      </c>
    </row>
    <row r="189" spans="1:7" ht="16.5" x14ac:dyDescent="0.3">
      <c r="A189" t="str">
        <f t="shared" si="4"/>
        <v>Hainesport Township, Burlington County</v>
      </c>
      <c r="B189">
        <f t="shared" si="5"/>
        <v>188</v>
      </c>
      <c r="C189" s="35" t="str">
        <f>'2021 Muniinfo'!A111</f>
        <v>0316</v>
      </c>
      <c r="D189" s="35" t="str">
        <f>'2021 Muniinfo'!B111</f>
        <v>Hainesport Township</v>
      </c>
      <c r="E189" s="35" t="str">
        <f>'2021 Muniinfo'!C111</f>
        <v>Burlington</v>
      </c>
      <c r="F189">
        <f>'2021 Muniinfo'!D111</f>
        <v>1</v>
      </c>
      <c r="G189" t="str">
        <f>'2021 Muniinfo'!E111</f>
        <v>Eligible</v>
      </c>
    </row>
    <row r="190" spans="1:7" ht="16.5" x14ac:dyDescent="0.3">
      <c r="A190" t="str">
        <f t="shared" si="4"/>
        <v>Haledon Borough, Passaic County</v>
      </c>
      <c r="B190">
        <f t="shared" si="5"/>
        <v>189</v>
      </c>
      <c r="C190" s="35" t="str">
        <f>'2021 Muniinfo'!A451</f>
        <v>1603</v>
      </c>
      <c r="D190" s="35" t="str">
        <f>'2021 Muniinfo'!B451</f>
        <v>Haledon Borough</v>
      </c>
      <c r="E190" s="35" t="str">
        <f>'2021 Muniinfo'!C451</f>
        <v>Passaic</v>
      </c>
      <c r="F190">
        <f>'2021 Muniinfo'!D451</f>
        <v>3</v>
      </c>
      <c r="G190" t="str">
        <f>'2021 Muniinfo'!E451</f>
        <v>Ineligible</v>
      </c>
    </row>
    <row r="191" spans="1:7" ht="16.5" x14ac:dyDescent="0.3">
      <c r="A191" t="str">
        <f t="shared" si="4"/>
        <v>Hamburg Borough, Sussex County</v>
      </c>
      <c r="B191">
        <f t="shared" si="5"/>
        <v>190</v>
      </c>
      <c r="C191" s="35" t="str">
        <f>'2021 Muniinfo'!A509</f>
        <v>1909</v>
      </c>
      <c r="D191" s="35" t="str">
        <f>'2021 Muniinfo'!B509</f>
        <v>Hamburg Borough</v>
      </c>
      <c r="E191" s="35" t="str">
        <f>'2021 Muniinfo'!C509</f>
        <v>Sussex</v>
      </c>
      <c r="F191">
        <f>'2021 Muniinfo'!D509</f>
        <v>1</v>
      </c>
      <c r="G191" t="str">
        <f>'2021 Muniinfo'!E509</f>
        <v>Eligible</v>
      </c>
    </row>
    <row r="192" spans="1:7" ht="16.5" x14ac:dyDescent="0.3">
      <c r="A192" t="str">
        <f t="shared" si="4"/>
        <v>Hamilton Township, Atlantic County</v>
      </c>
      <c r="B192">
        <f t="shared" si="5"/>
        <v>191</v>
      </c>
      <c r="C192" s="35" t="str">
        <f>'2021 Muniinfo'!A14</f>
        <v>0112</v>
      </c>
      <c r="D192" s="35" t="str">
        <f>'2021 Muniinfo'!B14</f>
        <v>Hamilton Township</v>
      </c>
      <c r="E192" s="35" t="str">
        <f>'2021 Muniinfo'!C14</f>
        <v>Atlantic</v>
      </c>
      <c r="F192">
        <f>'2021 Muniinfo'!D14</f>
        <v>3</v>
      </c>
      <c r="G192" t="str">
        <f>'2021 Muniinfo'!E14</f>
        <v>Ineligible</v>
      </c>
    </row>
    <row r="193" spans="1:7" ht="16.5" x14ac:dyDescent="0.3">
      <c r="A193" t="str">
        <f t="shared" si="4"/>
        <v>Hamilton Township, Mercer County</v>
      </c>
      <c r="B193">
        <f t="shared" si="5"/>
        <v>192</v>
      </c>
      <c r="C193" s="35" t="str">
        <f>'2021 Muniinfo'!A289</f>
        <v>1103</v>
      </c>
      <c r="D193" s="35" t="str">
        <f>'2021 Muniinfo'!B289</f>
        <v>Hamilton Township</v>
      </c>
      <c r="E193" s="35" t="str">
        <f>'2021 Muniinfo'!C289</f>
        <v>Mercer</v>
      </c>
      <c r="F193">
        <f>'2021 Muniinfo'!D289</f>
        <v>2</v>
      </c>
      <c r="G193" t="str">
        <f>'2021 Muniinfo'!E289</f>
        <v>Eligible</v>
      </c>
    </row>
    <row r="194" spans="1:7" ht="16.5" x14ac:dyDescent="0.3">
      <c r="A194" t="str">
        <f t="shared" ref="A194:A257" si="6">D194&amp;", "&amp;E194&amp;" County"</f>
        <v>Hammonton Township, Atlantic County</v>
      </c>
      <c r="B194">
        <f t="shared" si="5"/>
        <v>193</v>
      </c>
      <c r="C194" s="35" t="str">
        <f>'2021 Muniinfo'!A15</f>
        <v>0113</v>
      </c>
      <c r="D194" s="35" t="str">
        <f>'2021 Muniinfo'!B15</f>
        <v>Hammonton Township</v>
      </c>
      <c r="E194" s="35" t="str">
        <f>'2021 Muniinfo'!C15</f>
        <v>Atlantic</v>
      </c>
      <c r="F194">
        <f>'2021 Muniinfo'!D15</f>
        <v>1</v>
      </c>
      <c r="G194" t="str">
        <f>'2021 Muniinfo'!E15</f>
        <v>Eligible</v>
      </c>
    </row>
    <row r="195" spans="1:7" ht="16.5" x14ac:dyDescent="0.3">
      <c r="A195" t="str">
        <f t="shared" si="6"/>
        <v>Hampton Borough, Hunterdon County</v>
      </c>
      <c r="B195">
        <f t="shared" si="5"/>
        <v>194</v>
      </c>
      <c r="C195" s="35" t="str">
        <f>'2021 Muniinfo'!A273</f>
        <v>1013</v>
      </c>
      <c r="D195" s="35" t="str">
        <f>'2021 Muniinfo'!B273</f>
        <v>Hampton Borough</v>
      </c>
      <c r="E195" s="35" t="str">
        <f>'2021 Muniinfo'!C273</f>
        <v>Hunterdon</v>
      </c>
      <c r="F195">
        <f>'2021 Muniinfo'!D273</f>
        <v>1</v>
      </c>
      <c r="G195" t="str">
        <f>'2021 Muniinfo'!E273</f>
        <v>Eligible</v>
      </c>
    </row>
    <row r="196" spans="1:7" ht="16.5" x14ac:dyDescent="0.3">
      <c r="A196" t="str">
        <f t="shared" si="6"/>
        <v>Hampton Township, Sussex County</v>
      </c>
      <c r="B196">
        <f t="shared" ref="B196:B259" si="7">B195+1</f>
        <v>195</v>
      </c>
      <c r="C196" s="35" t="str">
        <f>'2021 Muniinfo'!A510</f>
        <v>1910</v>
      </c>
      <c r="D196" s="35" t="str">
        <f>'2021 Muniinfo'!B510</f>
        <v>Hampton Township</v>
      </c>
      <c r="E196" s="35" t="str">
        <f>'2021 Muniinfo'!C510</f>
        <v>Sussex</v>
      </c>
      <c r="F196">
        <f>'2021 Muniinfo'!D510</f>
        <v>2</v>
      </c>
      <c r="G196" t="str">
        <f>'2021 Muniinfo'!E510</f>
        <v>Eligible</v>
      </c>
    </row>
    <row r="197" spans="1:7" ht="16.5" x14ac:dyDescent="0.3">
      <c r="A197" t="str">
        <f t="shared" si="6"/>
        <v>Hanover Township, Morris County</v>
      </c>
      <c r="B197">
        <f t="shared" si="7"/>
        <v>196</v>
      </c>
      <c r="C197" s="35" t="str">
        <f>'2021 Muniinfo'!A388</f>
        <v>1412</v>
      </c>
      <c r="D197" s="35" t="str">
        <f>'2021 Muniinfo'!B388</f>
        <v>Hanover Township</v>
      </c>
      <c r="E197" s="35" t="str">
        <f>'2021 Muniinfo'!C388</f>
        <v>Morris</v>
      </c>
      <c r="F197">
        <f>'2021 Muniinfo'!D388</f>
        <v>3</v>
      </c>
      <c r="G197" t="str">
        <f>'2021 Muniinfo'!E388</f>
        <v>Ineligible</v>
      </c>
    </row>
    <row r="198" spans="1:7" ht="16.5" x14ac:dyDescent="0.3">
      <c r="A198" t="str">
        <f t="shared" si="6"/>
        <v>Harding Township, Morris County</v>
      </c>
      <c r="B198">
        <f t="shared" si="7"/>
        <v>197</v>
      </c>
      <c r="C198" s="35" t="str">
        <f>'2021 Muniinfo'!A389</f>
        <v>1413</v>
      </c>
      <c r="D198" s="35" t="str">
        <f>'2021 Muniinfo'!B389</f>
        <v>Harding Township</v>
      </c>
      <c r="E198" s="35" t="str">
        <f>'2021 Muniinfo'!C389</f>
        <v>Morris</v>
      </c>
      <c r="F198">
        <f>'2021 Muniinfo'!D389</f>
        <v>1</v>
      </c>
      <c r="G198" t="str">
        <f>'2021 Muniinfo'!E389</f>
        <v>Eligible</v>
      </c>
    </row>
    <row r="199" spans="1:7" ht="16.5" x14ac:dyDescent="0.3">
      <c r="A199" t="str">
        <f t="shared" si="6"/>
        <v>Hardwick Township, Warren County</v>
      </c>
      <c r="B199">
        <f t="shared" si="7"/>
        <v>198</v>
      </c>
      <c r="C199" s="35" t="str">
        <f>'2021 Muniinfo'!A554</f>
        <v>2109</v>
      </c>
      <c r="D199" s="35" t="str">
        <f>'2021 Muniinfo'!B554</f>
        <v>Hardwick Township</v>
      </c>
      <c r="E199" s="35" t="str">
        <f>'2021 Muniinfo'!C554</f>
        <v>Warren</v>
      </c>
      <c r="F199">
        <f>'2021 Muniinfo'!D554</f>
        <v>1</v>
      </c>
      <c r="G199" t="str">
        <f>'2021 Muniinfo'!E554</f>
        <v>Eligible</v>
      </c>
    </row>
    <row r="200" spans="1:7" ht="16.5" x14ac:dyDescent="0.3">
      <c r="A200" t="str">
        <f t="shared" si="6"/>
        <v>Hardyston Township, Sussex County</v>
      </c>
      <c r="B200">
        <f t="shared" si="7"/>
        <v>199</v>
      </c>
      <c r="C200" s="35" t="str">
        <f>'2021 Muniinfo'!A511</f>
        <v>1911</v>
      </c>
      <c r="D200" s="35" t="str">
        <f>'2021 Muniinfo'!B511</f>
        <v>Hardyston Township</v>
      </c>
      <c r="E200" s="35" t="str">
        <f>'2021 Muniinfo'!C511</f>
        <v>Sussex</v>
      </c>
      <c r="F200">
        <f>'2021 Muniinfo'!D511</f>
        <v>3</v>
      </c>
      <c r="G200" t="str">
        <f>'2021 Muniinfo'!E511</f>
        <v>Ineligible</v>
      </c>
    </row>
    <row r="201" spans="1:7" ht="16.5" x14ac:dyDescent="0.3">
      <c r="A201" t="str">
        <f t="shared" si="6"/>
        <v>Harmony Township, Warren County</v>
      </c>
      <c r="B201">
        <f t="shared" si="7"/>
        <v>200</v>
      </c>
      <c r="C201" s="35" t="str">
        <f>'2021 Muniinfo'!A555</f>
        <v>2110</v>
      </c>
      <c r="D201" s="35" t="str">
        <f>'2021 Muniinfo'!B555</f>
        <v>Harmony Township</v>
      </c>
      <c r="E201" s="35" t="str">
        <f>'2021 Muniinfo'!C555</f>
        <v>Warren</v>
      </c>
      <c r="F201">
        <f>'2021 Muniinfo'!D555</f>
        <v>2</v>
      </c>
      <c r="G201" t="str">
        <f>'2021 Muniinfo'!E555</f>
        <v>Eligible</v>
      </c>
    </row>
    <row r="202" spans="1:7" ht="16.5" x14ac:dyDescent="0.3">
      <c r="A202" t="str">
        <f t="shared" si="6"/>
        <v>Harrington Park Borough, Bergen County</v>
      </c>
      <c r="B202">
        <f t="shared" si="7"/>
        <v>201</v>
      </c>
      <c r="C202" s="35" t="str">
        <f>'2021 Muniinfo'!A49</f>
        <v>0224</v>
      </c>
      <c r="D202" s="35" t="str">
        <f>'2021 Muniinfo'!B49</f>
        <v>Harrington Park Borough</v>
      </c>
      <c r="E202" s="35" t="str">
        <f>'2021 Muniinfo'!C49</f>
        <v>Bergen</v>
      </c>
      <c r="F202">
        <f>'2021 Muniinfo'!D49</f>
        <v>2</v>
      </c>
      <c r="G202" t="str">
        <f>'2021 Muniinfo'!E49</f>
        <v>Eligible</v>
      </c>
    </row>
    <row r="203" spans="1:7" ht="16.5" x14ac:dyDescent="0.3">
      <c r="A203" t="str">
        <f t="shared" si="6"/>
        <v>Harrison Town, Hudson County</v>
      </c>
      <c r="B203">
        <f t="shared" si="7"/>
        <v>202</v>
      </c>
      <c r="C203" s="35" t="str">
        <f>'2021 Muniinfo'!A252</f>
        <v>0904</v>
      </c>
      <c r="D203" s="35" t="str">
        <f>'2021 Muniinfo'!B252</f>
        <v>Harrison Town</v>
      </c>
      <c r="E203" s="35" t="str">
        <f>'2021 Muniinfo'!C252</f>
        <v>Hudson</v>
      </c>
      <c r="F203">
        <f>'2021 Muniinfo'!D252</f>
        <v>1</v>
      </c>
      <c r="G203" t="str">
        <f>'2021 Muniinfo'!E252</f>
        <v>Ineligible</v>
      </c>
    </row>
    <row r="204" spans="1:7" ht="16.5" x14ac:dyDescent="0.3">
      <c r="A204" t="str">
        <f t="shared" si="6"/>
        <v>Harrison Township, Gloucester County</v>
      </c>
      <c r="B204">
        <f t="shared" si="7"/>
        <v>203</v>
      </c>
      <c r="C204" s="35" t="str">
        <f>'2021 Muniinfo'!A232</f>
        <v>0808</v>
      </c>
      <c r="D204" s="35" t="str">
        <f>'2021 Muniinfo'!B232</f>
        <v>Harrison Township</v>
      </c>
      <c r="E204" s="35" t="str">
        <f>'2021 Muniinfo'!C232</f>
        <v>Gloucester</v>
      </c>
      <c r="F204">
        <f>'2021 Muniinfo'!D232</f>
        <v>2</v>
      </c>
      <c r="G204" t="str">
        <f>'2021 Muniinfo'!E232</f>
        <v>Ineligible</v>
      </c>
    </row>
    <row r="205" spans="1:7" ht="16.5" x14ac:dyDescent="0.3">
      <c r="A205" t="str">
        <f t="shared" si="6"/>
        <v>Harvey Cedars Borough, Ocean County</v>
      </c>
      <c r="B205">
        <f t="shared" si="7"/>
        <v>204</v>
      </c>
      <c r="C205" s="35" t="str">
        <f>'2021 Muniinfo'!A424</f>
        <v>1509</v>
      </c>
      <c r="D205" s="35" t="str">
        <f>'2021 Muniinfo'!B424</f>
        <v>Harvey Cedars Borough</v>
      </c>
      <c r="E205" s="35" t="str">
        <f>'2021 Muniinfo'!C424</f>
        <v>Ocean</v>
      </c>
      <c r="F205">
        <f>'2021 Muniinfo'!D424</f>
        <v>3</v>
      </c>
      <c r="G205" t="str">
        <f>'2021 Muniinfo'!E424</f>
        <v>Ineligible</v>
      </c>
    </row>
    <row r="206" spans="1:7" ht="16.5" x14ac:dyDescent="0.3">
      <c r="A206" t="str">
        <f t="shared" si="6"/>
        <v>Hasbrouck Heights Borough, Bergen County</v>
      </c>
      <c r="B206">
        <f t="shared" si="7"/>
        <v>205</v>
      </c>
      <c r="C206" s="35" t="str">
        <f>'2021 Muniinfo'!A50</f>
        <v>0225</v>
      </c>
      <c r="D206" s="35" t="str">
        <f>'2021 Muniinfo'!B50</f>
        <v>Hasbrouck Heights Borough</v>
      </c>
      <c r="E206" s="35" t="str">
        <f>'2021 Muniinfo'!C50</f>
        <v>Bergen</v>
      </c>
      <c r="F206">
        <f>'2021 Muniinfo'!D50</f>
        <v>3</v>
      </c>
      <c r="G206" t="str">
        <f>'2021 Muniinfo'!E50</f>
        <v>Ineligible</v>
      </c>
    </row>
    <row r="207" spans="1:7" ht="16.5" x14ac:dyDescent="0.3">
      <c r="A207" t="str">
        <f t="shared" si="6"/>
        <v>Haworth Borough, Bergen County</v>
      </c>
      <c r="B207">
        <f t="shared" si="7"/>
        <v>206</v>
      </c>
      <c r="C207" s="35" t="str">
        <f>'2021 Muniinfo'!A51</f>
        <v>0226</v>
      </c>
      <c r="D207" s="35" t="str">
        <f>'2021 Muniinfo'!B51</f>
        <v>Haworth Borough</v>
      </c>
      <c r="E207" s="35" t="str">
        <f>'2021 Muniinfo'!C51</f>
        <v>Bergen</v>
      </c>
      <c r="F207">
        <f>'2021 Muniinfo'!D51</f>
        <v>1</v>
      </c>
      <c r="G207" t="str">
        <f>'2021 Muniinfo'!E51</f>
        <v>Eligible</v>
      </c>
    </row>
    <row r="208" spans="1:7" ht="16.5" x14ac:dyDescent="0.3">
      <c r="A208" t="str">
        <f t="shared" si="6"/>
        <v>Hawthorne Borough, Passaic County</v>
      </c>
      <c r="B208">
        <f t="shared" si="7"/>
        <v>207</v>
      </c>
      <c r="C208" s="35" t="str">
        <f>'2021 Muniinfo'!A452</f>
        <v>1604</v>
      </c>
      <c r="D208" s="35" t="str">
        <f>'2021 Muniinfo'!B452</f>
        <v>Hawthorne Borough</v>
      </c>
      <c r="E208" s="35" t="str">
        <f>'2021 Muniinfo'!C452</f>
        <v>Passaic</v>
      </c>
      <c r="F208">
        <f>'2021 Muniinfo'!D452</f>
        <v>1</v>
      </c>
      <c r="G208" t="str">
        <f>'2021 Muniinfo'!E452</f>
        <v>Eligible</v>
      </c>
    </row>
    <row r="209" spans="1:7" ht="16.5" x14ac:dyDescent="0.3">
      <c r="A209" t="str">
        <f t="shared" si="6"/>
        <v>Hazlet Township, Monmouth County</v>
      </c>
      <c r="B209">
        <f t="shared" si="7"/>
        <v>208</v>
      </c>
      <c r="C209" s="35" t="str">
        <f>'2021 Muniinfo'!A362</f>
        <v>1339</v>
      </c>
      <c r="D209" s="35" t="str">
        <f>'2021 Muniinfo'!B362</f>
        <v>Hazlet Township</v>
      </c>
      <c r="E209" s="35" t="str">
        <f>'2021 Muniinfo'!C362</f>
        <v>Monmouth</v>
      </c>
      <c r="F209">
        <f>'2021 Muniinfo'!D362</f>
        <v>1</v>
      </c>
      <c r="G209" t="str">
        <f>'2021 Muniinfo'!E362</f>
        <v>Eligible</v>
      </c>
    </row>
    <row r="210" spans="1:7" ht="16.5" x14ac:dyDescent="0.3">
      <c r="A210" t="str">
        <f t="shared" si="6"/>
        <v>Helmetta Borough, Middlesex County</v>
      </c>
      <c r="B210">
        <f t="shared" si="7"/>
        <v>209</v>
      </c>
      <c r="C210" s="35" t="str">
        <f>'2021 Muniinfo'!A304</f>
        <v>1206</v>
      </c>
      <c r="D210" s="35" t="str">
        <f>'2021 Muniinfo'!B304</f>
        <v>Helmetta Borough</v>
      </c>
      <c r="E210" s="35" t="str">
        <f>'2021 Muniinfo'!C304</f>
        <v>Middlesex</v>
      </c>
      <c r="F210">
        <f>'2021 Muniinfo'!D304</f>
        <v>3</v>
      </c>
      <c r="G210" t="str">
        <f>'2021 Muniinfo'!E304</f>
        <v>Ineligible</v>
      </c>
    </row>
    <row r="211" spans="1:7" ht="16.5" x14ac:dyDescent="0.3">
      <c r="A211" t="str">
        <f t="shared" si="6"/>
        <v>High Bridge Borough, Hunterdon County</v>
      </c>
      <c r="B211">
        <f t="shared" si="7"/>
        <v>210</v>
      </c>
      <c r="C211" s="35" t="str">
        <f>'2021 Muniinfo'!A274</f>
        <v>1014</v>
      </c>
      <c r="D211" s="35" t="str">
        <f>'2021 Muniinfo'!B274</f>
        <v>High Bridge Borough</v>
      </c>
      <c r="E211" s="35" t="str">
        <f>'2021 Muniinfo'!C274</f>
        <v>Hunterdon</v>
      </c>
      <c r="F211">
        <f>'2021 Muniinfo'!D274</f>
        <v>2</v>
      </c>
      <c r="G211" t="str">
        <f>'2021 Muniinfo'!E274</f>
        <v>Eligible</v>
      </c>
    </row>
    <row r="212" spans="1:7" ht="16.5" x14ac:dyDescent="0.3">
      <c r="A212" t="str">
        <f t="shared" si="6"/>
        <v>Highland Park Borough, Middlesex County</v>
      </c>
      <c r="B212">
        <f t="shared" si="7"/>
        <v>211</v>
      </c>
      <c r="C212" s="35" t="str">
        <f>'2021 Muniinfo'!A305</f>
        <v>1207</v>
      </c>
      <c r="D212" s="35" t="str">
        <f>'2021 Muniinfo'!B305</f>
        <v>Highland Park Borough</v>
      </c>
      <c r="E212" s="35" t="str">
        <f>'2021 Muniinfo'!C305</f>
        <v>Middlesex</v>
      </c>
      <c r="F212">
        <f>'2021 Muniinfo'!D305</f>
        <v>1</v>
      </c>
      <c r="G212" t="str">
        <f>'2021 Muniinfo'!E305</f>
        <v>Eligible</v>
      </c>
    </row>
    <row r="213" spans="1:7" ht="16.5" x14ac:dyDescent="0.3">
      <c r="A213" t="str">
        <f t="shared" si="6"/>
        <v>Highlands Borough, Monmouth County</v>
      </c>
      <c r="B213">
        <f t="shared" si="7"/>
        <v>212</v>
      </c>
      <c r="C213" s="35" t="str">
        <f>'2021 Muniinfo'!A340</f>
        <v>1317</v>
      </c>
      <c r="D213" s="35" t="str">
        <f>'2021 Muniinfo'!B340</f>
        <v>Highlands Borough</v>
      </c>
      <c r="E213" s="35" t="str">
        <f>'2021 Muniinfo'!C340</f>
        <v>Monmouth</v>
      </c>
      <c r="F213">
        <f>'2021 Muniinfo'!D340</f>
        <v>3</v>
      </c>
      <c r="G213" t="str">
        <f>'2021 Muniinfo'!E340</f>
        <v>Ineligible</v>
      </c>
    </row>
    <row r="214" spans="1:7" ht="16.5" x14ac:dyDescent="0.3">
      <c r="A214" t="str">
        <f t="shared" si="6"/>
        <v>Hightstown Borough, Mercer County</v>
      </c>
      <c r="B214">
        <f t="shared" si="7"/>
        <v>213</v>
      </c>
      <c r="C214" s="35" t="str">
        <f>'2021 Muniinfo'!A290</f>
        <v>1104</v>
      </c>
      <c r="D214" s="35" t="str">
        <f>'2021 Muniinfo'!B290</f>
        <v>Hightstown Borough</v>
      </c>
      <c r="E214" s="35" t="str">
        <f>'2021 Muniinfo'!C290</f>
        <v>Mercer</v>
      </c>
      <c r="F214">
        <f>'2021 Muniinfo'!D290</f>
        <v>3</v>
      </c>
      <c r="G214" t="str">
        <f>'2021 Muniinfo'!E290</f>
        <v>Ineligible</v>
      </c>
    </row>
    <row r="215" spans="1:7" ht="16.5" x14ac:dyDescent="0.3">
      <c r="A215" t="str">
        <f t="shared" si="6"/>
        <v>Hillsborough Township, Somerset County</v>
      </c>
      <c r="B215">
        <f t="shared" si="7"/>
        <v>214</v>
      </c>
      <c r="C215" s="35" t="str">
        <f>'2021 Muniinfo'!A489</f>
        <v>1810</v>
      </c>
      <c r="D215" s="35" t="str">
        <f>'2021 Muniinfo'!B489</f>
        <v>Hillsborough Township</v>
      </c>
      <c r="E215" s="35" t="str">
        <f>'2021 Muniinfo'!C489</f>
        <v>Somerset</v>
      </c>
      <c r="F215">
        <f>'2021 Muniinfo'!D489</f>
        <v>2</v>
      </c>
      <c r="G215" t="str">
        <f>'2021 Muniinfo'!E489</f>
        <v>Eligible</v>
      </c>
    </row>
    <row r="216" spans="1:7" ht="16.5" x14ac:dyDescent="0.3">
      <c r="A216" t="str">
        <f t="shared" si="6"/>
        <v>Hillsdale Borough, Bergen County</v>
      </c>
      <c r="B216">
        <f t="shared" si="7"/>
        <v>215</v>
      </c>
      <c r="C216" s="35" t="str">
        <f>'2021 Muniinfo'!A52</f>
        <v>0227</v>
      </c>
      <c r="D216" s="35" t="str">
        <f>'2021 Muniinfo'!B52</f>
        <v>Hillsdale Borough</v>
      </c>
      <c r="E216" s="35" t="str">
        <f>'2021 Muniinfo'!C52</f>
        <v>Bergen</v>
      </c>
      <c r="F216">
        <f>'2021 Muniinfo'!D52</f>
        <v>2</v>
      </c>
      <c r="G216" t="str">
        <f>'2021 Muniinfo'!E52</f>
        <v>Eligible</v>
      </c>
    </row>
    <row r="217" spans="1:7" ht="16.5" x14ac:dyDescent="0.3">
      <c r="A217" t="str">
        <f t="shared" si="6"/>
        <v>Hillside Township, Union County</v>
      </c>
      <c r="B217">
        <f t="shared" si="7"/>
        <v>216</v>
      </c>
      <c r="C217" s="35" t="str">
        <f>'2021 Muniinfo'!A531</f>
        <v>2007</v>
      </c>
      <c r="D217" s="35" t="str">
        <f>'2021 Muniinfo'!B531</f>
        <v>Hillside Township</v>
      </c>
      <c r="E217" s="35" t="str">
        <f>'2021 Muniinfo'!C531</f>
        <v>Union</v>
      </c>
      <c r="F217">
        <f>'2021 Muniinfo'!D531</f>
        <v>2</v>
      </c>
      <c r="G217" t="str">
        <f>'2021 Muniinfo'!E531</f>
        <v>Ineligible</v>
      </c>
    </row>
    <row r="218" spans="1:7" ht="16.5" x14ac:dyDescent="0.3">
      <c r="A218" t="str">
        <f t="shared" si="6"/>
        <v>Hi-nella Borough, Camden County</v>
      </c>
      <c r="B218">
        <f t="shared" si="7"/>
        <v>217</v>
      </c>
      <c r="C218" s="35" t="str">
        <f>'2021 Muniinfo'!A154</f>
        <v>0419</v>
      </c>
      <c r="D218" s="35" t="str">
        <f>'2021 Muniinfo'!B154</f>
        <v>Hi-nella Borough</v>
      </c>
      <c r="E218" s="35" t="str">
        <f>'2021 Muniinfo'!C154</f>
        <v>Camden</v>
      </c>
      <c r="F218">
        <f>'2021 Muniinfo'!D154</f>
        <v>2</v>
      </c>
      <c r="G218" t="str">
        <f>'2021 Muniinfo'!E154</f>
        <v>Eligible</v>
      </c>
    </row>
    <row r="219" spans="1:7" ht="16.5" x14ac:dyDescent="0.3">
      <c r="A219" t="str">
        <f t="shared" si="6"/>
        <v>Hoboken City, Hudson County</v>
      </c>
      <c r="B219">
        <f t="shared" si="7"/>
        <v>218</v>
      </c>
      <c r="C219" s="35" t="str">
        <f>'2021 Muniinfo'!A253</f>
        <v>0905</v>
      </c>
      <c r="D219" s="35" t="str">
        <f>'2021 Muniinfo'!B253</f>
        <v>Hoboken City</v>
      </c>
      <c r="E219" s="35" t="str">
        <f>'2021 Muniinfo'!C253</f>
        <v>Hudson</v>
      </c>
      <c r="F219">
        <f>'2021 Muniinfo'!D253</f>
        <v>2</v>
      </c>
      <c r="G219" t="str">
        <f>'2021 Muniinfo'!E253</f>
        <v>Ineligible</v>
      </c>
    </row>
    <row r="220" spans="1:7" ht="16.5" x14ac:dyDescent="0.3">
      <c r="A220" t="str">
        <f t="shared" si="6"/>
        <v>Ho-Ho-Kus Borough, Bergen County</v>
      </c>
      <c r="B220">
        <f t="shared" si="7"/>
        <v>219</v>
      </c>
      <c r="C220" s="35" t="str">
        <f>'2021 Muniinfo'!A53</f>
        <v>0228</v>
      </c>
      <c r="D220" s="35" t="str">
        <f>'2021 Muniinfo'!B53</f>
        <v>Ho-Ho-Kus Borough</v>
      </c>
      <c r="E220" s="35" t="str">
        <f>'2021 Muniinfo'!C53</f>
        <v>Bergen</v>
      </c>
      <c r="F220">
        <f>'2021 Muniinfo'!D53</f>
        <v>3</v>
      </c>
      <c r="G220" t="str">
        <f>'2021 Muniinfo'!E53</f>
        <v>Ineligible</v>
      </c>
    </row>
    <row r="221" spans="1:7" ht="16.5" x14ac:dyDescent="0.3">
      <c r="A221" t="str">
        <f t="shared" si="6"/>
        <v>Holland Township, Hunterdon County</v>
      </c>
      <c r="B221">
        <f t="shared" si="7"/>
        <v>220</v>
      </c>
      <c r="C221" s="35" t="str">
        <f>'2021 Muniinfo'!A275</f>
        <v>1015</v>
      </c>
      <c r="D221" s="35" t="str">
        <f>'2021 Muniinfo'!B275</f>
        <v>Holland Township</v>
      </c>
      <c r="E221" s="35" t="str">
        <f>'2021 Muniinfo'!C275</f>
        <v>Hunterdon</v>
      </c>
      <c r="F221">
        <f>'2021 Muniinfo'!D275</f>
        <v>3</v>
      </c>
      <c r="G221" t="str">
        <f>'2021 Muniinfo'!E275</f>
        <v>Ineligible</v>
      </c>
    </row>
    <row r="222" spans="1:7" ht="16.5" x14ac:dyDescent="0.3">
      <c r="A222" t="str">
        <f t="shared" si="6"/>
        <v>Holmdel Township, Monmouth County</v>
      </c>
      <c r="B222">
        <f t="shared" si="7"/>
        <v>221</v>
      </c>
      <c r="C222" s="35" t="str">
        <f>'2021 Muniinfo'!A341</f>
        <v>1318</v>
      </c>
      <c r="D222" s="35" t="str">
        <f>'2021 Muniinfo'!B341</f>
        <v>Holmdel Township</v>
      </c>
      <c r="E222" s="35" t="str">
        <f>'2021 Muniinfo'!C341</f>
        <v>Monmouth</v>
      </c>
      <c r="F222">
        <f>'2021 Muniinfo'!D341</f>
        <v>1</v>
      </c>
      <c r="G222" t="str">
        <f>'2021 Muniinfo'!E341</f>
        <v>Eligible</v>
      </c>
    </row>
    <row r="223" spans="1:7" ht="16.5" x14ac:dyDescent="0.3">
      <c r="A223" t="str">
        <f t="shared" si="6"/>
        <v>Hopatcong Borough, Sussex County</v>
      </c>
      <c r="B223">
        <f t="shared" si="7"/>
        <v>222</v>
      </c>
      <c r="C223" s="35" t="str">
        <f>'2021 Muniinfo'!A512</f>
        <v>1912</v>
      </c>
      <c r="D223" s="35" t="str">
        <f>'2021 Muniinfo'!B512</f>
        <v>Hopatcong Borough</v>
      </c>
      <c r="E223" s="35" t="str">
        <f>'2021 Muniinfo'!C512</f>
        <v>Sussex</v>
      </c>
      <c r="F223">
        <f>'2021 Muniinfo'!D512</f>
        <v>1</v>
      </c>
      <c r="G223" t="str">
        <f>'2021 Muniinfo'!E512</f>
        <v>Eligible</v>
      </c>
    </row>
    <row r="224" spans="1:7" ht="16.5" x14ac:dyDescent="0.3">
      <c r="A224" t="str">
        <f t="shared" si="6"/>
        <v>Hope Township, Warren County</v>
      </c>
      <c r="B224">
        <f t="shared" si="7"/>
        <v>223</v>
      </c>
      <c r="C224" s="35" t="str">
        <f>'2021 Muniinfo'!A556</f>
        <v>2111</v>
      </c>
      <c r="D224" s="35" t="str">
        <f>'2021 Muniinfo'!B556</f>
        <v>Hope Township</v>
      </c>
      <c r="E224" s="35" t="str">
        <f>'2021 Muniinfo'!C556</f>
        <v>Warren</v>
      </c>
      <c r="F224">
        <f>'2021 Muniinfo'!D556</f>
        <v>3</v>
      </c>
      <c r="G224" t="str">
        <f>'2021 Muniinfo'!E556</f>
        <v>Ineligible</v>
      </c>
    </row>
    <row r="225" spans="1:7" ht="16.5" x14ac:dyDescent="0.3">
      <c r="A225" t="str">
        <f t="shared" si="6"/>
        <v>Hopewell Borough, Mercer County</v>
      </c>
      <c r="B225">
        <f t="shared" si="7"/>
        <v>224</v>
      </c>
      <c r="C225" s="35" t="str">
        <f>'2021 Muniinfo'!A291</f>
        <v>1105</v>
      </c>
      <c r="D225" s="35" t="str">
        <f>'2021 Muniinfo'!B291</f>
        <v>Hopewell Borough</v>
      </c>
      <c r="E225" s="35" t="str">
        <f>'2021 Muniinfo'!C291</f>
        <v>Mercer</v>
      </c>
      <c r="F225">
        <f>'2021 Muniinfo'!D291</f>
        <v>1</v>
      </c>
      <c r="G225" t="str">
        <f>'2021 Muniinfo'!E291</f>
        <v>Eligible</v>
      </c>
    </row>
    <row r="226" spans="1:7" ht="16.5" x14ac:dyDescent="0.3">
      <c r="A226" t="str">
        <f t="shared" si="6"/>
        <v>Hopewell Township, Cumberland County</v>
      </c>
      <c r="B226">
        <f t="shared" si="7"/>
        <v>225</v>
      </c>
      <c r="C226" s="35" t="str">
        <f>'2021 Muniinfo'!A195</f>
        <v>0607</v>
      </c>
      <c r="D226" s="35" t="str">
        <f>'2021 Muniinfo'!B195</f>
        <v>Hopewell Township</v>
      </c>
      <c r="E226" s="35" t="str">
        <f>'2021 Muniinfo'!C195</f>
        <v>Cumberland</v>
      </c>
      <c r="F226">
        <f>'2021 Muniinfo'!D195</f>
        <v>1</v>
      </c>
      <c r="G226" t="str">
        <f>'2021 Muniinfo'!E195</f>
        <v>Eligible</v>
      </c>
    </row>
    <row r="227" spans="1:7" ht="16.5" x14ac:dyDescent="0.3">
      <c r="A227" t="str">
        <f t="shared" si="6"/>
        <v>Hopewell Township, Mercer County</v>
      </c>
      <c r="B227">
        <f t="shared" si="7"/>
        <v>226</v>
      </c>
      <c r="C227" s="35" t="str">
        <f>'2021 Muniinfo'!A292</f>
        <v>1106</v>
      </c>
      <c r="D227" s="35" t="str">
        <f>'2021 Muniinfo'!B292</f>
        <v>Hopewell Township</v>
      </c>
      <c r="E227" s="35" t="str">
        <f>'2021 Muniinfo'!C292</f>
        <v>Mercer</v>
      </c>
      <c r="F227">
        <f>'2021 Muniinfo'!D292</f>
        <v>2</v>
      </c>
      <c r="G227" t="str">
        <f>'2021 Muniinfo'!E292</f>
        <v>Eligible</v>
      </c>
    </row>
    <row r="228" spans="1:7" ht="16.5" x14ac:dyDescent="0.3">
      <c r="A228" t="str">
        <f t="shared" si="6"/>
        <v>Howell Township, Monmouth County</v>
      </c>
      <c r="B228">
        <f t="shared" si="7"/>
        <v>227</v>
      </c>
      <c r="C228" s="35" t="str">
        <f>'2021 Muniinfo'!A342</f>
        <v>1319</v>
      </c>
      <c r="D228" s="35" t="str">
        <f>'2021 Muniinfo'!B342</f>
        <v>Howell Township</v>
      </c>
      <c r="E228" s="35" t="str">
        <f>'2021 Muniinfo'!C342</f>
        <v>Monmouth</v>
      </c>
      <c r="F228">
        <f>'2021 Muniinfo'!D342</f>
        <v>2</v>
      </c>
      <c r="G228" t="str">
        <f>'2021 Muniinfo'!E342</f>
        <v>Eligible</v>
      </c>
    </row>
    <row r="229" spans="1:7" ht="16.5" x14ac:dyDescent="0.3">
      <c r="A229" t="str">
        <f t="shared" si="6"/>
        <v>Independence Township, Warren County</v>
      </c>
      <c r="B229">
        <f t="shared" si="7"/>
        <v>228</v>
      </c>
      <c r="C229" s="35" t="str">
        <f>'2021 Muniinfo'!A557</f>
        <v>2112</v>
      </c>
      <c r="D229" s="35" t="str">
        <f>'2021 Muniinfo'!B557</f>
        <v>Independence Township</v>
      </c>
      <c r="E229" s="35" t="str">
        <f>'2021 Muniinfo'!C557</f>
        <v>Warren</v>
      </c>
      <c r="F229">
        <f>'2021 Muniinfo'!D557</f>
        <v>1</v>
      </c>
      <c r="G229" t="str">
        <f>'2021 Muniinfo'!E557</f>
        <v>Eligible</v>
      </c>
    </row>
    <row r="230" spans="1:7" ht="16.5" x14ac:dyDescent="0.3">
      <c r="A230" t="str">
        <f t="shared" si="6"/>
        <v>Interlaken Borough, Monmouth County</v>
      </c>
      <c r="B230">
        <f t="shared" si="7"/>
        <v>229</v>
      </c>
      <c r="C230" s="35" t="str">
        <f>'2021 Muniinfo'!A343</f>
        <v>1320</v>
      </c>
      <c r="D230" s="35" t="str">
        <f>'2021 Muniinfo'!B343</f>
        <v>Interlaken Borough</v>
      </c>
      <c r="E230" s="35" t="str">
        <f>'2021 Muniinfo'!C343</f>
        <v>Monmouth</v>
      </c>
      <c r="F230">
        <f>'2021 Muniinfo'!D343</f>
        <v>3</v>
      </c>
      <c r="G230" t="str">
        <f>'2021 Muniinfo'!E343</f>
        <v>Ineligible</v>
      </c>
    </row>
    <row r="231" spans="1:7" ht="16.5" x14ac:dyDescent="0.3">
      <c r="A231" t="str">
        <f t="shared" si="6"/>
        <v>Irvington Township, Essex County</v>
      </c>
      <c r="B231">
        <f t="shared" si="7"/>
        <v>230</v>
      </c>
      <c r="C231" s="35" t="str">
        <f>'2021 Muniinfo'!A211</f>
        <v>0709</v>
      </c>
      <c r="D231" s="35" t="str">
        <f>'2021 Muniinfo'!B211</f>
        <v>Irvington Township</v>
      </c>
      <c r="E231" s="35" t="str">
        <f>'2021 Muniinfo'!C211</f>
        <v>Essex</v>
      </c>
      <c r="F231">
        <f>'2021 Muniinfo'!D211</f>
        <v>2</v>
      </c>
      <c r="G231" t="str">
        <f>'2021 Muniinfo'!E211</f>
        <v>Ineligible</v>
      </c>
    </row>
    <row r="232" spans="1:7" ht="16.5" x14ac:dyDescent="0.3">
      <c r="A232" t="str">
        <f t="shared" si="6"/>
        <v>Island Heights Borough, Ocean County</v>
      </c>
      <c r="B232">
        <f t="shared" si="7"/>
        <v>231</v>
      </c>
      <c r="C232" s="35" t="str">
        <f>'2021 Muniinfo'!A425</f>
        <v>1510</v>
      </c>
      <c r="D232" s="35" t="str">
        <f>'2021 Muniinfo'!B425</f>
        <v>Island Heights Borough</v>
      </c>
      <c r="E232" s="35" t="str">
        <f>'2021 Muniinfo'!C425</f>
        <v>Ocean</v>
      </c>
      <c r="F232">
        <f>'2021 Muniinfo'!D425</f>
        <v>1</v>
      </c>
      <c r="G232" t="str">
        <f>'2021 Muniinfo'!E425</f>
        <v>Eligible</v>
      </c>
    </row>
    <row r="233" spans="1:7" ht="16.5" x14ac:dyDescent="0.3">
      <c r="A233" t="str">
        <f t="shared" si="6"/>
        <v>Jackson Township, Ocean County</v>
      </c>
      <c r="B233">
        <f t="shared" si="7"/>
        <v>232</v>
      </c>
      <c r="C233" s="35" t="str">
        <f>'2021 Muniinfo'!A426</f>
        <v>1511</v>
      </c>
      <c r="D233" s="35" t="str">
        <f>'2021 Muniinfo'!B426</f>
        <v>Jackson Township</v>
      </c>
      <c r="E233" s="35" t="str">
        <f>'2021 Muniinfo'!C426</f>
        <v>Ocean</v>
      </c>
      <c r="F233">
        <f>'2021 Muniinfo'!D426</f>
        <v>2</v>
      </c>
      <c r="G233" t="str">
        <f>'2021 Muniinfo'!E426</f>
        <v>Eligible</v>
      </c>
    </row>
    <row r="234" spans="1:7" ht="16.5" x14ac:dyDescent="0.3">
      <c r="A234" t="str">
        <f t="shared" si="6"/>
        <v>Jamesburg Borough, Middlesex County</v>
      </c>
      <c r="B234">
        <f t="shared" si="7"/>
        <v>233</v>
      </c>
      <c r="C234" s="35" t="str">
        <f>'2021 Muniinfo'!A306</f>
        <v>1208</v>
      </c>
      <c r="D234" s="35" t="str">
        <f>'2021 Muniinfo'!B306</f>
        <v>Jamesburg Borough</v>
      </c>
      <c r="E234" s="35" t="str">
        <f>'2021 Muniinfo'!C306</f>
        <v>Middlesex</v>
      </c>
      <c r="F234">
        <f>'2021 Muniinfo'!D306</f>
        <v>2</v>
      </c>
      <c r="G234" t="str">
        <f>'2021 Muniinfo'!E306</f>
        <v>Eligible</v>
      </c>
    </row>
    <row r="235" spans="1:7" ht="16.5" x14ac:dyDescent="0.3">
      <c r="A235" t="str">
        <f t="shared" si="6"/>
        <v>Jefferson Township, Morris County</v>
      </c>
      <c r="B235">
        <f t="shared" si="7"/>
        <v>234</v>
      </c>
      <c r="C235" s="35" t="str">
        <f>'2021 Muniinfo'!A390</f>
        <v>1414</v>
      </c>
      <c r="D235" s="35" t="str">
        <f>'2021 Muniinfo'!B390</f>
        <v>Jefferson Township</v>
      </c>
      <c r="E235" s="35" t="str">
        <f>'2021 Muniinfo'!C390</f>
        <v>Morris</v>
      </c>
      <c r="F235">
        <f>'2021 Muniinfo'!D390</f>
        <v>2</v>
      </c>
      <c r="G235" t="str">
        <f>'2021 Muniinfo'!E390</f>
        <v>Eligible</v>
      </c>
    </row>
    <row r="236" spans="1:7" ht="16.5" x14ac:dyDescent="0.3">
      <c r="A236" t="str">
        <f t="shared" si="6"/>
        <v>Jersey City City, Hudson County</v>
      </c>
      <c r="B236">
        <f t="shared" si="7"/>
        <v>235</v>
      </c>
      <c r="C236" s="35" t="str">
        <f>'2021 Muniinfo'!A254</f>
        <v>0906</v>
      </c>
      <c r="D236" s="35" t="str">
        <f>'2021 Muniinfo'!B254</f>
        <v>Jersey City City</v>
      </c>
      <c r="E236" s="35" t="str">
        <f>'2021 Muniinfo'!C254</f>
        <v>Hudson</v>
      </c>
      <c r="F236">
        <f>'2021 Muniinfo'!D254</f>
        <v>3</v>
      </c>
      <c r="G236" t="str">
        <f>'2021 Muniinfo'!E254</f>
        <v>Ineligible</v>
      </c>
    </row>
    <row r="237" spans="1:7" ht="16.5" x14ac:dyDescent="0.3">
      <c r="A237" t="str">
        <f t="shared" si="6"/>
        <v>Keansburg Borough, Monmouth County</v>
      </c>
      <c r="B237">
        <f t="shared" si="7"/>
        <v>236</v>
      </c>
      <c r="C237" s="35" t="str">
        <f>'2021 Muniinfo'!A344</f>
        <v>1321</v>
      </c>
      <c r="D237" s="35" t="str">
        <f>'2021 Muniinfo'!B344</f>
        <v>Keansburg Borough</v>
      </c>
      <c r="E237" s="35" t="str">
        <f>'2021 Muniinfo'!C344</f>
        <v>Monmouth</v>
      </c>
      <c r="F237">
        <f>'2021 Muniinfo'!D344</f>
        <v>1</v>
      </c>
      <c r="G237" t="str">
        <f>'2021 Muniinfo'!E344</f>
        <v>Ineligible</v>
      </c>
    </row>
    <row r="238" spans="1:7" ht="16.5" x14ac:dyDescent="0.3">
      <c r="A238" t="str">
        <f t="shared" si="6"/>
        <v>Kearny Town, Hudson County</v>
      </c>
      <c r="B238">
        <f t="shared" si="7"/>
        <v>237</v>
      </c>
      <c r="C238" s="35" t="str">
        <f>'2021 Muniinfo'!A255</f>
        <v>0907</v>
      </c>
      <c r="D238" s="35" t="str">
        <f>'2021 Muniinfo'!B255</f>
        <v>Kearny Town</v>
      </c>
      <c r="E238" s="35" t="str">
        <f>'2021 Muniinfo'!C255</f>
        <v>Hudson</v>
      </c>
      <c r="F238">
        <f>'2021 Muniinfo'!D255</f>
        <v>1</v>
      </c>
      <c r="G238" t="str">
        <f>'2021 Muniinfo'!E255</f>
        <v>Ineligible</v>
      </c>
    </row>
    <row r="239" spans="1:7" ht="16.5" x14ac:dyDescent="0.3">
      <c r="A239" t="str">
        <f t="shared" si="6"/>
        <v>Kenilworth Borough, Union County</v>
      </c>
      <c r="B239">
        <f t="shared" si="7"/>
        <v>238</v>
      </c>
      <c r="C239" s="35" t="str">
        <f>'2021 Muniinfo'!A532</f>
        <v>2008</v>
      </c>
      <c r="D239" s="35" t="str">
        <f>'2021 Muniinfo'!B532</f>
        <v>Kenilworth Borough</v>
      </c>
      <c r="E239" s="35" t="str">
        <f>'2021 Muniinfo'!C532</f>
        <v>Union</v>
      </c>
      <c r="F239">
        <f>'2021 Muniinfo'!D532</f>
        <v>3</v>
      </c>
      <c r="G239" t="str">
        <f>'2021 Muniinfo'!E532</f>
        <v>Ineligible</v>
      </c>
    </row>
    <row r="240" spans="1:7" ht="16.5" x14ac:dyDescent="0.3">
      <c r="A240" t="str">
        <f t="shared" si="6"/>
        <v>Keyport Borough, Monmouth County</v>
      </c>
      <c r="B240">
        <f t="shared" si="7"/>
        <v>239</v>
      </c>
      <c r="C240" s="35" t="str">
        <f>'2021 Muniinfo'!A345</f>
        <v>1322</v>
      </c>
      <c r="D240" s="35" t="str">
        <f>'2021 Muniinfo'!B345</f>
        <v>Keyport Borough</v>
      </c>
      <c r="E240" s="35" t="str">
        <f>'2021 Muniinfo'!C345</f>
        <v>Monmouth</v>
      </c>
      <c r="F240">
        <f>'2021 Muniinfo'!D345</f>
        <v>2</v>
      </c>
      <c r="G240" t="str">
        <f>'2021 Muniinfo'!E345</f>
        <v>Eligible</v>
      </c>
    </row>
    <row r="241" spans="1:7" ht="16.5" x14ac:dyDescent="0.3">
      <c r="A241" t="str">
        <f t="shared" si="6"/>
        <v>Kingwood Township, Hunterdon County</v>
      </c>
      <c r="B241">
        <f t="shared" si="7"/>
        <v>240</v>
      </c>
      <c r="C241" s="35" t="str">
        <f>'2021 Muniinfo'!A276</f>
        <v>1016</v>
      </c>
      <c r="D241" s="35" t="str">
        <f>'2021 Muniinfo'!B276</f>
        <v>Kingwood Township</v>
      </c>
      <c r="E241" s="35" t="str">
        <f>'2021 Muniinfo'!C276</f>
        <v>Hunterdon</v>
      </c>
      <c r="F241">
        <f>'2021 Muniinfo'!D276</f>
        <v>1</v>
      </c>
      <c r="G241" t="str">
        <f>'2021 Muniinfo'!E276</f>
        <v>Eligible</v>
      </c>
    </row>
    <row r="242" spans="1:7" ht="16.5" x14ac:dyDescent="0.3">
      <c r="A242" t="str">
        <f t="shared" si="6"/>
        <v>Kinnelon Borough, Morris County</v>
      </c>
      <c r="B242">
        <f t="shared" si="7"/>
        <v>241</v>
      </c>
      <c r="C242" s="35" t="str">
        <f>'2021 Muniinfo'!A391</f>
        <v>1415</v>
      </c>
      <c r="D242" s="35" t="str">
        <f>'2021 Muniinfo'!B391</f>
        <v>Kinnelon Borough</v>
      </c>
      <c r="E242" s="35" t="str">
        <f>'2021 Muniinfo'!C391</f>
        <v>Morris</v>
      </c>
      <c r="F242">
        <f>'2021 Muniinfo'!D391</f>
        <v>3</v>
      </c>
      <c r="G242" t="str">
        <f>'2021 Muniinfo'!E391</f>
        <v>Ineligible</v>
      </c>
    </row>
    <row r="243" spans="1:7" ht="16.5" x14ac:dyDescent="0.3">
      <c r="A243" t="str">
        <f t="shared" si="6"/>
        <v>Knowlton Township, Warren County</v>
      </c>
      <c r="B243">
        <f t="shared" si="7"/>
        <v>242</v>
      </c>
      <c r="C243" s="35" t="str">
        <f>'2021 Muniinfo'!A558</f>
        <v>2113</v>
      </c>
      <c r="D243" s="35" t="str">
        <f>'2021 Muniinfo'!B558</f>
        <v>Knowlton Township</v>
      </c>
      <c r="E243" s="35" t="str">
        <f>'2021 Muniinfo'!C558</f>
        <v>Warren</v>
      </c>
      <c r="F243">
        <f>'2021 Muniinfo'!D558</f>
        <v>2</v>
      </c>
      <c r="G243" t="str">
        <f>'2021 Muniinfo'!E558</f>
        <v>Eligible</v>
      </c>
    </row>
    <row r="244" spans="1:7" ht="16.5" x14ac:dyDescent="0.3">
      <c r="A244" t="str">
        <f t="shared" si="6"/>
        <v>Lacey Township, Ocean County</v>
      </c>
      <c r="B244">
        <f t="shared" si="7"/>
        <v>243</v>
      </c>
      <c r="C244" s="35" t="str">
        <f>'2021 Muniinfo'!A427</f>
        <v>1512</v>
      </c>
      <c r="D244" s="35" t="str">
        <f>'2021 Muniinfo'!B427</f>
        <v>Lacey Township</v>
      </c>
      <c r="E244" s="35" t="str">
        <f>'2021 Muniinfo'!C427</f>
        <v>Ocean</v>
      </c>
      <c r="F244">
        <f>'2021 Muniinfo'!D427</f>
        <v>3</v>
      </c>
      <c r="G244" t="str">
        <f>'2021 Muniinfo'!E427</f>
        <v>Ineligible</v>
      </c>
    </row>
    <row r="245" spans="1:7" ht="16.5" x14ac:dyDescent="0.3">
      <c r="A245" t="str">
        <f t="shared" si="6"/>
        <v>Lafayette Township, Sussex County</v>
      </c>
      <c r="B245">
        <f t="shared" si="7"/>
        <v>244</v>
      </c>
      <c r="C245" s="35" t="str">
        <f>'2021 Muniinfo'!A513</f>
        <v>1913</v>
      </c>
      <c r="D245" s="35" t="str">
        <f>'2021 Muniinfo'!B513</f>
        <v>Lafayette Township</v>
      </c>
      <c r="E245" s="35" t="str">
        <f>'2021 Muniinfo'!C513</f>
        <v>Sussex</v>
      </c>
      <c r="F245">
        <f>'2021 Muniinfo'!D513</f>
        <v>2</v>
      </c>
      <c r="G245" t="str">
        <f>'2021 Muniinfo'!E513</f>
        <v>Eligible</v>
      </c>
    </row>
    <row r="246" spans="1:7" ht="16.5" x14ac:dyDescent="0.3">
      <c r="A246" t="str">
        <f t="shared" si="6"/>
        <v>Lake Como Borough, Monmouth County</v>
      </c>
      <c r="B246">
        <f t="shared" si="7"/>
        <v>245</v>
      </c>
      <c r="C246" s="35" t="str">
        <f>'2021 Muniinfo'!A370</f>
        <v>1347</v>
      </c>
      <c r="D246" s="35" t="str">
        <f>'2021 Muniinfo'!B370</f>
        <v>Lake Como Borough</v>
      </c>
      <c r="E246" s="35" t="str">
        <f>'2021 Muniinfo'!C370</f>
        <v>Monmouth</v>
      </c>
      <c r="F246">
        <f>'2021 Muniinfo'!D370</f>
        <v>3</v>
      </c>
      <c r="G246" t="str">
        <f>'2021 Muniinfo'!E370</f>
        <v>Ineligible</v>
      </c>
    </row>
    <row r="247" spans="1:7" ht="16.5" x14ac:dyDescent="0.3">
      <c r="A247" t="str">
        <f t="shared" si="6"/>
        <v>Lakehurst Borough, Ocean County</v>
      </c>
      <c r="B247">
        <f t="shared" si="7"/>
        <v>246</v>
      </c>
      <c r="C247" s="35" t="str">
        <f>'2021 Muniinfo'!A428</f>
        <v>1513</v>
      </c>
      <c r="D247" s="35" t="str">
        <f>'2021 Muniinfo'!B428</f>
        <v>Lakehurst Borough</v>
      </c>
      <c r="E247" s="35" t="str">
        <f>'2021 Muniinfo'!C428</f>
        <v>Ocean</v>
      </c>
      <c r="F247">
        <f>'2021 Muniinfo'!D428</f>
        <v>1</v>
      </c>
      <c r="G247" t="str">
        <f>'2021 Muniinfo'!E428</f>
        <v>Eligible</v>
      </c>
    </row>
    <row r="248" spans="1:7" ht="16.5" x14ac:dyDescent="0.3">
      <c r="A248" t="str">
        <f t="shared" si="6"/>
        <v>Lakewood Township, Ocean County</v>
      </c>
      <c r="B248">
        <f t="shared" si="7"/>
        <v>247</v>
      </c>
      <c r="C248" s="35" t="str">
        <f>'2021 Muniinfo'!A429</f>
        <v>1514</v>
      </c>
      <c r="D248" s="35" t="str">
        <f>'2021 Muniinfo'!B429</f>
        <v>Lakewood Township</v>
      </c>
      <c r="E248" s="35" t="str">
        <f>'2021 Muniinfo'!C429</f>
        <v>Ocean</v>
      </c>
      <c r="F248">
        <f>'2021 Muniinfo'!D429</f>
        <v>2</v>
      </c>
      <c r="G248" t="str">
        <f>'2021 Muniinfo'!E429</f>
        <v>Ineligible</v>
      </c>
    </row>
    <row r="249" spans="1:7" ht="16.5" x14ac:dyDescent="0.3">
      <c r="A249" t="str">
        <f t="shared" si="6"/>
        <v>Lambertville City, Hunterdon County</v>
      </c>
      <c r="B249">
        <f t="shared" si="7"/>
        <v>248</v>
      </c>
      <c r="C249" s="35" t="str">
        <f>'2021 Muniinfo'!A277</f>
        <v>1017</v>
      </c>
      <c r="D249" s="35" t="str">
        <f>'2021 Muniinfo'!B277</f>
        <v>Lambertville City</v>
      </c>
      <c r="E249" s="35" t="str">
        <f>'2021 Muniinfo'!C277</f>
        <v>Hunterdon</v>
      </c>
      <c r="F249">
        <f>'2021 Muniinfo'!D277</f>
        <v>2</v>
      </c>
      <c r="G249" t="str">
        <f>'2021 Muniinfo'!E277</f>
        <v>Ineligible</v>
      </c>
    </row>
    <row r="250" spans="1:7" ht="16.5" x14ac:dyDescent="0.3">
      <c r="A250" t="str">
        <f t="shared" si="6"/>
        <v>Laurel Springs Borough, Camden County</v>
      </c>
      <c r="B250">
        <f t="shared" si="7"/>
        <v>249</v>
      </c>
      <c r="C250" s="35" t="str">
        <f>'2021 Muniinfo'!A155</f>
        <v>0420</v>
      </c>
      <c r="D250" s="35" t="str">
        <f>'2021 Muniinfo'!B155</f>
        <v>Laurel Springs Borough</v>
      </c>
      <c r="E250" s="35" t="str">
        <f>'2021 Muniinfo'!C155</f>
        <v>Camden</v>
      </c>
      <c r="F250">
        <f>'2021 Muniinfo'!D155</f>
        <v>3</v>
      </c>
      <c r="G250" t="str">
        <f>'2021 Muniinfo'!E155</f>
        <v>Ineligible</v>
      </c>
    </row>
    <row r="251" spans="1:7" ht="16.5" x14ac:dyDescent="0.3">
      <c r="A251" t="str">
        <f t="shared" si="6"/>
        <v>Lavallette Borough, Ocean County</v>
      </c>
      <c r="B251">
        <f t="shared" si="7"/>
        <v>250</v>
      </c>
      <c r="C251" s="35" t="str">
        <f>'2021 Muniinfo'!A430</f>
        <v>1515</v>
      </c>
      <c r="D251" s="35" t="str">
        <f>'2021 Muniinfo'!B430</f>
        <v>Lavallette Borough</v>
      </c>
      <c r="E251" s="35" t="str">
        <f>'2021 Muniinfo'!C430</f>
        <v>Ocean</v>
      </c>
      <c r="F251">
        <f>'2021 Muniinfo'!D430</f>
        <v>3</v>
      </c>
      <c r="G251" t="str">
        <f>'2021 Muniinfo'!E430</f>
        <v>Ineligible</v>
      </c>
    </row>
    <row r="252" spans="1:7" ht="16.5" x14ac:dyDescent="0.3">
      <c r="A252" t="str">
        <f t="shared" si="6"/>
        <v>Lawnside Borough, Camden County</v>
      </c>
      <c r="B252">
        <f t="shared" si="7"/>
        <v>251</v>
      </c>
      <c r="C252" s="35" t="str">
        <f>'2021 Muniinfo'!A156</f>
        <v>0421</v>
      </c>
      <c r="D252" s="35" t="str">
        <f>'2021 Muniinfo'!B156</f>
        <v>Lawnside Borough</v>
      </c>
      <c r="E252" s="35" t="str">
        <f>'2021 Muniinfo'!C156</f>
        <v>Camden</v>
      </c>
      <c r="F252">
        <f>'2021 Muniinfo'!D156</f>
        <v>1</v>
      </c>
      <c r="G252" t="str">
        <f>'2021 Muniinfo'!E156</f>
        <v>Eligible</v>
      </c>
    </row>
    <row r="253" spans="1:7" ht="16.5" x14ac:dyDescent="0.3">
      <c r="A253" t="str">
        <f t="shared" si="6"/>
        <v>Lawrence Township, Cumberland County</v>
      </c>
      <c r="B253">
        <f t="shared" si="7"/>
        <v>252</v>
      </c>
      <c r="C253" s="35" t="str">
        <f>'2021 Muniinfo'!A196</f>
        <v>0608</v>
      </c>
      <c r="D253" s="35" t="str">
        <f>'2021 Muniinfo'!B196</f>
        <v>Lawrence Township</v>
      </c>
      <c r="E253" s="35" t="str">
        <f>'2021 Muniinfo'!C196</f>
        <v>Cumberland</v>
      </c>
      <c r="F253">
        <f>'2021 Muniinfo'!D196</f>
        <v>2</v>
      </c>
      <c r="G253" t="str">
        <f>'2021 Muniinfo'!E196</f>
        <v>Eligible</v>
      </c>
    </row>
    <row r="254" spans="1:7" ht="16.5" x14ac:dyDescent="0.3">
      <c r="A254" t="str">
        <f t="shared" si="6"/>
        <v>Lawrence Township, Mercer County</v>
      </c>
      <c r="B254">
        <f t="shared" si="7"/>
        <v>253</v>
      </c>
      <c r="C254" s="35" t="str">
        <f>'2021 Muniinfo'!A293</f>
        <v>1107</v>
      </c>
      <c r="D254" s="35" t="str">
        <f>'2021 Muniinfo'!B293</f>
        <v>Lawrence Township</v>
      </c>
      <c r="E254" s="35" t="str">
        <f>'2021 Muniinfo'!C293</f>
        <v>Mercer</v>
      </c>
      <c r="F254">
        <f>'2021 Muniinfo'!D293</f>
        <v>3</v>
      </c>
      <c r="G254" t="str">
        <f>'2021 Muniinfo'!E293</f>
        <v>Ineligible</v>
      </c>
    </row>
    <row r="255" spans="1:7" ht="16.5" x14ac:dyDescent="0.3">
      <c r="A255" t="str">
        <f t="shared" si="6"/>
        <v>Lebanon Borough, Hunterdon County</v>
      </c>
      <c r="B255">
        <f t="shared" si="7"/>
        <v>254</v>
      </c>
      <c r="C255" s="35" t="str">
        <f>'2021 Muniinfo'!A278</f>
        <v>1018</v>
      </c>
      <c r="D255" s="35" t="str">
        <f>'2021 Muniinfo'!B278</f>
        <v>Lebanon Borough</v>
      </c>
      <c r="E255" s="35" t="str">
        <f>'2021 Muniinfo'!C278</f>
        <v>Hunterdon</v>
      </c>
      <c r="F255">
        <f>'2021 Muniinfo'!D278</f>
        <v>3</v>
      </c>
      <c r="G255" t="str">
        <f>'2021 Muniinfo'!E278</f>
        <v>Ineligible</v>
      </c>
    </row>
    <row r="256" spans="1:7" ht="16.5" x14ac:dyDescent="0.3">
      <c r="A256" t="str">
        <f t="shared" si="6"/>
        <v>Lebanon Township, Hunterdon County</v>
      </c>
      <c r="B256">
        <f t="shared" si="7"/>
        <v>255</v>
      </c>
      <c r="C256" s="35" t="str">
        <f>'2021 Muniinfo'!A279</f>
        <v>1019</v>
      </c>
      <c r="D256" s="35" t="str">
        <f>'2021 Muniinfo'!B279</f>
        <v>Lebanon Township</v>
      </c>
      <c r="E256" s="35" t="str">
        <f>'2021 Muniinfo'!C279</f>
        <v>Hunterdon</v>
      </c>
      <c r="F256">
        <f>'2021 Muniinfo'!D279</f>
        <v>1</v>
      </c>
      <c r="G256" t="str">
        <f>'2021 Muniinfo'!E279</f>
        <v>Eligible</v>
      </c>
    </row>
    <row r="257" spans="1:7" ht="16.5" x14ac:dyDescent="0.3">
      <c r="A257" t="str">
        <f t="shared" si="6"/>
        <v>Leonia Borough, Bergen County</v>
      </c>
      <c r="B257">
        <f t="shared" si="7"/>
        <v>256</v>
      </c>
      <c r="C257" s="35" t="str">
        <f>'2021 Muniinfo'!A54</f>
        <v>0229</v>
      </c>
      <c r="D257" s="35" t="str">
        <f>'2021 Muniinfo'!B54</f>
        <v>Leonia Borough</v>
      </c>
      <c r="E257" s="35" t="str">
        <f>'2021 Muniinfo'!C54</f>
        <v>Bergen</v>
      </c>
      <c r="F257">
        <f>'2021 Muniinfo'!D54</f>
        <v>1</v>
      </c>
      <c r="G257" t="str">
        <f>'2021 Muniinfo'!E54</f>
        <v>Eligible</v>
      </c>
    </row>
    <row r="258" spans="1:7" ht="16.5" x14ac:dyDescent="0.3">
      <c r="A258" t="str">
        <f t="shared" ref="A258:A321" si="8">D258&amp;", "&amp;E258&amp;" County"</f>
        <v>Liberty Township, Warren County</v>
      </c>
      <c r="B258">
        <f t="shared" si="7"/>
        <v>257</v>
      </c>
      <c r="C258" s="35" t="str">
        <f>'2021 Muniinfo'!A559</f>
        <v>2114</v>
      </c>
      <c r="D258" s="35" t="str">
        <f>'2021 Muniinfo'!B559</f>
        <v>Liberty Township</v>
      </c>
      <c r="E258" s="35" t="str">
        <f>'2021 Muniinfo'!C559</f>
        <v>Warren</v>
      </c>
      <c r="F258">
        <f>'2021 Muniinfo'!D559</f>
        <v>3</v>
      </c>
      <c r="G258" t="str">
        <f>'2021 Muniinfo'!E559</f>
        <v>Ineligible</v>
      </c>
    </row>
    <row r="259" spans="1:7" ht="16.5" x14ac:dyDescent="0.3">
      <c r="A259" t="str">
        <f t="shared" si="8"/>
        <v>Lincoln Park Borough, Morris County</v>
      </c>
      <c r="B259">
        <f t="shared" si="7"/>
        <v>258</v>
      </c>
      <c r="C259" s="35" t="str">
        <f>'2021 Muniinfo'!A392</f>
        <v>1416</v>
      </c>
      <c r="D259" s="35" t="str">
        <f>'2021 Muniinfo'!B392</f>
        <v>Lincoln Park Borough</v>
      </c>
      <c r="E259" s="35" t="str">
        <f>'2021 Muniinfo'!C392</f>
        <v>Morris</v>
      </c>
      <c r="F259">
        <f>'2021 Muniinfo'!D392</f>
        <v>1</v>
      </c>
      <c r="G259" t="str">
        <f>'2021 Muniinfo'!E392</f>
        <v>Eligible</v>
      </c>
    </row>
    <row r="260" spans="1:7" ht="16.5" x14ac:dyDescent="0.3">
      <c r="A260" t="str">
        <f t="shared" si="8"/>
        <v>Linden City, Union County</v>
      </c>
      <c r="B260">
        <f t="shared" ref="B260:B323" si="9">B259+1</f>
        <v>259</v>
      </c>
      <c r="C260" s="35" t="str">
        <f>'2021 Muniinfo'!A533</f>
        <v>2009</v>
      </c>
      <c r="D260" s="35" t="str">
        <f>'2021 Muniinfo'!B533</f>
        <v>Linden City</v>
      </c>
      <c r="E260" s="35" t="str">
        <f>'2021 Muniinfo'!C533</f>
        <v>Union</v>
      </c>
      <c r="F260">
        <f>'2021 Muniinfo'!D533</f>
        <v>1</v>
      </c>
      <c r="G260" t="str">
        <f>'2021 Muniinfo'!E533</f>
        <v>Eligible</v>
      </c>
    </row>
    <row r="261" spans="1:7" ht="16.5" x14ac:dyDescent="0.3">
      <c r="A261" t="str">
        <f t="shared" si="8"/>
        <v>Lindenwold Borough, Camden County</v>
      </c>
      <c r="B261">
        <f t="shared" si="9"/>
        <v>260</v>
      </c>
      <c r="C261" s="35" t="str">
        <f>'2021 Muniinfo'!A157</f>
        <v>0422</v>
      </c>
      <c r="D261" s="35" t="str">
        <f>'2021 Muniinfo'!B157</f>
        <v>Lindenwold Borough</v>
      </c>
      <c r="E261" s="35" t="str">
        <f>'2021 Muniinfo'!C157</f>
        <v>Camden</v>
      </c>
      <c r="F261">
        <f>'2021 Muniinfo'!D157</f>
        <v>2</v>
      </c>
      <c r="G261" t="str">
        <f>'2021 Muniinfo'!E157</f>
        <v>Ineligible</v>
      </c>
    </row>
    <row r="262" spans="1:7" ht="16.5" x14ac:dyDescent="0.3">
      <c r="A262" t="str">
        <f t="shared" si="8"/>
        <v>Linwood City, Atlantic County</v>
      </c>
      <c r="B262">
        <f t="shared" si="9"/>
        <v>261</v>
      </c>
      <c r="C262" s="35" t="str">
        <f>'2021 Muniinfo'!A16</f>
        <v>0114</v>
      </c>
      <c r="D262" s="35" t="str">
        <f>'2021 Muniinfo'!B16</f>
        <v>Linwood City</v>
      </c>
      <c r="E262" s="35" t="str">
        <f>'2021 Muniinfo'!C16</f>
        <v>Atlantic</v>
      </c>
      <c r="F262">
        <f>'2021 Muniinfo'!D16</f>
        <v>2</v>
      </c>
      <c r="G262" t="str">
        <f>'2021 Muniinfo'!E16</f>
        <v>Eligible</v>
      </c>
    </row>
    <row r="263" spans="1:7" ht="16.5" x14ac:dyDescent="0.3">
      <c r="A263" t="str">
        <f t="shared" si="8"/>
        <v>Little Egg Harbor Township, Ocean County</v>
      </c>
      <c r="B263">
        <f t="shared" si="9"/>
        <v>262</v>
      </c>
      <c r="C263" s="35" t="str">
        <f>'2021 Muniinfo'!A431</f>
        <v>1516</v>
      </c>
      <c r="D263" s="35" t="str">
        <f>'2021 Muniinfo'!B431</f>
        <v>Little Egg Harbor Township</v>
      </c>
      <c r="E263" s="35" t="str">
        <f>'2021 Muniinfo'!C431</f>
        <v>Ocean</v>
      </c>
      <c r="F263">
        <f>'2021 Muniinfo'!D431</f>
        <v>1</v>
      </c>
      <c r="G263" t="str">
        <f>'2021 Muniinfo'!E431</f>
        <v>Ineligible</v>
      </c>
    </row>
    <row r="264" spans="1:7" ht="16.5" x14ac:dyDescent="0.3">
      <c r="A264" t="str">
        <f t="shared" si="8"/>
        <v>Little Falls Township, Passaic County</v>
      </c>
      <c r="B264">
        <f t="shared" si="9"/>
        <v>263</v>
      </c>
      <c r="C264" s="35" t="str">
        <f>'2021 Muniinfo'!A453</f>
        <v>1605</v>
      </c>
      <c r="D264" s="35" t="str">
        <f>'2021 Muniinfo'!B453</f>
        <v>Little Falls Township</v>
      </c>
      <c r="E264" s="35" t="str">
        <f>'2021 Muniinfo'!C453</f>
        <v>Passaic</v>
      </c>
      <c r="F264">
        <f>'2021 Muniinfo'!D453</f>
        <v>2</v>
      </c>
      <c r="G264" t="str">
        <f>'2021 Muniinfo'!E453</f>
        <v>Ineligible</v>
      </c>
    </row>
    <row r="265" spans="1:7" ht="16.5" x14ac:dyDescent="0.3">
      <c r="A265" t="str">
        <f t="shared" si="8"/>
        <v>Little Ferry Borough, Bergen County</v>
      </c>
      <c r="B265">
        <f t="shared" si="9"/>
        <v>264</v>
      </c>
      <c r="C265" s="35" t="str">
        <f>'2021 Muniinfo'!A55</f>
        <v>0230</v>
      </c>
      <c r="D265" s="35" t="str">
        <f>'2021 Muniinfo'!B55</f>
        <v>Little Ferry Borough</v>
      </c>
      <c r="E265" s="35" t="str">
        <f>'2021 Muniinfo'!C55</f>
        <v>Bergen</v>
      </c>
      <c r="F265">
        <f>'2021 Muniinfo'!D55</f>
        <v>2</v>
      </c>
      <c r="G265" t="str">
        <f>'2021 Muniinfo'!E55</f>
        <v>Eligible</v>
      </c>
    </row>
    <row r="266" spans="1:7" ht="16.5" x14ac:dyDescent="0.3">
      <c r="A266" t="str">
        <f t="shared" si="8"/>
        <v>Little Silver Borough, Monmouth County</v>
      </c>
      <c r="B266">
        <f t="shared" si="9"/>
        <v>265</v>
      </c>
      <c r="C266" s="35" t="str">
        <f>'2021 Muniinfo'!A346</f>
        <v>1323</v>
      </c>
      <c r="D266" s="35" t="str">
        <f>'2021 Muniinfo'!B346</f>
        <v>Little Silver Borough</v>
      </c>
      <c r="E266" s="35" t="str">
        <f>'2021 Muniinfo'!C346</f>
        <v>Monmouth</v>
      </c>
      <c r="F266">
        <f>'2021 Muniinfo'!D346</f>
        <v>3</v>
      </c>
      <c r="G266" t="str">
        <f>'2021 Muniinfo'!E346</f>
        <v>Ineligible</v>
      </c>
    </row>
    <row r="267" spans="1:7" ht="16.5" x14ac:dyDescent="0.3">
      <c r="A267" t="str">
        <f t="shared" si="8"/>
        <v>Livingston Township, Essex County</v>
      </c>
      <c r="B267">
        <f t="shared" si="9"/>
        <v>266</v>
      </c>
      <c r="C267" s="35" t="str">
        <f>'2021 Muniinfo'!A212</f>
        <v>0710</v>
      </c>
      <c r="D267" s="35" t="str">
        <f>'2021 Muniinfo'!B212</f>
        <v>Livingston Township</v>
      </c>
      <c r="E267" s="35" t="str">
        <f>'2021 Muniinfo'!C212</f>
        <v>Essex</v>
      </c>
      <c r="F267">
        <f>'2021 Muniinfo'!D212</f>
        <v>3</v>
      </c>
      <c r="G267" t="str">
        <f>'2021 Muniinfo'!E212</f>
        <v>Ineligible</v>
      </c>
    </row>
    <row r="268" spans="1:7" ht="16.5" x14ac:dyDescent="0.3">
      <c r="A268" t="str">
        <f t="shared" si="8"/>
        <v>Loch Arbour Village, Monmouth County</v>
      </c>
      <c r="B268">
        <f t="shared" si="9"/>
        <v>267</v>
      </c>
      <c r="C268" s="35" t="str">
        <f>'2021 Muniinfo'!A347</f>
        <v>1324</v>
      </c>
      <c r="D268" s="35" t="str">
        <f>'2021 Muniinfo'!B347</f>
        <v>Loch Arbour Village</v>
      </c>
      <c r="E268" s="35" t="str">
        <f>'2021 Muniinfo'!C347</f>
        <v>Monmouth</v>
      </c>
      <c r="F268">
        <f>'2021 Muniinfo'!D347</f>
        <v>1</v>
      </c>
      <c r="G268" t="str">
        <f>'2021 Muniinfo'!E347</f>
        <v>Eligible</v>
      </c>
    </row>
    <row r="269" spans="1:7" ht="16.5" x14ac:dyDescent="0.3">
      <c r="A269" t="str">
        <f t="shared" si="8"/>
        <v>Lodi Borough, Bergen County</v>
      </c>
      <c r="B269">
        <f t="shared" si="9"/>
        <v>268</v>
      </c>
      <c r="C269" s="35" t="str">
        <f>'2021 Muniinfo'!A56</f>
        <v>0231</v>
      </c>
      <c r="D269" s="35" t="str">
        <f>'2021 Muniinfo'!B56</f>
        <v>Lodi Borough</v>
      </c>
      <c r="E269" s="35" t="str">
        <f>'2021 Muniinfo'!C56</f>
        <v>Bergen</v>
      </c>
      <c r="F269">
        <f>'2021 Muniinfo'!D56</f>
        <v>3</v>
      </c>
      <c r="G269" t="str">
        <f>'2021 Muniinfo'!E56</f>
        <v>Ineligible</v>
      </c>
    </row>
    <row r="270" spans="1:7" ht="16.5" x14ac:dyDescent="0.3">
      <c r="A270" t="str">
        <f t="shared" si="8"/>
        <v>Logan Township, Gloucester County</v>
      </c>
      <c r="B270">
        <f t="shared" si="9"/>
        <v>269</v>
      </c>
      <c r="C270" s="35" t="str">
        <f>'2021 Muniinfo'!A233</f>
        <v>0809</v>
      </c>
      <c r="D270" s="35" t="str">
        <f>'2021 Muniinfo'!B233</f>
        <v>Logan Township</v>
      </c>
      <c r="E270" s="35" t="str">
        <f>'2021 Muniinfo'!C233</f>
        <v>Gloucester</v>
      </c>
      <c r="F270">
        <f>'2021 Muniinfo'!D233</f>
        <v>3</v>
      </c>
      <c r="G270" t="str">
        <f>'2021 Muniinfo'!E233</f>
        <v>Ineligible</v>
      </c>
    </row>
    <row r="271" spans="1:7" ht="16.5" x14ac:dyDescent="0.3">
      <c r="A271" t="str">
        <f t="shared" si="8"/>
        <v>Long Beach Township, Ocean County</v>
      </c>
      <c r="B271">
        <f t="shared" si="9"/>
        <v>270</v>
      </c>
      <c r="C271" s="35" t="str">
        <f>'2021 Muniinfo'!A432</f>
        <v>1517</v>
      </c>
      <c r="D271" s="35" t="str">
        <f>'2021 Muniinfo'!B432</f>
        <v>Long Beach Township</v>
      </c>
      <c r="E271" s="35" t="str">
        <f>'2021 Muniinfo'!C432</f>
        <v>Ocean</v>
      </c>
      <c r="F271">
        <f>'2021 Muniinfo'!D432</f>
        <v>2</v>
      </c>
      <c r="G271" t="str">
        <f>'2021 Muniinfo'!E432</f>
        <v>Eligible</v>
      </c>
    </row>
    <row r="272" spans="1:7" ht="16.5" x14ac:dyDescent="0.3">
      <c r="A272" t="str">
        <f t="shared" si="8"/>
        <v>Long Branch City, Monmouth County</v>
      </c>
      <c r="B272">
        <f t="shared" si="9"/>
        <v>271</v>
      </c>
      <c r="C272" s="35" t="str">
        <f>'2021 Muniinfo'!A348</f>
        <v>1325</v>
      </c>
      <c r="D272" s="35" t="str">
        <f>'2021 Muniinfo'!B348</f>
        <v>Long Branch City</v>
      </c>
      <c r="E272" s="35" t="str">
        <f>'2021 Muniinfo'!C348</f>
        <v>Monmouth</v>
      </c>
      <c r="F272">
        <f>'2021 Muniinfo'!D348</f>
        <v>2</v>
      </c>
      <c r="G272" t="str">
        <f>'2021 Muniinfo'!E348</f>
        <v>Ineligible</v>
      </c>
    </row>
    <row r="273" spans="1:7" ht="16.5" x14ac:dyDescent="0.3">
      <c r="A273" t="str">
        <f t="shared" si="8"/>
        <v>Long Hill Township, Morris County</v>
      </c>
      <c r="B273">
        <f t="shared" si="9"/>
        <v>272</v>
      </c>
      <c r="C273" s="35" t="str">
        <f>'2021 Muniinfo'!A406</f>
        <v>1430</v>
      </c>
      <c r="D273" s="35" t="str">
        <f>'2021 Muniinfo'!B406</f>
        <v>Long Hill Township</v>
      </c>
      <c r="E273" s="35" t="str">
        <f>'2021 Muniinfo'!C406</f>
        <v>Morris</v>
      </c>
      <c r="F273">
        <f>'2021 Muniinfo'!D406</f>
        <v>3</v>
      </c>
      <c r="G273" t="str">
        <f>'2021 Muniinfo'!E406</f>
        <v>Ineligible</v>
      </c>
    </row>
    <row r="274" spans="1:7" ht="16.5" x14ac:dyDescent="0.3">
      <c r="A274" t="str">
        <f t="shared" si="8"/>
        <v>Longport City, Atlantic County</v>
      </c>
      <c r="B274">
        <f t="shared" si="9"/>
        <v>273</v>
      </c>
      <c r="C274" s="35" t="str">
        <f>'2021 Muniinfo'!A17</f>
        <v>0115</v>
      </c>
      <c r="D274" s="35" t="str">
        <f>'2021 Muniinfo'!B17</f>
        <v>Longport City</v>
      </c>
      <c r="E274" s="35" t="str">
        <f>'2021 Muniinfo'!C17</f>
        <v>Atlantic</v>
      </c>
      <c r="F274">
        <f>'2021 Muniinfo'!D17</f>
        <v>3</v>
      </c>
      <c r="G274" t="str">
        <f>'2021 Muniinfo'!E17</f>
        <v>Ineligible</v>
      </c>
    </row>
    <row r="275" spans="1:7" ht="16.5" x14ac:dyDescent="0.3">
      <c r="A275" t="str">
        <f t="shared" si="8"/>
        <v>Lopatcong Township, Warren County</v>
      </c>
      <c r="B275">
        <f t="shared" si="9"/>
        <v>274</v>
      </c>
      <c r="C275" s="35" t="str">
        <f>'2021 Muniinfo'!A560</f>
        <v>2115</v>
      </c>
      <c r="D275" s="35" t="str">
        <f>'2021 Muniinfo'!B560</f>
        <v>Lopatcong Township</v>
      </c>
      <c r="E275" s="35" t="str">
        <f>'2021 Muniinfo'!C560</f>
        <v>Warren</v>
      </c>
      <c r="F275">
        <f>'2021 Muniinfo'!D560</f>
        <v>1</v>
      </c>
      <c r="G275" t="str">
        <f>'2021 Muniinfo'!E560</f>
        <v>Eligible</v>
      </c>
    </row>
    <row r="276" spans="1:7" ht="16.5" x14ac:dyDescent="0.3">
      <c r="A276" t="str">
        <f t="shared" si="8"/>
        <v>Lower Alloways Creek Township, Salem County</v>
      </c>
      <c r="B276">
        <f t="shared" si="9"/>
        <v>275</v>
      </c>
      <c r="C276" s="35" t="str">
        <f>'2021 Muniinfo'!A468</f>
        <v>1704</v>
      </c>
      <c r="D276" s="35" t="str">
        <f>'2021 Muniinfo'!B468</f>
        <v>Lower Alloways Creek Township</v>
      </c>
      <c r="E276" s="35" t="str">
        <f>'2021 Muniinfo'!C468</f>
        <v>Salem</v>
      </c>
      <c r="F276">
        <f>'2021 Muniinfo'!D468</f>
        <v>2</v>
      </c>
      <c r="G276" t="str">
        <f>'2021 Muniinfo'!E468</f>
        <v>Ineligible</v>
      </c>
    </row>
    <row r="277" spans="1:7" ht="16.5" x14ac:dyDescent="0.3">
      <c r="A277" t="str">
        <f t="shared" si="8"/>
        <v>Lower Township, Cape May County</v>
      </c>
      <c r="B277">
        <f t="shared" si="9"/>
        <v>276</v>
      </c>
      <c r="C277" s="35" t="str">
        <f>'2021 Muniinfo'!A177</f>
        <v>0505</v>
      </c>
      <c r="D277" s="35" t="str">
        <f>'2021 Muniinfo'!B177</f>
        <v>Lower Township</v>
      </c>
      <c r="E277" s="35" t="str">
        <f>'2021 Muniinfo'!C177</f>
        <v>Cape May</v>
      </c>
      <c r="F277">
        <f>'2021 Muniinfo'!D177</f>
        <v>1</v>
      </c>
      <c r="G277" t="str">
        <f>'2021 Muniinfo'!E177</f>
        <v>Eligible</v>
      </c>
    </row>
    <row r="278" spans="1:7" ht="16.5" x14ac:dyDescent="0.3">
      <c r="A278" t="str">
        <f t="shared" si="8"/>
        <v>Lumberton Township, Burlington County</v>
      </c>
      <c r="B278">
        <f t="shared" si="9"/>
        <v>277</v>
      </c>
      <c r="C278" s="35" t="str">
        <f>'2021 Muniinfo'!A112</f>
        <v>0317</v>
      </c>
      <c r="D278" s="35" t="str">
        <f>'2021 Muniinfo'!B112</f>
        <v>Lumberton Township</v>
      </c>
      <c r="E278" s="35" t="str">
        <f>'2021 Muniinfo'!C112</f>
        <v>Burlington</v>
      </c>
      <c r="F278">
        <f>'2021 Muniinfo'!D112</f>
        <v>2</v>
      </c>
      <c r="G278" t="str">
        <f>'2021 Muniinfo'!E112</f>
        <v>Eligible</v>
      </c>
    </row>
    <row r="279" spans="1:7" ht="16.5" x14ac:dyDescent="0.3">
      <c r="A279" t="str">
        <f t="shared" si="8"/>
        <v>Lyndhurst Township, Bergen County</v>
      </c>
      <c r="B279">
        <f t="shared" si="9"/>
        <v>278</v>
      </c>
      <c r="C279" s="35" t="str">
        <f>'2021 Muniinfo'!A57</f>
        <v>0232</v>
      </c>
      <c r="D279" s="35" t="str">
        <f>'2021 Muniinfo'!B57</f>
        <v>Lyndhurst Township</v>
      </c>
      <c r="E279" s="35" t="str">
        <f>'2021 Muniinfo'!C57</f>
        <v>Bergen</v>
      </c>
      <c r="F279">
        <f>'2021 Muniinfo'!D57</f>
        <v>1</v>
      </c>
      <c r="G279" t="str">
        <f>'2021 Muniinfo'!E57</f>
        <v>Ineligible</v>
      </c>
    </row>
    <row r="280" spans="1:7" ht="16.5" x14ac:dyDescent="0.3">
      <c r="A280" t="str">
        <f t="shared" si="8"/>
        <v>Madison Borough, Morris County</v>
      </c>
      <c r="B280">
        <f t="shared" si="9"/>
        <v>279</v>
      </c>
      <c r="C280" s="35" t="str">
        <f>'2021 Muniinfo'!A393</f>
        <v>1417</v>
      </c>
      <c r="D280" s="35" t="str">
        <f>'2021 Muniinfo'!B393</f>
        <v>Madison Borough</v>
      </c>
      <c r="E280" s="35" t="str">
        <f>'2021 Muniinfo'!C393</f>
        <v>Morris</v>
      </c>
      <c r="F280">
        <f>'2021 Muniinfo'!D393</f>
        <v>2</v>
      </c>
      <c r="G280" t="str">
        <f>'2021 Muniinfo'!E393</f>
        <v>Eligible</v>
      </c>
    </row>
    <row r="281" spans="1:7" ht="16.5" x14ac:dyDescent="0.3">
      <c r="A281" t="str">
        <f t="shared" si="8"/>
        <v>Magnolia Borough, Camden County</v>
      </c>
      <c r="B281">
        <f t="shared" si="9"/>
        <v>280</v>
      </c>
      <c r="C281" s="35" t="str">
        <f>'2021 Muniinfo'!A158</f>
        <v>0423</v>
      </c>
      <c r="D281" s="35" t="str">
        <f>'2021 Muniinfo'!B158</f>
        <v>Magnolia Borough</v>
      </c>
      <c r="E281" s="35" t="str">
        <f>'2021 Muniinfo'!C158</f>
        <v>Camden</v>
      </c>
      <c r="F281">
        <f>'2021 Muniinfo'!D158</f>
        <v>3</v>
      </c>
      <c r="G281" t="str">
        <f>'2021 Muniinfo'!E158</f>
        <v>Ineligible</v>
      </c>
    </row>
    <row r="282" spans="1:7" ht="16.5" x14ac:dyDescent="0.3">
      <c r="A282" t="str">
        <f t="shared" si="8"/>
        <v>Mahwah Township, Bergen County</v>
      </c>
      <c r="B282">
        <f t="shared" si="9"/>
        <v>281</v>
      </c>
      <c r="C282" s="35" t="str">
        <f>'2021 Muniinfo'!A58</f>
        <v>0233</v>
      </c>
      <c r="D282" s="35" t="str">
        <f>'2021 Muniinfo'!B58</f>
        <v>Mahwah Township</v>
      </c>
      <c r="E282" s="35" t="str">
        <f>'2021 Muniinfo'!C58</f>
        <v>Bergen</v>
      </c>
      <c r="F282">
        <f>'2021 Muniinfo'!D58</f>
        <v>2</v>
      </c>
      <c r="G282" t="str">
        <f>'2021 Muniinfo'!E58</f>
        <v>Eligible</v>
      </c>
    </row>
    <row r="283" spans="1:7" ht="16.5" x14ac:dyDescent="0.3">
      <c r="A283" t="str">
        <f t="shared" si="8"/>
        <v>Manalapan Township, Monmouth County</v>
      </c>
      <c r="B283">
        <f t="shared" si="9"/>
        <v>282</v>
      </c>
      <c r="C283" s="35" t="str">
        <f>'2021 Muniinfo'!A349</f>
        <v>1326</v>
      </c>
      <c r="D283" s="35" t="str">
        <f>'2021 Muniinfo'!B349</f>
        <v>Manalapan Township</v>
      </c>
      <c r="E283" s="35" t="str">
        <f>'2021 Muniinfo'!C349</f>
        <v>Monmouth</v>
      </c>
      <c r="F283">
        <f>'2021 Muniinfo'!D349</f>
        <v>3</v>
      </c>
      <c r="G283" t="str">
        <f>'2021 Muniinfo'!E349</f>
        <v>Ineligible</v>
      </c>
    </row>
    <row r="284" spans="1:7" ht="16.5" x14ac:dyDescent="0.3">
      <c r="A284" t="str">
        <f t="shared" si="8"/>
        <v>Manasquan Borough, Monmouth County</v>
      </c>
      <c r="B284">
        <f t="shared" si="9"/>
        <v>283</v>
      </c>
      <c r="C284" s="35" t="str">
        <f>'2021 Muniinfo'!A350</f>
        <v>1327</v>
      </c>
      <c r="D284" s="35" t="str">
        <f>'2021 Muniinfo'!B350</f>
        <v>Manasquan Borough</v>
      </c>
      <c r="E284" s="35" t="str">
        <f>'2021 Muniinfo'!C350</f>
        <v>Monmouth</v>
      </c>
      <c r="F284">
        <f>'2021 Muniinfo'!D350</f>
        <v>1</v>
      </c>
      <c r="G284" t="str">
        <f>'2021 Muniinfo'!E350</f>
        <v>Ineligible</v>
      </c>
    </row>
    <row r="285" spans="1:7" ht="16.5" x14ac:dyDescent="0.3">
      <c r="A285" t="str">
        <f t="shared" si="8"/>
        <v>Manchester Township, Ocean County</v>
      </c>
      <c r="B285">
        <f t="shared" si="9"/>
        <v>284</v>
      </c>
      <c r="C285" s="35" t="str">
        <f>'2021 Muniinfo'!A433</f>
        <v>1518</v>
      </c>
      <c r="D285" s="35" t="str">
        <f>'2021 Muniinfo'!B433</f>
        <v>Manchester Township</v>
      </c>
      <c r="E285" s="35" t="str">
        <f>'2021 Muniinfo'!C433</f>
        <v>Ocean</v>
      </c>
      <c r="F285">
        <f>'2021 Muniinfo'!D433</f>
        <v>3</v>
      </c>
      <c r="G285" t="str">
        <f>'2021 Muniinfo'!E433</f>
        <v>Ineligible</v>
      </c>
    </row>
    <row r="286" spans="1:7" ht="16.5" x14ac:dyDescent="0.3">
      <c r="A286" t="str">
        <f t="shared" si="8"/>
        <v>Mannington Township, Salem County</v>
      </c>
      <c r="B286">
        <f t="shared" si="9"/>
        <v>285</v>
      </c>
      <c r="C286" s="35" t="str">
        <f>'2021 Muniinfo'!A469</f>
        <v>1705</v>
      </c>
      <c r="D286" s="35" t="str">
        <f>'2021 Muniinfo'!B469</f>
        <v>Mannington Township</v>
      </c>
      <c r="E286" s="35" t="str">
        <f>'2021 Muniinfo'!C469</f>
        <v>Salem</v>
      </c>
      <c r="F286">
        <f>'2021 Muniinfo'!D469</f>
        <v>3</v>
      </c>
      <c r="G286" t="str">
        <f>'2021 Muniinfo'!E469</f>
        <v>Ineligible</v>
      </c>
    </row>
    <row r="287" spans="1:7" ht="16.5" x14ac:dyDescent="0.3">
      <c r="A287" t="str">
        <f t="shared" si="8"/>
        <v>Mansfield Township, Burlington County</v>
      </c>
      <c r="B287">
        <f t="shared" si="9"/>
        <v>286</v>
      </c>
      <c r="C287" s="35" t="str">
        <f>'2021 Muniinfo'!A113</f>
        <v>0318</v>
      </c>
      <c r="D287" s="35" t="str">
        <f>'2021 Muniinfo'!B113</f>
        <v>Mansfield Township</v>
      </c>
      <c r="E287" s="35" t="str">
        <f>'2021 Muniinfo'!C113</f>
        <v>Burlington</v>
      </c>
      <c r="F287">
        <f>'2021 Muniinfo'!D113</f>
        <v>3</v>
      </c>
      <c r="G287" t="str">
        <f>'2021 Muniinfo'!E113</f>
        <v>Ineligible</v>
      </c>
    </row>
    <row r="288" spans="1:7" ht="16.5" x14ac:dyDescent="0.3">
      <c r="A288" t="str">
        <f t="shared" si="8"/>
        <v>Mansfield Township, Warren County</v>
      </c>
      <c r="B288">
        <f t="shared" si="9"/>
        <v>287</v>
      </c>
      <c r="C288" s="35" t="str">
        <f>'2021 Muniinfo'!A561</f>
        <v>2116</v>
      </c>
      <c r="D288" s="35" t="str">
        <f>'2021 Muniinfo'!B561</f>
        <v>Mansfield Township</v>
      </c>
      <c r="E288" s="35" t="str">
        <f>'2021 Muniinfo'!C561</f>
        <v>Warren</v>
      </c>
      <c r="F288">
        <f>'2021 Muniinfo'!D561</f>
        <v>2</v>
      </c>
      <c r="G288" t="str">
        <f>'2021 Muniinfo'!E561</f>
        <v>Eligible</v>
      </c>
    </row>
    <row r="289" spans="1:7" ht="16.5" x14ac:dyDescent="0.3">
      <c r="A289" t="str">
        <f t="shared" si="8"/>
        <v>Mantoloking Borough, Ocean County</v>
      </c>
      <c r="B289">
        <f t="shared" si="9"/>
        <v>288</v>
      </c>
      <c r="C289" s="35" t="str">
        <f>'2021 Muniinfo'!A434</f>
        <v>1519</v>
      </c>
      <c r="D289" s="35" t="str">
        <f>'2021 Muniinfo'!B434</f>
        <v>Mantoloking Borough</v>
      </c>
      <c r="E289" s="35" t="str">
        <f>'2021 Muniinfo'!C434</f>
        <v>Ocean</v>
      </c>
      <c r="F289">
        <f>'2021 Muniinfo'!D434</f>
        <v>1</v>
      </c>
      <c r="G289" t="str">
        <f>'2021 Muniinfo'!E434</f>
        <v>Eligible</v>
      </c>
    </row>
    <row r="290" spans="1:7" ht="16.5" x14ac:dyDescent="0.3">
      <c r="A290" t="str">
        <f t="shared" si="8"/>
        <v>Mantua Township, Gloucester County</v>
      </c>
      <c r="B290">
        <f t="shared" si="9"/>
        <v>289</v>
      </c>
      <c r="C290" s="35" t="str">
        <f>'2021 Muniinfo'!A234</f>
        <v>0810</v>
      </c>
      <c r="D290" s="35" t="str">
        <f>'2021 Muniinfo'!B234</f>
        <v>Mantua Township</v>
      </c>
      <c r="E290" s="35" t="str">
        <f>'2021 Muniinfo'!C234</f>
        <v>Gloucester</v>
      </c>
      <c r="F290">
        <f>'2021 Muniinfo'!D234</f>
        <v>1</v>
      </c>
      <c r="G290" t="str">
        <f>'2021 Muniinfo'!E234</f>
        <v>Eligible</v>
      </c>
    </row>
    <row r="291" spans="1:7" ht="16.5" x14ac:dyDescent="0.3">
      <c r="A291" t="str">
        <f t="shared" si="8"/>
        <v>Manville Borough, Somerset County</v>
      </c>
      <c r="B291">
        <f t="shared" si="9"/>
        <v>290</v>
      </c>
      <c r="C291" s="35" t="str">
        <f>'2021 Muniinfo'!A490</f>
        <v>1811</v>
      </c>
      <c r="D291" s="35" t="str">
        <f>'2021 Muniinfo'!B490</f>
        <v>Manville Borough</v>
      </c>
      <c r="E291" s="35" t="str">
        <f>'2021 Muniinfo'!C490</f>
        <v>Somerset</v>
      </c>
      <c r="F291">
        <f>'2021 Muniinfo'!D490</f>
        <v>3</v>
      </c>
      <c r="G291" t="str">
        <f>'2021 Muniinfo'!E490</f>
        <v>Ineligible</v>
      </c>
    </row>
    <row r="292" spans="1:7" ht="16.5" x14ac:dyDescent="0.3">
      <c r="A292" t="str">
        <f t="shared" si="8"/>
        <v>Maple Shade Borough, Burlington County</v>
      </c>
      <c r="B292">
        <f t="shared" si="9"/>
        <v>291</v>
      </c>
      <c r="C292" s="35" t="str">
        <f>'2021 Muniinfo'!A114</f>
        <v>0319</v>
      </c>
      <c r="D292" s="35" t="str">
        <f>'2021 Muniinfo'!B114</f>
        <v>Maple Shade Borough</v>
      </c>
      <c r="E292" s="35" t="str">
        <f>'2021 Muniinfo'!C114</f>
        <v>Burlington</v>
      </c>
      <c r="F292">
        <f>'2021 Muniinfo'!D114</f>
        <v>1</v>
      </c>
      <c r="G292" t="str">
        <f>'2021 Muniinfo'!E114</f>
        <v>Eligible</v>
      </c>
    </row>
    <row r="293" spans="1:7" ht="16.5" x14ac:dyDescent="0.3">
      <c r="A293" t="str">
        <f t="shared" si="8"/>
        <v>Maplewood Township., Essex County</v>
      </c>
      <c r="B293">
        <f t="shared" si="9"/>
        <v>292</v>
      </c>
      <c r="C293" s="35" t="str">
        <f>'2021 Muniinfo'!A213</f>
        <v>0711</v>
      </c>
      <c r="D293" s="35" t="str">
        <f>'2021 Muniinfo'!B213</f>
        <v>Maplewood Township.</v>
      </c>
      <c r="E293" s="35" t="str">
        <f>'2021 Muniinfo'!C213</f>
        <v>Essex</v>
      </c>
      <c r="F293">
        <f>'2021 Muniinfo'!D213</f>
        <v>1</v>
      </c>
      <c r="G293" t="str">
        <f>'2021 Muniinfo'!E213</f>
        <v>Ineligible</v>
      </c>
    </row>
    <row r="294" spans="1:7" ht="16.5" x14ac:dyDescent="0.3">
      <c r="A294" t="str">
        <f t="shared" si="8"/>
        <v>Margate City, Atlantic County</v>
      </c>
      <c r="B294">
        <f t="shared" si="9"/>
        <v>293</v>
      </c>
      <c r="C294" s="35" t="str">
        <f>'2021 Muniinfo'!A18</f>
        <v>0116</v>
      </c>
      <c r="D294" s="35" t="str">
        <f>'2021 Muniinfo'!B18</f>
        <v>Margate City</v>
      </c>
      <c r="E294" s="35" t="str">
        <f>'2021 Muniinfo'!C18</f>
        <v>Atlantic</v>
      </c>
      <c r="F294">
        <f>'2021 Muniinfo'!D18</f>
        <v>1</v>
      </c>
      <c r="G294" t="str">
        <f>'2021 Muniinfo'!E18</f>
        <v>Eligible</v>
      </c>
    </row>
    <row r="295" spans="1:7" ht="16.5" x14ac:dyDescent="0.3">
      <c r="A295" t="str">
        <f t="shared" si="8"/>
        <v>Marlboro Township, Monmouth County</v>
      </c>
      <c r="B295">
        <f t="shared" si="9"/>
        <v>294</v>
      </c>
      <c r="C295" s="35" t="str">
        <f>'2021 Muniinfo'!A351</f>
        <v>1328</v>
      </c>
      <c r="D295" s="35" t="str">
        <f>'2021 Muniinfo'!B351</f>
        <v>Marlboro Township</v>
      </c>
      <c r="E295" s="35" t="str">
        <f>'2021 Muniinfo'!C351</f>
        <v>Monmouth</v>
      </c>
      <c r="F295">
        <f>'2021 Muniinfo'!D351</f>
        <v>2</v>
      </c>
      <c r="G295" t="str">
        <f>'2021 Muniinfo'!E351</f>
        <v>Ineligible</v>
      </c>
    </row>
    <row r="296" spans="1:7" ht="16.5" x14ac:dyDescent="0.3">
      <c r="A296" t="str">
        <f t="shared" si="8"/>
        <v>Matawan Borough, Monmouth County</v>
      </c>
      <c r="B296">
        <f t="shared" si="9"/>
        <v>295</v>
      </c>
      <c r="C296" s="35" t="str">
        <f>'2021 Muniinfo'!A352</f>
        <v>1329</v>
      </c>
      <c r="D296" s="35" t="str">
        <f>'2021 Muniinfo'!B352</f>
        <v>Matawan Borough</v>
      </c>
      <c r="E296" s="35" t="str">
        <f>'2021 Muniinfo'!C352</f>
        <v>Monmouth</v>
      </c>
      <c r="F296">
        <f>'2021 Muniinfo'!D352</f>
        <v>3</v>
      </c>
      <c r="G296" t="str">
        <f>'2021 Muniinfo'!E352</f>
        <v>Ineligible</v>
      </c>
    </row>
    <row r="297" spans="1:7" ht="16.5" x14ac:dyDescent="0.3">
      <c r="A297" t="str">
        <f t="shared" si="8"/>
        <v>Maurice River Township, Cumberland County</v>
      </c>
      <c r="B297">
        <f t="shared" si="9"/>
        <v>296</v>
      </c>
      <c r="C297" s="35" t="str">
        <f>'2021 Muniinfo'!A197</f>
        <v>0609</v>
      </c>
      <c r="D297" s="35" t="str">
        <f>'2021 Muniinfo'!B197</f>
        <v>Maurice River Township</v>
      </c>
      <c r="E297" s="35" t="str">
        <f>'2021 Muniinfo'!C197</f>
        <v>Cumberland</v>
      </c>
      <c r="F297">
        <f>'2021 Muniinfo'!D197</f>
        <v>3</v>
      </c>
      <c r="G297" t="str">
        <f>'2021 Muniinfo'!E197</f>
        <v>Ineligible</v>
      </c>
    </row>
    <row r="298" spans="1:7" ht="16.5" x14ac:dyDescent="0.3">
      <c r="A298" t="str">
        <f t="shared" si="8"/>
        <v>Maywood Borough, Bergen County</v>
      </c>
      <c r="B298">
        <f t="shared" si="9"/>
        <v>297</v>
      </c>
      <c r="C298" s="35" t="str">
        <f>'2021 Muniinfo'!A59</f>
        <v>0234</v>
      </c>
      <c r="D298" s="35" t="str">
        <f>'2021 Muniinfo'!B59</f>
        <v>Maywood Borough</v>
      </c>
      <c r="E298" s="35" t="str">
        <f>'2021 Muniinfo'!C59</f>
        <v>Bergen</v>
      </c>
      <c r="F298">
        <f>'2021 Muniinfo'!D59</f>
        <v>3</v>
      </c>
      <c r="G298" t="str">
        <f>'2021 Muniinfo'!E59</f>
        <v>Ineligible</v>
      </c>
    </row>
    <row r="299" spans="1:7" ht="16.5" x14ac:dyDescent="0.3">
      <c r="A299" t="str">
        <f t="shared" si="8"/>
        <v>Medford Lakes Borough, Burlington County</v>
      </c>
      <c r="B299">
        <f t="shared" si="9"/>
        <v>298</v>
      </c>
      <c r="C299" s="35" t="str">
        <f>'2021 Muniinfo'!A116</f>
        <v>0321</v>
      </c>
      <c r="D299" s="35" t="str">
        <f>'2021 Muniinfo'!B116</f>
        <v>Medford Lakes Borough</v>
      </c>
      <c r="E299" s="35" t="str">
        <f>'2021 Muniinfo'!C116</f>
        <v>Burlington</v>
      </c>
      <c r="F299">
        <f>'2021 Muniinfo'!D116</f>
        <v>3</v>
      </c>
      <c r="G299" t="str">
        <f>'2021 Muniinfo'!E116</f>
        <v>Ineligible</v>
      </c>
    </row>
    <row r="300" spans="1:7" ht="16.5" x14ac:dyDescent="0.3">
      <c r="A300" t="str">
        <f t="shared" si="8"/>
        <v>Medford Township, Burlington County</v>
      </c>
      <c r="B300">
        <f t="shared" si="9"/>
        <v>299</v>
      </c>
      <c r="C300" s="35" t="str">
        <f>'2021 Muniinfo'!A115</f>
        <v>0320</v>
      </c>
      <c r="D300" s="35" t="str">
        <f>'2021 Muniinfo'!B115</f>
        <v>Medford Township</v>
      </c>
      <c r="E300" s="35" t="str">
        <f>'2021 Muniinfo'!C115</f>
        <v>Burlington</v>
      </c>
      <c r="F300">
        <f>'2021 Muniinfo'!D115</f>
        <v>2</v>
      </c>
      <c r="G300" t="str">
        <f>'2021 Muniinfo'!E115</f>
        <v>Eligible</v>
      </c>
    </row>
    <row r="301" spans="1:7" ht="16.5" x14ac:dyDescent="0.3">
      <c r="A301" t="str">
        <f t="shared" si="8"/>
        <v>Mendham Borough, Morris County</v>
      </c>
      <c r="B301">
        <f t="shared" si="9"/>
        <v>300</v>
      </c>
      <c r="C301" s="35" t="str">
        <f>'2021 Muniinfo'!A394</f>
        <v>1418</v>
      </c>
      <c r="D301" s="35" t="str">
        <f>'2021 Muniinfo'!B394</f>
        <v>Mendham Borough</v>
      </c>
      <c r="E301" s="35" t="str">
        <f>'2021 Muniinfo'!C394</f>
        <v>Morris</v>
      </c>
      <c r="F301">
        <f>'2021 Muniinfo'!D394</f>
        <v>3</v>
      </c>
      <c r="G301" t="str">
        <f>'2021 Muniinfo'!E394</f>
        <v>Ineligible</v>
      </c>
    </row>
    <row r="302" spans="1:7" ht="16.5" x14ac:dyDescent="0.3">
      <c r="A302" t="str">
        <f t="shared" si="8"/>
        <v>Mendham Township, Morris County</v>
      </c>
      <c r="B302">
        <f t="shared" si="9"/>
        <v>301</v>
      </c>
      <c r="C302" s="35" t="str">
        <f>'2021 Muniinfo'!A395</f>
        <v>1419</v>
      </c>
      <c r="D302" s="35" t="str">
        <f>'2021 Muniinfo'!B395</f>
        <v>Mendham Township</v>
      </c>
      <c r="E302" s="35" t="str">
        <f>'2021 Muniinfo'!C395</f>
        <v>Morris</v>
      </c>
      <c r="F302">
        <f>'2021 Muniinfo'!D395</f>
        <v>1</v>
      </c>
      <c r="G302" t="str">
        <f>'2021 Muniinfo'!E395</f>
        <v>Eligible</v>
      </c>
    </row>
    <row r="303" spans="1:7" ht="16.5" x14ac:dyDescent="0.3">
      <c r="A303" t="str">
        <f t="shared" si="8"/>
        <v>Merchantville Borough, Camden County</v>
      </c>
      <c r="B303">
        <f t="shared" si="9"/>
        <v>302</v>
      </c>
      <c r="C303" s="35" t="str">
        <f>'2021 Muniinfo'!A159</f>
        <v>0424</v>
      </c>
      <c r="D303" s="35" t="str">
        <f>'2021 Muniinfo'!B159</f>
        <v>Merchantville Borough</v>
      </c>
      <c r="E303" s="35" t="str">
        <f>'2021 Muniinfo'!C159</f>
        <v>Camden</v>
      </c>
      <c r="F303">
        <f>'2021 Muniinfo'!D159</f>
        <v>1</v>
      </c>
      <c r="G303" t="str">
        <f>'2021 Muniinfo'!E159</f>
        <v>Eligible</v>
      </c>
    </row>
    <row r="304" spans="1:7" ht="16.5" x14ac:dyDescent="0.3">
      <c r="A304" t="str">
        <f t="shared" si="8"/>
        <v>Metuchen Borough, Middlesex County</v>
      </c>
      <c r="B304">
        <f t="shared" si="9"/>
        <v>303</v>
      </c>
      <c r="C304" s="35" t="str">
        <f>'2021 Muniinfo'!A308</f>
        <v>1210</v>
      </c>
      <c r="D304" s="35" t="str">
        <f>'2021 Muniinfo'!B308</f>
        <v>Metuchen Borough</v>
      </c>
      <c r="E304" s="35" t="str">
        <f>'2021 Muniinfo'!C308</f>
        <v>Middlesex</v>
      </c>
      <c r="F304">
        <f>'2021 Muniinfo'!D308</f>
        <v>1</v>
      </c>
      <c r="G304" t="str">
        <f>'2021 Muniinfo'!E308</f>
        <v>Eligible</v>
      </c>
    </row>
    <row r="305" spans="1:7" ht="16.5" x14ac:dyDescent="0.3">
      <c r="A305" t="str">
        <f t="shared" si="8"/>
        <v>Middle Township, Cape May County</v>
      </c>
      <c r="B305">
        <f t="shared" si="9"/>
        <v>304</v>
      </c>
      <c r="C305" s="35" t="str">
        <f>'2021 Muniinfo'!A178</f>
        <v>0506</v>
      </c>
      <c r="D305" s="35" t="str">
        <f>'2021 Muniinfo'!B178</f>
        <v>Middle Township</v>
      </c>
      <c r="E305" s="35" t="str">
        <f>'2021 Muniinfo'!C178</f>
        <v>Cape May</v>
      </c>
      <c r="F305">
        <f>'2021 Muniinfo'!D178</f>
        <v>2</v>
      </c>
      <c r="G305" t="str">
        <f>'2021 Muniinfo'!E178</f>
        <v>Eligible</v>
      </c>
    </row>
    <row r="306" spans="1:7" ht="16.5" x14ac:dyDescent="0.3">
      <c r="A306" t="str">
        <f t="shared" si="8"/>
        <v>Middlesex Borough, Middlesex County</v>
      </c>
      <c r="B306">
        <f t="shared" si="9"/>
        <v>305</v>
      </c>
      <c r="C306" s="35" t="str">
        <f>'2021 Muniinfo'!A309</f>
        <v>1211</v>
      </c>
      <c r="D306" s="35" t="str">
        <f>'2021 Muniinfo'!B309</f>
        <v>Middlesex Borough</v>
      </c>
      <c r="E306" s="35" t="str">
        <f>'2021 Muniinfo'!C309</f>
        <v>Middlesex</v>
      </c>
      <c r="F306">
        <f>'2021 Muniinfo'!D309</f>
        <v>2</v>
      </c>
      <c r="G306" t="str">
        <f>'2021 Muniinfo'!E309</f>
        <v>Eligible</v>
      </c>
    </row>
    <row r="307" spans="1:7" ht="16.5" x14ac:dyDescent="0.3">
      <c r="A307" t="str">
        <f t="shared" si="8"/>
        <v>Middletown Township, Monmouth County</v>
      </c>
      <c r="B307">
        <f t="shared" si="9"/>
        <v>306</v>
      </c>
      <c r="C307" s="35" t="str">
        <f>'2021 Muniinfo'!A354</f>
        <v>1331</v>
      </c>
      <c r="D307" s="35" t="str">
        <f>'2021 Muniinfo'!B354</f>
        <v>Middletown Township</v>
      </c>
      <c r="E307" s="35" t="str">
        <f>'2021 Muniinfo'!C354</f>
        <v>Monmouth</v>
      </c>
      <c r="F307">
        <f>'2021 Muniinfo'!D354</f>
        <v>2</v>
      </c>
      <c r="G307" t="str">
        <f>'2021 Muniinfo'!E354</f>
        <v>Eligible</v>
      </c>
    </row>
    <row r="308" spans="1:7" ht="16.5" x14ac:dyDescent="0.3">
      <c r="A308" t="str">
        <f t="shared" si="8"/>
        <v>Midland Park Borough, Bergen County</v>
      </c>
      <c r="B308">
        <f t="shared" si="9"/>
        <v>307</v>
      </c>
      <c r="C308" s="35" t="str">
        <f>'2021 Muniinfo'!A60</f>
        <v>0235</v>
      </c>
      <c r="D308" s="35" t="str">
        <f>'2021 Muniinfo'!B60</f>
        <v>Midland Park Borough</v>
      </c>
      <c r="E308" s="35" t="str">
        <f>'2021 Muniinfo'!C60</f>
        <v>Bergen</v>
      </c>
      <c r="F308">
        <f>'2021 Muniinfo'!D60</f>
        <v>1</v>
      </c>
      <c r="G308" t="str">
        <f>'2021 Muniinfo'!E60</f>
        <v>Eligible</v>
      </c>
    </row>
    <row r="309" spans="1:7" ht="16.5" x14ac:dyDescent="0.3">
      <c r="A309" t="str">
        <f t="shared" si="8"/>
        <v>Milford Borough, Hunterdon County</v>
      </c>
      <c r="B309">
        <f t="shared" si="9"/>
        <v>308</v>
      </c>
      <c r="C309" s="35" t="str">
        <f>'2021 Muniinfo'!A280</f>
        <v>1020</v>
      </c>
      <c r="D309" s="35" t="str">
        <f>'2021 Muniinfo'!B280</f>
        <v>Milford Borough</v>
      </c>
      <c r="E309" s="35" t="str">
        <f>'2021 Muniinfo'!C280</f>
        <v>Hunterdon</v>
      </c>
      <c r="F309">
        <f>'2021 Muniinfo'!D280</f>
        <v>2</v>
      </c>
      <c r="G309" t="str">
        <f>'2021 Muniinfo'!E280</f>
        <v>Eligible</v>
      </c>
    </row>
    <row r="310" spans="1:7" ht="16.5" x14ac:dyDescent="0.3">
      <c r="A310" t="str">
        <f t="shared" si="8"/>
        <v>Millburn Township, Essex County</v>
      </c>
      <c r="B310">
        <f t="shared" si="9"/>
        <v>309</v>
      </c>
      <c r="C310" s="35" t="str">
        <f>'2021 Muniinfo'!A214</f>
        <v>0712</v>
      </c>
      <c r="D310" s="35" t="str">
        <f>'2021 Muniinfo'!B214</f>
        <v>Millburn Township</v>
      </c>
      <c r="E310" s="35" t="str">
        <f>'2021 Muniinfo'!C214</f>
        <v>Essex</v>
      </c>
      <c r="F310">
        <f>'2021 Muniinfo'!D214</f>
        <v>2</v>
      </c>
      <c r="G310" t="str">
        <f>'2021 Muniinfo'!E214</f>
        <v>Eligible</v>
      </c>
    </row>
    <row r="311" spans="1:7" ht="16.5" x14ac:dyDescent="0.3">
      <c r="A311" t="str">
        <f t="shared" si="8"/>
        <v>Millstone Borough, Somerset County</v>
      </c>
      <c r="B311">
        <f t="shared" si="9"/>
        <v>310</v>
      </c>
      <c r="C311" s="35" t="str">
        <f>'2021 Muniinfo'!A491</f>
        <v>1812</v>
      </c>
      <c r="D311" s="35" t="str">
        <f>'2021 Muniinfo'!B491</f>
        <v>Millstone Borough</v>
      </c>
      <c r="E311" s="35" t="str">
        <f>'2021 Muniinfo'!C491</f>
        <v>Somerset</v>
      </c>
      <c r="F311">
        <f>'2021 Muniinfo'!D491</f>
        <v>1</v>
      </c>
      <c r="G311" t="str">
        <f>'2021 Muniinfo'!E491</f>
        <v>Ineligible</v>
      </c>
    </row>
    <row r="312" spans="1:7" ht="16.5" x14ac:dyDescent="0.3">
      <c r="A312" t="str">
        <f t="shared" si="8"/>
        <v>Millstone Township, Monmouth County</v>
      </c>
      <c r="B312">
        <f t="shared" si="9"/>
        <v>311</v>
      </c>
      <c r="C312" s="35" t="str">
        <f>'2021 Muniinfo'!A355</f>
        <v>1332</v>
      </c>
      <c r="D312" s="35" t="str">
        <f>'2021 Muniinfo'!B355</f>
        <v>Millstone Township</v>
      </c>
      <c r="E312" s="35" t="str">
        <f>'2021 Muniinfo'!C355</f>
        <v>Monmouth</v>
      </c>
      <c r="F312">
        <f>'2021 Muniinfo'!D355</f>
        <v>3</v>
      </c>
      <c r="G312" t="str">
        <f>'2021 Muniinfo'!E355</f>
        <v>Ineligible</v>
      </c>
    </row>
    <row r="313" spans="1:7" ht="16.5" x14ac:dyDescent="0.3">
      <c r="A313" t="str">
        <f t="shared" si="8"/>
        <v>Milltown Borough, Middlesex County</v>
      </c>
      <c r="B313">
        <f t="shared" si="9"/>
        <v>312</v>
      </c>
      <c r="C313" s="35" t="str">
        <f>'2021 Muniinfo'!A310</f>
        <v>1212</v>
      </c>
      <c r="D313" s="35" t="str">
        <f>'2021 Muniinfo'!B310</f>
        <v>Milltown Borough</v>
      </c>
      <c r="E313" s="35" t="str">
        <f>'2021 Muniinfo'!C310</f>
        <v>Middlesex</v>
      </c>
      <c r="F313">
        <f>'2021 Muniinfo'!D310</f>
        <v>3</v>
      </c>
      <c r="G313" t="str">
        <f>'2021 Muniinfo'!E310</f>
        <v>Ineligible</v>
      </c>
    </row>
    <row r="314" spans="1:7" ht="16.5" x14ac:dyDescent="0.3">
      <c r="A314" t="str">
        <f t="shared" si="8"/>
        <v>Millville City, Cumberland County</v>
      </c>
      <c r="B314">
        <f t="shared" si="9"/>
        <v>313</v>
      </c>
      <c r="C314" s="35" t="str">
        <f>'2021 Muniinfo'!A198</f>
        <v>0610</v>
      </c>
      <c r="D314" s="35" t="str">
        <f>'2021 Muniinfo'!B198</f>
        <v>Millville City</v>
      </c>
      <c r="E314" s="35" t="str">
        <f>'2021 Muniinfo'!C198</f>
        <v>Cumberland</v>
      </c>
      <c r="F314">
        <f>'2021 Muniinfo'!D198</f>
        <v>1</v>
      </c>
      <c r="G314" t="str">
        <f>'2021 Muniinfo'!E198</f>
        <v>Ineligible</v>
      </c>
    </row>
    <row r="315" spans="1:7" ht="16.5" x14ac:dyDescent="0.3">
      <c r="A315" t="str">
        <f t="shared" si="8"/>
        <v>Mine Hill Township, Morris County</v>
      </c>
      <c r="B315">
        <f t="shared" si="9"/>
        <v>314</v>
      </c>
      <c r="C315" s="35" t="str">
        <f>'2021 Muniinfo'!A396</f>
        <v>1420</v>
      </c>
      <c r="D315" s="35" t="str">
        <f>'2021 Muniinfo'!B396</f>
        <v>Mine Hill Township</v>
      </c>
      <c r="E315" s="35" t="str">
        <f>'2021 Muniinfo'!C396</f>
        <v>Morris</v>
      </c>
      <c r="F315">
        <f>'2021 Muniinfo'!D396</f>
        <v>2</v>
      </c>
      <c r="G315" t="str">
        <f>'2021 Muniinfo'!E396</f>
        <v>Eligible</v>
      </c>
    </row>
    <row r="316" spans="1:7" ht="16.5" x14ac:dyDescent="0.3">
      <c r="A316" t="str">
        <f t="shared" si="8"/>
        <v>Monmouth Beach Borough, Monmouth County</v>
      </c>
      <c r="B316">
        <f t="shared" si="9"/>
        <v>315</v>
      </c>
      <c r="C316" s="35" t="str">
        <f>'2021 Muniinfo'!A356</f>
        <v>1333</v>
      </c>
      <c r="D316" s="35" t="str">
        <f>'2021 Muniinfo'!B356</f>
        <v>Monmouth Beach Borough</v>
      </c>
      <c r="E316" s="35" t="str">
        <f>'2021 Muniinfo'!C356</f>
        <v>Monmouth</v>
      </c>
      <c r="F316">
        <f>'2021 Muniinfo'!D356</f>
        <v>1</v>
      </c>
      <c r="G316" t="str">
        <f>'2021 Muniinfo'!E356</f>
        <v>Eligible</v>
      </c>
    </row>
    <row r="317" spans="1:7" ht="16.5" x14ac:dyDescent="0.3">
      <c r="A317" t="str">
        <f t="shared" si="8"/>
        <v>Monroe Township, Gloucester County</v>
      </c>
      <c r="B317">
        <f t="shared" si="9"/>
        <v>316</v>
      </c>
      <c r="C317" s="35" t="str">
        <f>'2021 Muniinfo'!A235</f>
        <v>0811</v>
      </c>
      <c r="D317" s="35" t="str">
        <f>'2021 Muniinfo'!B235</f>
        <v>Monroe Township</v>
      </c>
      <c r="E317" s="35" t="str">
        <f>'2021 Muniinfo'!C235</f>
        <v>Gloucester</v>
      </c>
      <c r="F317">
        <f>'2021 Muniinfo'!D235</f>
        <v>2</v>
      </c>
      <c r="G317" t="str">
        <f>'2021 Muniinfo'!E235</f>
        <v>Ineligible</v>
      </c>
    </row>
    <row r="318" spans="1:7" ht="16.5" x14ac:dyDescent="0.3">
      <c r="A318" t="str">
        <f t="shared" si="8"/>
        <v>Monroe Township, Middlesex County</v>
      </c>
      <c r="B318">
        <f t="shared" si="9"/>
        <v>317</v>
      </c>
      <c r="C318" s="35" t="str">
        <f>'2021 Muniinfo'!A311</f>
        <v>1213</v>
      </c>
      <c r="D318" s="35" t="str">
        <f>'2021 Muniinfo'!B311</f>
        <v>Monroe Township</v>
      </c>
      <c r="E318" s="35" t="str">
        <f>'2021 Muniinfo'!C311</f>
        <v>Middlesex</v>
      </c>
      <c r="F318">
        <f>'2021 Muniinfo'!D311</f>
        <v>1</v>
      </c>
      <c r="G318" t="str">
        <f>'2021 Muniinfo'!E311</f>
        <v>Eligible</v>
      </c>
    </row>
    <row r="319" spans="1:7" ht="16.5" x14ac:dyDescent="0.3">
      <c r="A319" t="str">
        <f t="shared" si="8"/>
        <v>Montague Township, Sussex County</v>
      </c>
      <c r="B319">
        <f t="shared" si="9"/>
        <v>318</v>
      </c>
      <c r="C319" s="35" t="str">
        <f>'2021 Muniinfo'!A514</f>
        <v>1914</v>
      </c>
      <c r="D319" s="35" t="str">
        <f>'2021 Muniinfo'!B514</f>
        <v>Montague Township</v>
      </c>
      <c r="E319" s="35" t="str">
        <f>'2021 Muniinfo'!C514</f>
        <v>Sussex</v>
      </c>
      <c r="F319">
        <f>'2021 Muniinfo'!D514</f>
        <v>3</v>
      </c>
      <c r="G319" t="str">
        <f>'2021 Muniinfo'!E514</f>
        <v>Ineligible</v>
      </c>
    </row>
    <row r="320" spans="1:7" ht="16.5" x14ac:dyDescent="0.3">
      <c r="A320" t="str">
        <f t="shared" si="8"/>
        <v>Montclair Township, Essex County</v>
      </c>
      <c r="B320">
        <f t="shared" si="9"/>
        <v>319</v>
      </c>
      <c r="C320" s="35" t="str">
        <f>'2021 Muniinfo'!A215</f>
        <v>0713</v>
      </c>
      <c r="D320" s="35" t="str">
        <f>'2021 Muniinfo'!B215</f>
        <v>Montclair Township</v>
      </c>
      <c r="E320" s="35" t="str">
        <f>'2021 Muniinfo'!C215</f>
        <v>Essex</v>
      </c>
      <c r="F320">
        <f>'2021 Muniinfo'!D215</f>
        <v>3</v>
      </c>
      <c r="G320" t="str">
        <f>'2021 Muniinfo'!E215</f>
        <v>Ineligible</v>
      </c>
    </row>
    <row r="321" spans="1:7" ht="16.5" x14ac:dyDescent="0.3">
      <c r="A321" t="str">
        <f t="shared" si="8"/>
        <v>Montgomery Township, Somerset County</v>
      </c>
      <c r="B321">
        <f t="shared" si="9"/>
        <v>320</v>
      </c>
      <c r="C321" s="35" t="str">
        <f>'2021 Muniinfo'!A492</f>
        <v>1813</v>
      </c>
      <c r="D321" s="35" t="str">
        <f>'2021 Muniinfo'!B492</f>
        <v>Montgomery Township</v>
      </c>
      <c r="E321" s="35" t="str">
        <f>'2021 Muniinfo'!C492</f>
        <v>Somerset</v>
      </c>
      <c r="F321">
        <f>'2021 Muniinfo'!D492</f>
        <v>2</v>
      </c>
      <c r="G321" t="str">
        <f>'2021 Muniinfo'!E492</f>
        <v>Eligible</v>
      </c>
    </row>
    <row r="322" spans="1:7" ht="16.5" x14ac:dyDescent="0.3">
      <c r="A322" t="str">
        <f t="shared" ref="A322:A385" si="10">D322&amp;", "&amp;E322&amp;" County"</f>
        <v>Montvale Borough, Bergen County</v>
      </c>
      <c r="B322">
        <f t="shared" si="9"/>
        <v>321</v>
      </c>
      <c r="C322" s="35" t="str">
        <f>'2021 Muniinfo'!A61</f>
        <v>0236</v>
      </c>
      <c r="D322" s="35" t="str">
        <f>'2021 Muniinfo'!B61</f>
        <v>Montvale Borough</v>
      </c>
      <c r="E322" s="35" t="str">
        <f>'2021 Muniinfo'!C61</f>
        <v>Bergen</v>
      </c>
      <c r="F322">
        <f>'2021 Muniinfo'!D61</f>
        <v>2</v>
      </c>
      <c r="G322" t="str">
        <f>'2021 Muniinfo'!E61</f>
        <v>Ineligible</v>
      </c>
    </row>
    <row r="323" spans="1:7" ht="16.5" x14ac:dyDescent="0.3">
      <c r="A323" t="str">
        <f t="shared" si="10"/>
        <v>Montville Township, Morris County</v>
      </c>
      <c r="B323">
        <f t="shared" si="9"/>
        <v>322</v>
      </c>
      <c r="C323" s="35" t="str">
        <f>'2021 Muniinfo'!A397</f>
        <v>1421</v>
      </c>
      <c r="D323" s="35" t="str">
        <f>'2021 Muniinfo'!B397</f>
        <v>Montville Township</v>
      </c>
      <c r="E323" s="35" t="str">
        <f>'2021 Muniinfo'!C397</f>
        <v>Morris</v>
      </c>
      <c r="F323">
        <f>'2021 Muniinfo'!D397</f>
        <v>3</v>
      </c>
      <c r="G323" t="str">
        <f>'2021 Muniinfo'!E397</f>
        <v>Ineligible</v>
      </c>
    </row>
    <row r="324" spans="1:7" ht="16.5" x14ac:dyDescent="0.3">
      <c r="A324" t="str">
        <f t="shared" si="10"/>
        <v>Moonachie Borough, Bergen County</v>
      </c>
      <c r="B324">
        <f t="shared" ref="B324:B387" si="11">B323+1</f>
        <v>323</v>
      </c>
      <c r="C324" s="35" t="str">
        <f>'2021 Muniinfo'!A62</f>
        <v>0237</v>
      </c>
      <c r="D324" s="35" t="str">
        <f>'2021 Muniinfo'!B62</f>
        <v>Moonachie Borough</v>
      </c>
      <c r="E324" s="35" t="str">
        <f>'2021 Muniinfo'!C62</f>
        <v>Bergen</v>
      </c>
      <c r="F324">
        <f>'2021 Muniinfo'!D62</f>
        <v>3</v>
      </c>
      <c r="G324" t="str">
        <f>'2021 Muniinfo'!E62</f>
        <v>Ineligible</v>
      </c>
    </row>
    <row r="325" spans="1:7" ht="16.5" x14ac:dyDescent="0.3">
      <c r="A325" t="str">
        <f t="shared" si="10"/>
        <v>Moorestown Township, Burlington County</v>
      </c>
      <c r="B325">
        <f t="shared" si="11"/>
        <v>324</v>
      </c>
      <c r="C325" s="35" t="str">
        <f>'2021 Muniinfo'!A117</f>
        <v>0322</v>
      </c>
      <c r="D325" s="35" t="str">
        <f>'2021 Muniinfo'!B117</f>
        <v>Moorestown Township</v>
      </c>
      <c r="E325" s="35" t="str">
        <f>'2021 Muniinfo'!C117</f>
        <v>Burlington</v>
      </c>
      <c r="F325">
        <f>'2021 Muniinfo'!D117</f>
        <v>1</v>
      </c>
      <c r="G325" t="str">
        <f>'2021 Muniinfo'!E117</f>
        <v>Eligible</v>
      </c>
    </row>
    <row r="326" spans="1:7" ht="16.5" x14ac:dyDescent="0.3">
      <c r="A326" t="str">
        <f t="shared" si="10"/>
        <v>Morris Plains Borough, Morris County</v>
      </c>
      <c r="B326">
        <f t="shared" si="11"/>
        <v>325</v>
      </c>
      <c r="C326" s="35" t="str">
        <f>'2021 Muniinfo'!A399</f>
        <v>1423</v>
      </c>
      <c r="D326" s="35" t="str">
        <f>'2021 Muniinfo'!B399</f>
        <v>Morris Plains Borough</v>
      </c>
      <c r="E326" s="35" t="str">
        <f>'2021 Muniinfo'!C399</f>
        <v>Morris</v>
      </c>
      <c r="F326">
        <f>'2021 Muniinfo'!D399</f>
        <v>2</v>
      </c>
      <c r="G326" t="str">
        <f>'2021 Muniinfo'!E399</f>
        <v>Eligible</v>
      </c>
    </row>
    <row r="327" spans="1:7" ht="16.5" x14ac:dyDescent="0.3">
      <c r="A327" t="str">
        <f t="shared" si="10"/>
        <v>Morris Township, Morris County</v>
      </c>
      <c r="B327">
        <f t="shared" si="11"/>
        <v>326</v>
      </c>
      <c r="C327" s="35" t="str">
        <f>'2021 Muniinfo'!A398</f>
        <v>1422</v>
      </c>
      <c r="D327" s="35" t="str">
        <f>'2021 Muniinfo'!B398</f>
        <v>Morris Township</v>
      </c>
      <c r="E327" s="35" t="str">
        <f>'2021 Muniinfo'!C398</f>
        <v>Morris</v>
      </c>
      <c r="F327">
        <f>'2021 Muniinfo'!D398</f>
        <v>1</v>
      </c>
      <c r="G327" t="str">
        <f>'2021 Muniinfo'!E398</f>
        <v>Ineligible</v>
      </c>
    </row>
    <row r="328" spans="1:7" ht="16.5" x14ac:dyDescent="0.3">
      <c r="A328" t="str">
        <f t="shared" si="10"/>
        <v>Morristown Town, Morris County</v>
      </c>
      <c r="B328">
        <f t="shared" si="11"/>
        <v>327</v>
      </c>
      <c r="C328" s="35" t="str">
        <f>'2021 Muniinfo'!A400</f>
        <v>1424</v>
      </c>
      <c r="D328" s="35" t="str">
        <f>'2021 Muniinfo'!B400</f>
        <v>Morristown Town</v>
      </c>
      <c r="E328" s="35" t="str">
        <f>'2021 Muniinfo'!C400</f>
        <v>Morris</v>
      </c>
      <c r="F328">
        <f>'2021 Muniinfo'!D400</f>
        <v>3</v>
      </c>
      <c r="G328" t="str">
        <f>'2021 Muniinfo'!E400</f>
        <v>Ineligible</v>
      </c>
    </row>
    <row r="329" spans="1:7" ht="16.5" x14ac:dyDescent="0.3">
      <c r="A329" t="str">
        <f t="shared" si="10"/>
        <v>Mount Arlington Borough, Morris County</v>
      </c>
      <c r="B329">
        <f t="shared" si="11"/>
        <v>328</v>
      </c>
      <c r="C329" s="35" t="str">
        <f>'2021 Muniinfo'!A402</f>
        <v>1426</v>
      </c>
      <c r="D329" s="35" t="str">
        <f>'2021 Muniinfo'!B402</f>
        <v>Mount Arlington Borough</v>
      </c>
      <c r="E329" s="35" t="str">
        <f>'2021 Muniinfo'!C402</f>
        <v>Morris</v>
      </c>
      <c r="F329">
        <f>'2021 Muniinfo'!D402</f>
        <v>2</v>
      </c>
      <c r="G329" t="str">
        <f>'2021 Muniinfo'!E402</f>
        <v>Eligible</v>
      </c>
    </row>
    <row r="330" spans="1:7" ht="16.5" x14ac:dyDescent="0.3">
      <c r="A330" t="str">
        <f t="shared" si="10"/>
        <v>Mount Ephrain Borough, Camden County</v>
      </c>
      <c r="B330">
        <f t="shared" si="11"/>
        <v>329</v>
      </c>
      <c r="C330" s="35" t="str">
        <f>'2021 Muniinfo'!A160</f>
        <v>0425</v>
      </c>
      <c r="D330" s="35" t="str">
        <f>'2021 Muniinfo'!B160</f>
        <v>Mount Ephrain Borough</v>
      </c>
      <c r="E330" s="35" t="str">
        <f>'2021 Muniinfo'!C160</f>
        <v>Camden</v>
      </c>
      <c r="F330">
        <f>'2021 Muniinfo'!D160</f>
        <v>2</v>
      </c>
      <c r="G330" t="str">
        <f>'2021 Muniinfo'!E160</f>
        <v>Eligible</v>
      </c>
    </row>
    <row r="331" spans="1:7" ht="16.5" x14ac:dyDescent="0.3">
      <c r="A331" t="str">
        <f t="shared" si="10"/>
        <v>Mount Holly Township, Burlington County</v>
      </c>
      <c r="B331">
        <f t="shared" si="11"/>
        <v>330</v>
      </c>
      <c r="C331" s="35" t="str">
        <f>'2021 Muniinfo'!A118</f>
        <v>0323</v>
      </c>
      <c r="D331" s="35" t="str">
        <f>'2021 Muniinfo'!B118</f>
        <v>Mount Holly Township</v>
      </c>
      <c r="E331" s="35" t="str">
        <f>'2021 Muniinfo'!C118</f>
        <v>Burlington</v>
      </c>
      <c r="F331">
        <f>'2021 Muniinfo'!D118</f>
        <v>2</v>
      </c>
      <c r="G331" t="str">
        <f>'2021 Muniinfo'!E118</f>
        <v>Ineligible</v>
      </c>
    </row>
    <row r="332" spans="1:7" ht="16.5" x14ac:dyDescent="0.3">
      <c r="A332" t="str">
        <f t="shared" si="10"/>
        <v>Mount Laurel Township, Burlington County</v>
      </c>
      <c r="B332">
        <f t="shared" si="11"/>
        <v>331</v>
      </c>
      <c r="C332" s="35" t="str">
        <f>'2021 Muniinfo'!A119</f>
        <v>0324</v>
      </c>
      <c r="D332" s="35" t="str">
        <f>'2021 Muniinfo'!B119</f>
        <v>Mount Laurel Township</v>
      </c>
      <c r="E332" s="35" t="str">
        <f>'2021 Muniinfo'!C119</f>
        <v>Burlington</v>
      </c>
      <c r="F332">
        <f>'2021 Muniinfo'!D119</f>
        <v>3</v>
      </c>
      <c r="G332" t="str">
        <f>'2021 Muniinfo'!E119</f>
        <v>Ineligible</v>
      </c>
    </row>
    <row r="333" spans="1:7" ht="16.5" x14ac:dyDescent="0.3">
      <c r="A333" t="str">
        <f t="shared" si="10"/>
        <v>Mount Olive Township, Morris County</v>
      </c>
      <c r="B333">
        <f t="shared" si="11"/>
        <v>332</v>
      </c>
      <c r="C333" s="35" t="str">
        <f>'2021 Muniinfo'!A403</f>
        <v>1427</v>
      </c>
      <c r="D333" s="35" t="str">
        <f>'2021 Muniinfo'!B403</f>
        <v>Mount Olive Township</v>
      </c>
      <c r="E333" s="35" t="str">
        <f>'2021 Muniinfo'!C403</f>
        <v>Morris</v>
      </c>
      <c r="F333">
        <f>'2021 Muniinfo'!D403</f>
        <v>3</v>
      </c>
      <c r="G333" t="str">
        <f>'2021 Muniinfo'!E403</f>
        <v>Ineligible</v>
      </c>
    </row>
    <row r="334" spans="1:7" ht="16.5" x14ac:dyDescent="0.3">
      <c r="A334" t="str">
        <f t="shared" si="10"/>
        <v>Mountain Lakes Borough, Morris County</v>
      </c>
      <c r="B334">
        <f t="shared" si="11"/>
        <v>333</v>
      </c>
      <c r="C334" s="35" t="str">
        <f>'2021 Muniinfo'!A401</f>
        <v>1425</v>
      </c>
      <c r="D334" s="35" t="str">
        <f>'2021 Muniinfo'!B401</f>
        <v>Mountain Lakes Borough</v>
      </c>
      <c r="E334" s="35" t="str">
        <f>'2021 Muniinfo'!C401</f>
        <v>Morris</v>
      </c>
      <c r="F334">
        <f>'2021 Muniinfo'!D401</f>
        <v>1</v>
      </c>
      <c r="G334" t="str">
        <f>'2021 Muniinfo'!E401</f>
        <v>Eligible</v>
      </c>
    </row>
    <row r="335" spans="1:7" ht="16.5" x14ac:dyDescent="0.3">
      <c r="A335" t="str">
        <f t="shared" si="10"/>
        <v>Mountainside Borough, Union County</v>
      </c>
      <c r="B335">
        <f t="shared" si="11"/>
        <v>334</v>
      </c>
      <c r="C335" s="35" t="str">
        <f>'2021 Muniinfo'!A534</f>
        <v>2010</v>
      </c>
      <c r="D335" s="35" t="str">
        <f>'2021 Muniinfo'!B534</f>
        <v>Mountainside Borough</v>
      </c>
      <c r="E335" s="35" t="str">
        <f>'2021 Muniinfo'!C534</f>
        <v>Union</v>
      </c>
      <c r="F335">
        <f>'2021 Muniinfo'!D534</f>
        <v>2</v>
      </c>
      <c r="G335" t="str">
        <f>'2021 Muniinfo'!E534</f>
        <v>Ineligible</v>
      </c>
    </row>
    <row r="336" spans="1:7" ht="16.5" x14ac:dyDescent="0.3">
      <c r="A336" t="str">
        <f t="shared" si="10"/>
        <v>Mullica City, Atlantic County</v>
      </c>
      <c r="B336">
        <f t="shared" si="11"/>
        <v>335</v>
      </c>
      <c r="C336" s="35" t="str">
        <f>'2021 Muniinfo'!A19</f>
        <v>0117</v>
      </c>
      <c r="D336" s="35" t="str">
        <f>'2021 Muniinfo'!B19</f>
        <v>Mullica City</v>
      </c>
      <c r="E336" s="35" t="str">
        <f>'2021 Muniinfo'!C19</f>
        <v>Atlantic</v>
      </c>
      <c r="F336">
        <f>'2021 Muniinfo'!D19</f>
        <v>2</v>
      </c>
      <c r="G336" t="str">
        <f>'2021 Muniinfo'!E19</f>
        <v>Eligible</v>
      </c>
    </row>
    <row r="337" spans="1:7" ht="16.5" x14ac:dyDescent="0.3">
      <c r="A337" t="str">
        <f t="shared" si="10"/>
        <v>National Park Borough, Gloucester County</v>
      </c>
      <c r="B337">
        <f t="shared" si="11"/>
        <v>336</v>
      </c>
      <c r="C337" s="35" t="str">
        <f>'2021 Muniinfo'!A236</f>
        <v>0812</v>
      </c>
      <c r="D337" s="35" t="str">
        <f>'2021 Muniinfo'!B236</f>
        <v>National Park Borough</v>
      </c>
      <c r="E337" s="35" t="str">
        <f>'2021 Muniinfo'!C236</f>
        <v>Gloucester</v>
      </c>
      <c r="F337">
        <f>'2021 Muniinfo'!D236</f>
        <v>3</v>
      </c>
      <c r="G337" t="str">
        <f>'2021 Muniinfo'!E236</f>
        <v>Ineligible</v>
      </c>
    </row>
    <row r="338" spans="1:7" ht="16.5" x14ac:dyDescent="0.3">
      <c r="A338" t="str">
        <f t="shared" si="10"/>
        <v>Neptune City Borough, Monmouth County</v>
      </c>
      <c r="B338">
        <f t="shared" si="11"/>
        <v>337</v>
      </c>
      <c r="C338" s="35" t="str">
        <f>'2021 Muniinfo'!A358</f>
        <v>1335</v>
      </c>
      <c r="D338" s="35" t="str">
        <f>'2021 Muniinfo'!B358</f>
        <v>Neptune City Borough</v>
      </c>
      <c r="E338" s="35" t="str">
        <f>'2021 Muniinfo'!C358</f>
        <v>Monmouth</v>
      </c>
      <c r="F338">
        <f>'2021 Muniinfo'!D358</f>
        <v>3</v>
      </c>
      <c r="G338" t="str">
        <f>'2021 Muniinfo'!E358</f>
        <v>Ineligible</v>
      </c>
    </row>
    <row r="339" spans="1:7" ht="16.5" x14ac:dyDescent="0.3">
      <c r="A339" t="str">
        <f t="shared" si="10"/>
        <v>Neptune Township, Monmouth County</v>
      </c>
      <c r="B339">
        <f t="shared" si="11"/>
        <v>338</v>
      </c>
      <c r="C339" s="35" t="str">
        <f>'2021 Muniinfo'!A357</f>
        <v>1334</v>
      </c>
      <c r="D339" s="35" t="str">
        <f>'2021 Muniinfo'!B357</f>
        <v>Neptune Township</v>
      </c>
      <c r="E339" s="35" t="str">
        <f>'2021 Muniinfo'!C357</f>
        <v>Monmouth</v>
      </c>
      <c r="F339">
        <f>'2021 Muniinfo'!D357</f>
        <v>2</v>
      </c>
      <c r="G339" t="str">
        <f>'2021 Muniinfo'!E357</f>
        <v>Ineligible</v>
      </c>
    </row>
    <row r="340" spans="1:7" ht="16.5" x14ac:dyDescent="0.3">
      <c r="A340" t="str">
        <f t="shared" si="10"/>
        <v>Netcong Borough, Morris County</v>
      </c>
      <c r="B340">
        <f t="shared" si="11"/>
        <v>339</v>
      </c>
      <c r="C340" s="35" t="str">
        <f>'2021 Muniinfo'!A404</f>
        <v>1428</v>
      </c>
      <c r="D340" s="35" t="str">
        <f>'2021 Muniinfo'!B404</f>
        <v>Netcong Borough</v>
      </c>
      <c r="E340" s="35" t="str">
        <f>'2021 Muniinfo'!C404</f>
        <v>Morris</v>
      </c>
      <c r="F340">
        <f>'2021 Muniinfo'!D404</f>
        <v>1</v>
      </c>
      <c r="G340" t="str">
        <f>'2021 Muniinfo'!E404</f>
        <v>Eligible</v>
      </c>
    </row>
    <row r="341" spans="1:7" ht="16.5" x14ac:dyDescent="0.3">
      <c r="A341" t="str">
        <f t="shared" si="10"/>
        <v>New Brunswick City, Middlesex County</v>
      </c>
      <c r="B341">
        <f t="shared" si="11"/>
        <v>340</v>
      </c>
      <c r="C341" s="35" t="str">
        <f>'2021 Muniinfo'!A312</f>
        <v>1214</v>
      </c>
      <c r="D341" s="35" t="str">
        <f>'2021 Muniinfo'!B312</f>
        <v>New Brunswick City</v>
      </c>
      <c r="E341" s="35" t="str">
        <f>'2021 Muniinfo'!C312</f>
        <v>Middlesex</v>
      </c>
      <c r="F341">
        <f>'2021 Muniinfo'!D312</f>
        <v>2</v>
      </c>
      <c r="G341" t="str">
        <f>'2021 Muniinfo'!E312</f>
        <v>Ineligible</v>
      </c>
    </row>
    <row r="342" spans="1:7" ht="16.5" x14ac:dyDescent="0.3">
      <c r="A342" t="str">
        <f t="shared" si="10"/>
        <v>New Hanover Township, Burlington County</v>
      </c>
      <c r="B342">
        <f t="shared" si="11"/>
        <v>341</v>
      </c>
      <c r="C342" s="35" t="str">
        <f>'2021 Muniinfo'!A120</f>
        <v>0325</v>
      </c>
      <c r="D342" s="35" t="str">
        <f>'2021 Muniinfo'!B120</f>
        <v>New Hanover Township</v>
      </c>
      <c r="E342" s="35" t="str">
        <f>'2021 Muniinfo'!C120</f>
        <v>Burlington</v>
      </c>
      <c r="F342">
        <f>'2021 Muniinfo'!D120</f>
        <v>1</v>
      </c>
      <c r="G342" t="str">
        <f>'2021 Muniinfo'!E120</f>
        <v>Eligible</v>
      </c>
    </row>
    <row r="343" spans="1:7" ht="16.5" x14ac:dyDescent="0.3">
      <c r="A343" t="str">
        <f t="shared" si="10"/>
        <v>New Milford Borough, Bergen County</v>
      </c>
      <c r="B343">
        <f t="shared" si="11"/>
        <v>342</v>
      </c>
      <c r="C343" s="35" t="str">
        <f>'2021 Muniinfo'!A63</f>
        <v>0238</v>
      </c>
      <c r="D343" s="35" t="str">
        <f>'2021 Muniinfo'!B63</f>
        <v>New Milford Borough</v>
      </c>
      <c r="E343" s="35" t="str">
        <f>'2021 Muniinfo'!C63</f>
        <v>Bergen</v>
      </c>
      <c r="F343">
        <f>'2021 Muniinfo'!D63</f>
        <v>1</v>
      </c>
      <c r="G343" t="str">
        <f>'2021 Muniinfo'!E63</f>
        <v>Ineligible</v>
      </c>
    </row>
    <row r="344" spans="1:7" ht="16.5" x14ac:dyDescent="0.3">
      <c r="A344" t="str">
        <f t="shared" si="10"/>
        <v>New Providence Borough, Union County</v>
      </c>
      <c r="B344">
        <f t="shared" si="11"/>
        <v>343</v>
      </c>
      <c r="C344" s="35" t="str">
        <f>'2021 Muniinfo'!A535</f>
        <v>2011</v>
      </c>
      <c r="D344" s="35" t="str">
        <f>'2021 Muniinfo'!B535</f>
        <v>New Providence Borough</v>
      </c>
      <c r="E344" s="35" t="str">
        <f>'2021 Muniinfo'!C535</f>
        <v>Union</v>
      </c>
      <c r="F344">
        <f>'2021 Muniinfo'!D535</f>
        <v>3</v>
      </c>
      <c r="G344" t="str">
        <f>'2021 Muniinfo'!E535</f>
        <v>Ineligible</v>
      </c>
    </row>
    <row r="345" spans="1:7" ht="16.5" x14ac:dyDescent="0.3">
      <c r="A345" t="str">
        <f t="shared" si="10"/>
        <v>Newark City, Essex County</v>
      </c>
      <c r="B345">
        <f t="shared" si="11"/>
        <v>344</v>
      </c>
      <c r="C345" s="35" t="str">
        <f>'2021 Muniinfo'!A216</f>
        <v>0714</v>
      </c>
      <c r="D345" s="35" t="str">
        <f>'2021 Muniinfo'!B216</f>
        <v>Newark City</v>
      </c>
      <c r="E345" s="35" t="str">
        <f>'2021 Muniinfo'!C216</f>
        <v>Essex</v>
      </c>
      <c r="F345">
        <f>'2021 Muniinfo'!D216</f>
        <v>1</v>
      </c>
      <c r="G345" t="str">
        <f>'2021 Muniinfo'!E216</f>
        <v>Ineligible</v>
      </c>
    </row>
    <row r="346" spans="1:7" ht="16.5" x14ac:dyDescent="0.3">
      <c r="A346" t="str">
        <f t="shared" si="10"/>
        <v>Newfield Borough, Gloucester County</v>
      </c>
      <c r="B346">
        <f t="shared" si="11"/>
        <v>345</v>
      </c>
      <c r="C346" s="35" t="str">
        <f>'2021 Muniinfo'!A237</f>
        <v>0813</v>
      </c>
      <c r="D346" s="35" t="str">
        <f>'2021 Muniinfo'!B237</f>
        <v>Newfield Borough</v>
      </c>
      <c r="E346" s="35" t="str">
        <f>'2021 Muniinfo'!C237</f>
        <v>Gloucester</v>
      </c>
      <c r="F346">
        <f>'2021 Muniinfo'!D237</f>
        <v>1</v>
      </c>
      <c r="G346" t="str">
        <f>'2021 Muniinfo'!E237</f>
        <v>Eligible</v>
      </c>
    </row>
    <row r="347" spans="1:7" ht="16.5" x14ac:dyDescent="0.3">
      <c r="A347" t="str">
        <f t="shared" si="10"/>
        <v>Newton Town, Sussex County</v>
      </c>
      <c r="B347">
        <f t="shared" si="11"/>
        <v>346</v>
      </c>
      <c r="C347" s="35" t="str">
        <f>'2021 Muniinfo'!A515</f>
        <v>1915</v>
      </c>
      <c r="D347" s="35" t="str">
        <f>'2021 Muniinfo'!B515</f>
        <v>Newton Town</v>
      </c>
      <c r="E347" s="35" t="str">
        <f>'2021 Muniinfo'!C515</f>
        <v>Sussex</v>
      </c>
      <c r="F347">
        <f>'2021 Muniinfo'!D515</f>
        <v>1</v>
      </c>
      <c r="G347" t="str">
        <f>'2021 Muniinfo'!E515</f>
        <v>Eligible</v>
      </c>
    </row>
    <row r="348" spans="1:7" ht="16.5" x14ac:dyDescent="0.3">
      <c r="A348" t="str">
        <f t="shared" si="10"/>
        <v>North Arlington Borough, Bergen County</v>
      </c>
      <c r="B348">
        <f t="shared" si="11"/>
        <v>347</v>
      </c>
      <c r="C348" s="35" t="str">
        <f>'2021 Muniinfo'!A64</f>
        <v>0239</v>
      </c>
      <c r="D348" s="35" t="str">
        <f>'2021 Muniinfo'!B64</f>
        <v>North Arlington Borough</v>
      </c>
      <c r="E348" s="35" t="str">
        <f>'2021 Muniinfo'!C64</f>
        <v>Bergen</v>
      </c>
      <c r="F348">
        <f>'2021 Muniinfo'!D64</f>
        <v>2</v>
      </c>
      <c r="G348" t="str">
        <f>'2021 Muniinfo'!E64</f>
        <v>Ineligible</v>
      </c>
    </row>
    <row r="349" spans="1:7" ht="16.5" x14ac:dyDescent="0.3">
      <c r="A349" t="str">
        <f t="shared" si="10"/>
        <v>North Bergen Township, Hudson County</v>
      </c>
      <c r="B349">
        <f t="shared" si="11"/>
        <v>348</v>
      </c>
      <c r="C349" s="35" t="str">
        <f>'2021 Muniinfo'!A256</f>
        <v>0908</v>
      </c>
      <c r="D349" s="35" t="str">
        <f>'2021 Muniinfo'!B256</f>
        <v>North Bergen Township</v>
      </c>
      <c r="E349" s="35" t="str">
        <f>'2021 Muniinfo'!C256</f>
        <v>Hudson</v>
      </c>
      <c r="F349">
        <f>'2021 Muniinfo'!D256</f>
        <v>2</v>
      </c>
      <c r="G349" t="str">
        <f>'2021 Muniinfo'!E256</f>
        <v>Ineligible</v>
      </c>
    </row>
    <row r="350" spans="1:7" ht="16.5" x14ac:dyDescent="0.3">
      <c r="A350" t="str">
        <f t="shared" si="10"/>
        <v>North Brunswick Township, Middlesex County</v>
      </c>
      <c r="B350">
        <f t="shared" si="11"/>
        <v>349</v>
      </c>
      <c r="C350" s="35" t="str">
        <f>'2021 Muniinfo'!A313</f>
        <v>1215</v>
      </c>
      <c r="D350" s="35" t="str">
        <f>'2021 Muniinfo'!B313</f>
        <v>North Brunswick Township</v>
      </c>
      <c r="E350" s="35" t="str">
        <f>'2021 Muniinfo'!C313</f>
        <v>Middlesex</v>
      </c>
      <c r="F350">
        <f>'2021 Muniinfo'!D313</f>
        <v>3</v>
      </c>
      <c r="G350" t="str">
        <f>'2021 Muniinfo'!E313</f>
        <v>Ineligible</v>
      </c>
    </row>
    <row r="351" spans="1:7" ht="16.5" x14ac:dyDescent="0.3">
      <c r="A351" t="str">
        <f t="shared" si="10"/>
        <v>North Caldwell Borough, Essex County</v>
      </c>
      <c r="B351">
        <f t="shared" si="11"/>
        <v>350</v>
      </c>
      <c r="C351" s="35" t="str">
        <f>'2021 Muniinfo'!A217</f>
        <v>0715</v>
      </c>
      <c r="D351" s="35" t="str">
        <f>'2021 Muniinfo'!B217</f>
        <v>North Caldwell Borough</v>
      </c>
      <c r="E351" s="35" t="str">
        <f>'2021 Muniinfo'!C217</f>
        <v>Essex</v>
      </c>
      <c r="F351">
        <f>'2021 Muniinfo'!D217</f>
        <v>2</v>
      </c>
      <c r="G351" t="str">
        <f>'2021 Muniinfo'!E217</f>
        <v>Eligible</v>
      </c>
    </row>
    <row r="352" spans="1:7" ht="16.5" x14ac:dyDescent="0.3">
      <c r="A352" t="str">
        <f t="shared" si="10"/>
        <v>North Haledon Borough, Passaic County</v>
      </c>
      <c r="B352">
        <f t="shared" si="11"/>
        <v>351</v>
      </c>
      <c r="C352" s="35" t="str">
        <f>'2021 Muniinfo'!A454</f>
        <v>1606</v>
      </c>
      <c r="D352" s="35" t="str">
        <f>'2021 Muniinfo'!B454</f>
        <v>North Haledon Borough</v>
      </c>
      <c r="E352" s="35" t="str">
        <f>'2021 Muniinfo'!C454</f>
        <v>Passaic</v>
      </c>
      <c r="F352">
        <f>'2021 Muniinfo'!D454</f>
        <v>3</v>
      </c>
      <c r="G352" t="str">
        <f>'2021 Muniinfo'!E454</f>
        <v>Ineligible</v>
      </c>
    </row>
    <row r="353" spans="1:7" ht="16.5" x14ac:dyDescent="0.3">
      <c r="A353" t="str">
        <f t="shared" si="10"/>
        <v>North Hanover Township, Burlington County</v>
      </c>
      <c r="B353">
        <f t="shared" si="11"/>
        <v>352</v>
      </c>
      <c r="C353" s="35" t="str">
        <f>'2021 Muniinfo'!A121</f>
        <v>0326</v>
      </c>
      <c r="D353" s="35" t="str">
        <f>'2021 Muniinfo'!B121</f>
        <v>North Hanover Township</v>
      </c>
      <c r="E353" s="35" t="str">
        <f>'2021 Muniinfo'!C121</f>
        <v>Burlington</v>
      </c>
      <c r="F353">
        <f>'2021 Muniinfo'!D121</f>
        <v>2</v>
      </c>
      <c r="G353" t="str">
        <f>'2021 Muniinfo'!E121</f>
        <v>Eligible</v>
      </c>
    </row>
    <row r="354" spans="1:7" ht="16.5" x14ac:dyDescent="0.3">
      <c r="A354" t="str">
        <f t="shared" si="10"/>
        <v>North Plainfield Borough, Somerset County</v>
      </c>
      <c r="B354">
        <f t="shared" si="11"/>
        <v>353</v>
      </c>
      <c r="C354" s="35" t="str">
        <f>'2021 Muniinfo'!A493</f>
        <v>1814</v>
      </c>
      <c r="D354" s="35" t="str">
        <f>'2021 Muniinfo'!B493</f>
        <v>North Plainfield Borough</v>
      </c>
      <c r="E354" s="35" t="str">
        <f>'2021 Muniinfo'!C493</f>
        <v>Somerset</v>
      </c>
      <c r="F354">
        <f>'2021 Muniinfo'!D493</f>
        <v>3</v>
      </c>
      <c r="G354" t="str">
        <f>'2021 Muniinfo'!E493</f>
        <v>Ineligible</v>
      </c>
    </row>
    <row r="355" spans="1:7" ht="16.5" x14ac:dyDescent="0.3">
      <c r="A355" t="str">
        <f t="shared" si="10"/>
        <v>North Wildwood City, Cape May County</v>
      </c>
      <c r="B355">
        <f t="shared" si="11"/>
        <v>354</v>
      </c>
      <c r="C355" s="35" t="str">
        <f>'2021 Muniinfo'!A179</f>
        <v>0507</v>
      </c>
      <c r="D355" s="35" t="str">
        <f>'2021 Muniinfo'!B179</f>
        <v>North Wildwood City</v>
      </c>
      <c r="E355" s="35" t="str">
        <f>'2021 Muniinfo'!C179</f>
        <v>Cape May</v>
      </c>
      <c r="F355">
        <f>'2021 Muniinfo'!D179</f>
        <v>3</v>
      </c>
      <c r="G355" t="str">
        <f>'2021 Muniinfo'!E179</f>
        <v>Ineligible</v>
      </c>
    </row>
    <row r="356" spans="1:7" ht="16.5" x14ac:dyDescent="0.3">
      <c r="A356" t="str">
        <f t="shared" si="10"/>
        <v>Northfield City, Atlantic County</v>
      </c>
      <c r="B356">
        <f t="shared" si="11"/>
        <v>355</v>
      </c>
      <c r="C356" s="35" t="str">
        <f>'2021 Muniinfo'!A20</f>
        <v>0118</v>
      </c>
      <c r="D356" s="35" t="str">
        <f>'2021 Muniinfo'!B20</f>
        <v>Northfield City</v>
      </c>
      <c r="E356" s="35" t="str">
        <f>'2021 Muniinfo'!C20</f>
        <v>Atlantic</v>
      </c>
      <c r="F356">
        <f>'2021 Muniinfo'!D20</f>
        <v>3</v>
      </c>
      <c r="G356" t="str">
        <f>'2021 Muniinfo'!E20</f>
        <v>Ineligible</v>
      </c>
    </row>
    <row r="357" spans="1:7" ht="16.5" x14ac:dyDescent="0.3">
      <c r="A357" t="str">
        <f t="shared" si="10"/>
        <v>Northvale Borough, Bergen County</v>
      </c>
      <c r="B357">
        <f t="shared" si="11"/>
        <v>356</v>
      </c>
      <c r="C357" s="35" t="str">
        <f>'2021 Muniinfo'!A65</f>
        <v>0240</v>
      </c>
      <c r="D357" s="35" t="str">
        <f>'2021 Muniinfo'!B65</f>
        <v>Northvale Borough</v>
      </c>
      <c r="E357" s="35" t="str">
        <f>'2021 Muniinfo'!C65</f>
        <v>Bergen</v>
      </c>
      <c r="F357">
        <f>'2021 Muniinfo'!D65</f>
        <v>3</v>
      </c>
      <c r="G357" t="str">
        <f>'2021 Muniinfo'!E65</f>
        <v>Ineligible</v>
      </c>
    </row>
    <row r="358" spans="1:7" ht="16.5" x14ac:dyDescent="0.3">
      <c r="A358" t="str">
        <f t="shared" si="10"/>
        <v>Norwood Borough, Bergen County</v>
      </c>
      <c r="B358">
        <f t="shared" si="11"/>
        <v>357</v>
      </c>
      <c r="C358" s="35" t="str">
        <f>'2021 Muniinfo'!A66</f>
        <v>0241</v>
      </c>
      <c r="D358" s="35" t="str">
        <f>'2021 Muniinfo'!B66</f>
        <v>Norwood Borough</v>
      </c>
      <c r="E358" s="35" t="str">
        <f>'2021 Muniinfo'!C66</f>
        <v>Bergen</v>
      </c>
      <c r="F358">
        <f>'2021 Muniinfo'!D66</f>
        <v>1</v>
      </c>
      <c r="G358" t="str">
        <f>'2021 Muniinfo'!E66</f>
        <v>Eligible</v>
      </c>
    </row>
    <row r="359" spans="1:7" ht="16.5" x14ac:dyDescent="0.3">
      <c r="A359" t="str">
        <f t="shared" si="10"/>
        <v>Nutley Township, Essex County</v>
      </c>
      <c r="B359">
        <f t="shared" si="11"/>
        <v>358</v>
      </c>
      <c r="C359" s="35" t="str">
        <f>'2021 Muniinfo'!A218</f>
        <v>0716</v>
      </c>
      <c r="D359" s="35" t="str">
        <f>'2021 Muniinfo'!B218</f>
        <v>Nutley Township</v>
      </c>
      <c r="E359" s="35" t="str">
        <f>'2021 Muniinfo'!C218</f>
        <v>Essex</v>
      </c>
      <c r="F359">
        <f>'2021 Muniinfo'!D218</f>
        <v>3</v>
      </c>
      <c r="G359" t="str">
        <f>'2021 Muniinfo'!E218</f>
        <v>Ineligible</v>
      </c>
    </row>
    <row r="360" spans="1:7" ht="16.5" x14ac:dyDescent="0.3">
      <c r="A360" t="str">
        <f t="shared" si="10"/>
        <v>Oakland Borough, Bergen County</v>
      </c>
      <c r="B360">
        <f t="shared" si="11"/>
        <v>359</v>
      </c>
      <c r="C360" s="35" t="str">
        <f>'2021 Muniinfo'!A67</f>
        <v>0242</v>
      </c>
      <c r="D360" s="35" t="str">
        <f>'2021 Muniinfo'!B67</f>
        <v>Oakland Borough</v>
      </c>
      <c r="E360" s="35" t="str">
        <f>'2021 Muniinfo'!C67</f>
        <v>Bergen</v>
      </c>
      <c r="F360">
        <f>'2021 Muniinfo'!D67</f>
        <v>2</v>
      </c>
      <c r="G360" t="str">
        <f>'2021 Muniinfo'!E67</f>
        <v>Eligible</v>
      </c>
    </row>
    <row r="361" spans="1:7" ht="16.5" x14ac:dyDescent="0.3">
      <c r="A361" t="str">
        <f t="shared" si="10"/>
        <v>Oaklyn Borough, Camden County</v>
      </c>
      <c r="B361">
        <f t="shared" si="11"/>
        <v>360</v>
      </c>
      <c r="C361" s="35" t="str">
        <f>'2021 Muniinfo'!A161</f>
        <v>0426</v>
      </c>
      <c r="D361" s="35" t="str">
        <f>'2021 Muniinfo'!B161</f>
        <v>Oaklyn Borough</v>
      </c>
      <c r="E361" s="35" t="str">
        <f>'2021 Muniinfo'!C161</f>
        <v>Camden</v>
      </c>
      <c r="F361">
        <f>'2021 Muniinfo'!D161</f>
        <v>3</v>
      </c>
      <c r="G361" t="str">
        <f>'2021 Muniinfo'!E161</f>
        <v>Ineligible</v>
      </c>
    </row>
    <row r="362" spans="1:7" ht="16.5" x14ac:dyDescent="0.3">
      <c r="A362" t="str">
        <f t="shared" si="10"/>
        <v>Ocean City City, Cape May County</v>
      </c>
      <c r="B362">
        <f t="shared" si="11"/>
        <v>361</v>
      </c>
      <c r="C362" s="35" t="str">
        <f>'2021 Muniinfo'!A180</f>
        <v>0508</v>
      </c>
      <c r="D362" s="35" t="str">
        <f>'2021 Muniinfo'!B180</f>
        <v>Ocean City City</v>
      </c>
      <c r="E362" s="35" t="str">
        <f>'2021 Muniinfo'!C180</f>
        <v>Cape May</v>
      </c>
      <c r="F362">
        <f>'2021 Muniinfo'!D180</f>
        <v>1</v>
      </c>
      <c r="G362" t="str">
        <f>'2021 Muniinfo'!E180</f>
        <v>Ineligible</v>
      </c>
    </row>
    <row r="363" spans="1:7" ht="16.5" x14ac:dyDescent="0.3">
      <c r="A363" t="str">
        <f t="shared" si="10"/>
        <v>Ocean Gate Borough, Ocean County</v>
      </c>
      <c r="B363">
        <f t="shared" si="11"/>
        <v>362</v>
      </c>
      <c r="C363" s="35" t="str">
        <f>'2021 Muniinfo'!A436</f>
        <v>1521</v>
      </c>
      <c r="D363" s="35" t="str">
        <f>'2021 Muniinfo'!B436</f>
        <v>Ocean Gate Borough</v>
      </c>
      <c r="E363" s="35" t="str">
        <f>'2021 Muniinfo'!C436</f>
        <v>Ocean</v>
      </c>
      <c r="F363">
        <f>'2021 Muniinfo'!D436</f>
        <v>3</v>
      </c>
      <c r="G363" t="str">
        <f>'2021 Muniinfo'!E436</f>
        <v>Ineligible</v>
      </c>
    </row>
    <row r="364" spans="1:7" ht="16.5" x14ac:dyDescent="0.3">
      <c r="A364" t="str">
        <f t="shared" si="10"/>
        <v>Ocean Township, Monmouth County</v>
      </c>
      <c r="B364">
        <f t="shared" si="11"/>
        <v>363</v>
      </c>
      <c r="C364" s="35" t="str">
        <f>'2021 Muniinfo'!A360</f>
        <v>1337</v>
      </c>
      <c r="D364" s="35" t="str">
        <f>'2021 Muniinfo'!B360</f>
        <v>Ocean Township</v>
      </c>
      <c r="E364" s="35" t="str">
        <f>'2021 Muniinfo'!C360</f>
        <v>Monmouth</v>
      </c>
      <c r="F364">
        <f>'2021 Muniinfo'!D360</f>
        <v>2</v>
      </c>
      <c r="G364" t="str">
        <f>'2021 Muniinfo'!E360</f>
        <v>Eligible</v>
      </c>
    </row>
    <row r="365" spans="1:7" ht="16.5" x14ac:dyDescent="0.3">
      <c r="A365" t="str">
        <f t="shared" si="10"/>
        <v>Ocean Township, Ocean County</v>
      </c>
      <c r="B365">
        <f t="shared" si="11"/>
        <v>364</v>
      </c>
      <c r="C365" s="35" t="str">
        <f>'2021 Muniinfo'!A435</f>
        <v>1520</v>
      </c>
      <c r="D365" s="35" t="str">
        <f>'2021 Muniinfo'!B435</f>
        <v>Ocean Township</v>
      </c>
      <c r="E365" s="35" t="str">
        <f>'2021 Muniinfo'!C435</f>
        <v>Ocean</v>
      </c>
      <c r="F365">
        <f>'2021 Muniinfo'!D435</f>
        <v>2</v>
      </c>
      <c r="G365" t="str">
        <f>'2021 Muniinfo'!E435</f>
        <v>Eligible</v>
      </c>
    </row>
    <row r="366" spans="1:7" ht="16.5" x14ac:dyDescent="0.3">
      <c r="A366" t="str">
        <f t="shared" si="10"/>
        <v>Oceanport Borough, Monmouth County</v>
      </c>
      <c r="B366">
        <f t="shared" si="11"/>
        <v>365</v>
      </c>
      <c r="C366" s="35" t="str">
        <f>'2021 Muniinfo'!A361</f>
        <v>1338</v>
      </c>
      <c r="D366" s="35" t="str">
        <f>'2021 Muniinfo'!B361</f>
        <v>Oceanport Borough</v>
      </c>
      <c r="E366" s="35" t="str">
        <f>'2021 Muniinfo'!C361</f>
        <v>Monmouth</v>
      </c>
      <c r="F366">
        <f>'2021 Muniinfo'!D361</f>
        <v>3</v>
      </c>
      <c r="G366" t="str">
        <f>'2021 Muniinfo'!E361</f>
        <v>Ineligible</v>
      </c>
    </row>
    <row r="367" spans="1:7" ht="16.5" x14ac:dyDescent="0.3">
      <c r="A367" t="str">
        <f t="shared" si="10"/>
        <v>Ogdensburg Borough, Sussex County</v>
      </c>
      <c r="B367">
        <f t="shared" si="11"/>
        <v>366</v>
      </c>
      <c r="C367" s="35" t="str">
        <f>'2021 Muniinfo'!A516</f>
        <v>1916</v>
      </c>
      <c r="D367" s="35" t="str">
        <f>'2021 Muniinfo'!B516</f>
        <v>Ogdensburg Borough</v>
      </c>
      <c r="E367" s="35" t="str">
        <f>'2021 Muniinfo'!C516</f>
        <v>Sussex</v>
      </c>
      <c r="F367">
        <f>'2021 Muniinfo'!D516</f>
        <v>2</v>
      </c>
      <c r="G367" t="str">
        <f>'2021 Muniinfo'!E516</f>
        <v>Eligible</v>
      </c>
    </row>
    <row r="368" spans="1:7" ht="16.5" x14ac:dyDescent="0.3">
      <c r="A368" t="str">
        <f t="shared" si="10"/>
        <v>Old Bridge Township, Middlesex County</v>
      </c>
      <c r="B368">
        <f t="shared" si="11"/>
        <v>367</v>
      </c>
      <c r="C368" s="35" t="str">
        <f>'2021 Muniinfo'!A307</f>
        <v>1209</v>
      </c>
      <c r="D368" s="35" t="str">
        <f>'2021 Muniinfo'!B307</f>
        <v>Old Bridge Township</v>
      </c>
      <c r="E368" s="35" t="str">
        <f>'2021 Muniinfo'!C307</f>
        <v>Middlesex</v>
      </c>
      <c r="F368">
        <f>'2021 Muniinfo'!D307</f>
        <v>3</v>
      </c>
      <c r="G368" t="str">
        <f>'2021 Muniinfo'!E307</f>
        <v>Ineligible</v>
      </c>
    </row>
    <row r="369" spans="1:7" ht="16.5" x14ac:dyDescent="0.3">
      <c r="A369" t="str">
        <f t="shared" si="10"/>
        <v>Old Tappan Borough, Bergen County</v>
      </c>
      <c r="B369">
        <f t="shared" si="11"/>
        <v>368</v>
      </c>
      <c r="C369" s="35" t="str">
        <f>'2021 Muniinfo'!A68</f>
        <v>0243</v>
      </c>
      <c r="D369" s="35" t="str">
        <f>'2021 Muniinfo'!B68</f>
        <v>Old Tappan Borough</v>
      </c>
      <c r="E369" s="35" t="str">
        <f>'2021 Muniinfo'!C68</f>
        <v>Bergen</v>
      </c>
      <c r="F369">
        <f>'2021 Muniinfo'!D68</f>
        <v>3</v>
      </c>
      <c r="G369" t="str">
        <f>'2021 Muniinfo'!E68</f>
        <v>Ineligible</v>
      </c>
    </row>
    <row r="370" spans="1:7" ht="16.5" x14ac:dyDescent="0.3">
      <c r="A370" t="str">
        <f t="shared" si="10"/>
        <v>Oldmans Township, Salem County</v>
      </c>
      <c r="B370">
        <f t="shared" si="11"/>
        <v>369</v>
      </c>
      <c r="C370" s="35" t="str">
        <f>'2021 Muniinfo'!A470</f>
        <v>1706</v>
      </c>
      <c r="D370" s="35" t="str">
        <f>'2021 Muniinfo'!B470</f>
        <v>Oldmans Township</v>
      </c>
      <c r="E370" s="35" t="str">
        <f>'2021 Muniinfo'!C470</f>
        <v>Salem</v>
      </c>
      <c r="F370">
        <f>'2021 Muniinfo'!D470</f>
        <v>1</v>
      </c>
      <c r="G370" t="str">
        <f>'2021 Muniinfo'!E470</f>
        <v>Eligible</v>
      </c>
    </row>
    <row r="371" spans="1:7" ht="16.5" x14ac:dyDescent="0.3">
      <c r="A371" t="str">
        <f t="shared" si="10"/>
        <v>Oradell Borough, Bergen County</v>
      </c>
      <c r="B371">
        <f t="shared" si="11"/>
        <v>370</v>
      </c>
      <c r="C371" s="35" t="str">
        <f>'2021 Muniinfo'!A69</f>
        <v>0244</v>
      </c>
      <c r="D371" s="35" t="str">
        <f>'2021 Muniinfo'!B69</f>
        <v>Oradell Borough</v>
      </c>
      <c r="E371" s="35" t="str">
        <f>'2021 Muniinfo'!C69</f>
        <v>Bergen</v>
      </c>
      <c r="F371">
        <f>'2021 Muniinfo'!D69</f>
        <v>1</v>
      </c>
      <c r="G371" t="str">
        <f>'2021 Muniinfo'!E69</f>
        <v>Eligible</v>
      </c>
    </row>
    <row r="372" spans="1:7" ht="16.5" x14ac:dyDescent="0.3">
      <c r="A372" t="str">
        <f t="shared" si="10"/>
        <v>Orange City, Essex County</v>
      </c>
      <c r="B372">
        <f t="shared" si="11"/>
        <v>371</v>
      </c>
      <c r="C372" s="35" t="str">
        <f>'2021 Muniinfo'!A219</f>
        <v>0717</v>
      </c>
      <c r="D372" s="35" t="str">
        <f>'2021 Muniinfo'!B219</f>
        <v>Orange City</v>
      </c>
      <c r="E372" s="35" t="str">
        <f>'2021 Muniinfo'!C219</f>
        <v>Essex</v>
      </c>
      <c r="F372">
        <f>'2021 Muniinfo'!D219</f>
        <v>1</v>
      </c>
      <c r="G372" t="str">
        <f>'2021 Muniinfo'!E219</f>
        <v>Ineligible</v>
      </c>
    </row>
    <row r="373" spans="1:7" ht="16.5" x14ac:dyDescent="0.3">
      <c r="A373" t="str">
        <f t="shared" si="10"/>
        <v>Oxford Township, Warren County</v>
      </c>
      <c r="B373">
        <f t="shared" si="11"/>
        <v>372</v>
      </c>
      <c r="C373" s="35" t="str">
        <f>'2021 Muniinfo'!A562</f>
        <v>2117</v>
      </c>
      <c r="D373" s="35" t="str">
        <f>'2021 Muniinfo'!B562</f>
        <v>Oxford Township</v>
      </c>
      <c r="E373" s="35" t="str">
        <f>'2021 Muniinfo'!C562</f>
        <v>Warren</v>
      </c>
      <c r="F373">
        <f>'2021 Muniinfo'!D562</f>
        <v>3</v>
      </c>
      <c r="G373" t="str">
        <f>'2021 Muniinfo'!E562</f>
        <v>Ineligible</v>
      </c>
    </row>
    <row r="374" spans="1:7" ht="16.5" x14ac:dyDescent="0.3">
      <c r="A374" t="str">
        <f t="shared" si="10"/>
        <v>Palisades Park Borough, Bergen County</v>
      </c>
      <c r="B374">
        <f t="shared" si="11"/>
        <v>373</v>
      </c>
      <c r="C374" s="35" t="str">
        <f>'2021 Muniinfo'!A70</f>
        <v>0245</v>
      </c>
      <c r="D374" s="35" t="str">
        <f>'2021 Muniinfo'!B70</f>
        <v>Palisades Park Borough</v>
      </c>
      <c r="E374" s="35" t="str">
        <f>'2021 Muniinfo'!C70</f>
        <v>Bergen</v>
      </c>
      <c r="F374">
        <f>'2021 Muniinfo'!D70</f>
        <v>2</v>
      </c>
      <c r="G374" t="str">
        <f>'2021 Muniinfo'!E70</f>
        <v>Ineligible</v>
      </c>
    </row>
    <row r="375" spans="1:7" ht="16.5" x14ac:dyDescent="0.3">
      <c r="A375" t="str">
        <f t="shared" si="10"/>
        <v>Palmyra Borough, Burlington County</v>
      </c>
      <c r="B375">
        <f t="shared" si="11"/>
        <v>374</v>
      </c>
      <c r="C375" s="35" t="str">
        <f>'2021 Muniinfo'!A122</f>
        <v>0327</v>
      </c>
      <c r="D375" s="35" t="str">
        <f>'2021 Muniinfo'!B122</f>
        <v>Palmyra Borough</v>
      </c>
      <c r="E375" s="35" t="str">
        <f>'2021 Muniinfo'!C122</f>
        <v>Burlington</v>
      </c>
      <c r="F375">
        <f>'2021 Muniinfo'!D122</f>
        <v>3</v>
      </c>
      <c r="G375" t="str">
        <f>'2021 Muniinfo'!E122</f>
        <v>Ineligible</v>
      </c>
    </row>
    <row r="376" spans="1:7" ht="16.5" x14ac:dyDescent="0.3">
      <c r="A376" t="str">
        <f t="shared" si="10"/>
        <v>Paramus Borough, Bergen County</v>
      </c>
      <c r="B376">
        <f t="shared" si="11"/>
        <v>375</v>
      </c>
      <c r="C376" s="35" t="str">
        <f>'2021 Muniinfo'!A71</f>
        <v>0246</v>
      </c>
      <c r="D376" s="35" t="str">
        <f>'2021 Muniinfo'!B71</f>
        <v>Paramus Borough</v>
      </c>
      <c r="E376" s="35" t="str">
        <f>'2021 Muniinfo'!C71</f>
        <v>Bergen</v>
      </c>
      <c r="F376">
        <f>'2021 Muniinfo'!D71</f>
        <v>3</v>
      </c>
      <c r="G376" t="str">
        <f>'2021 Muniinfo'!E71</f>
        <v>Ineligible</v>
      </c>
    </row>
    <row r="377" spans="1:7" ht="16.5" x14ac:dyDescent="0.3">
      <c r="A377" t="str">
        <f t="shared" si="10"/>
        <v>Park Ridge Borough, Bergen County</v>
      </c>
      <c r="B377">
        <f t="shared" si="11"/>
        <v>376</v>
      </c>
      <c r="C377" s="35" t="str">
        <f>'2021 Muniinfo'!A72</f>
        <v>0247</v>
      </c>
      <c r="D377" s="35" t="str">
        <f>'2021 Muniinfo'!B72</f>
        <v>Park Ridge Borough</v>
      </c>
      <c r="E377" s="35" t="str">
        <f>'2021 Muniinfo'!C72</f>
        <v>Bergen</v>
      </c>
      <c r="F377">
        <f>'2021 Muniinfo'!D72</f>
        <v>1</v>
      </c>
      <c r="G377" t="str">
        <f>'2021 Muniinfo'!E72</f>
        <v>Ineligible</v>
      </c>
    </row>
    <row r="378" spans="1:7" ht="16.5" x14ac:dyDescent="0.3">
      <c r="A378" t="str">
        <f t="shared" si="10"/>
        <v>Parsippany-Troy Hills Township, Morris County</v>
      </c>
      <c r="B378">
        <f t="shared" si="11"/>
        <v>377</v>
      </c>
      <c r="C378" s="35" t="str">
        <f>'2021 Muniinfo'!A405</f>
        <v>1429</v>
      </c>
      <c r="D378" s="35" t="str">
        <f>'2021 Muniinfo'!B405</f>
        <v>Parsippany-Troy Hills Township</v>
      </c>
      <c r="E378" s="35" t="str">
        <f>'2021 Muniinfo'!C405</f>
        <v>Morris</v>
      </c>
      <c r="F378">
        <f>'2021 Muniinfo'!D405</f>
        <v>2</v>
      </c>
      <c r="G378" t="str">
        <f>'2021 Muniinfo'!E405</f>
        <v>Ineligible</v>
      </c>
    </row>
    <row r="379" spans="1:7" ht="16.5" x14ac:dyDescent="0.3">
      <c r="A379" t="str">
        <f t="shared" si="10"/>
        <v>Passaic City, Passaic County</v>
      </c>
      <c r="B379">
        <f t="shared" si="11"/>
        <v>378</v>
      </c>
      <c r="C379" s="35" t="str">
        <f>'2021 Muniinfo'!A455</f>
        <v>1607</v>
      </c>
      <c r="D379" s="35" t="str">
        <f>'2021 Muniinfo'!B455</f>
        <v>Passaic City</v>
      </c>
      <c r="E379" s="35" t="str">
        <f>'2021 Muniinfo'!C455</f>
        <v>Passaic</v>
      </c>
      <c r="F379">
        <f>'2021 Muniinfo'!D455</f>
        <v>1</v>
      </c>
      <c r="G379" t="str">
        <f>'2021 Muniinfo'!E455</f>
        <v>Ineligible</v>
      </c>
    </row>
    <row r="380" spans="1:7" ht="16.5" x14ac:dyDescent="0.3">
      <c r="A380" t="str">
        <f t="shared" si="10"/>
        <v>Paterson City, Passaic County</v>
      </c>
      <c r="B380">
        <f t="shared" si="11"/>
        <v>379</v>
      </c>
      <c r="C380" s="35" t="str">
        <f>'2021 Muniinfo'!A456</f>
        <v>1608</v>
      </c>
      <c r="D380" s="35" t="str">
        <f>'2021 Muniinfo'!B456</f>
        <v>Paterson City</v>
      </c>
      <c r="E380" s="35" t="str">
        <f>'2021 Muniinfo'!C456</f>
        <v>Passaic</v>
      </c>
      <c r="F380">
        <f>'2021 Muniinfo'!D456</f>
        <v>2</v>
      </c>
      <c r="G380" t="str">
        <f>'2021 Muniinfo'!E456</f>
        <v>Ineligible</v>
      </c>
    </row>
    <row r="381" spans="1:7" ht="16.5" x14ac:dyDescent="0.3">
      <c r="A381" t="str">
        <f t="shared" si="10"/>
        <v>Paulsboro Borough, Gloucester County</v>
      </c>
      <c r="B381">
        <f t="shared" si="11"/>
        <v>380</v>
      </c>
      <c r="C381" s="35" t="str">
        <f>'2021 Muniinfo'!A238</f>
        <v>0814</v>
      </c>
      <c r="D381" s="35" t="str">
        <f>'2021 Muniinfo'!B238</f>
        <v>Paulsboro Borough</v>
      </c>
      <c r="E381" s="35" t="str">
        <f>'2021 Muniinfo'!C238</f>
        <v>Gloucester</v>
      </c>
      <c r="F381">
        <f>'2021 Muniinfo'!D238</f>
        <v>2</v>
      </c>
      <c r="G381" t="str">
        <f>'2021 Muniinfo'!E238</f>
        <v>Eligible</v>
      </c>
    </row>
    <row r="382" spans="1:7" ht="16.5" x14ac:dyDescent="0.3">
      <c r="A382" t="str">
        <f t="shared" si="10"/>
        <v>Peapack-Gladstone Borough, Somerset County</v>
      </c>
      <c r="B382">
        <f t="shared" si="11"/>
        <v>381</v>
      </c>
      <c r="C382" s="35" t="str">
        <f>'2021 Muniinfo'!A494</f>
        <v>1815</v>
      </c>
      <c r="D382" s="35" t="str">
        <f>'2021 Muniinfo'!B494</f>
        <v>Peapack-Gladstone Borough</v>
      </c>
      <c r="E382" s="35" t="str">
        <f>'2021 Muniinfo'!C494</f>
        <v>Somerset</v>
      </c>
      <c r="F382">
        <f>'2021 Muniinfo'!D494</f>
        <v>1</v>
      </c>
      <c r="G382" t="str">
        <f>'2021 Muniinfo'!E494</f>
        <v>Eligible</v>
      </c>
    </row>
    <row r="383" spans="1:7" ht="16.5" x14ac:dyDescent="0.3">
      <c r="A383" t="str">
        <f t="shared" si="10"/>
        <v>Pemberton Borough, Burlington County</v>
      </c>
      <c r="B383">
        <f t="shared" si="11"/>
        <v>382</v>
      </c>
      <c r="C383" s="35" t="str">
        <f>'2021 Muniinfo'!A123</f>
        <v>0328</v>
      </c>
      <c r="D383" s="35" t="str">
        <f>'2021 Muniinfo'!B123</f>
        <v>Pemberton Borough</v>
      </c>
      <c r="E383" s="35" t="str">
        <f>'2021 Muniinfo'!C123</f>
        <v>Burlington</v>
      </c>
      <c r="F383">
        <f>'2021 Muniinfo'!D123</f>
        <v>1</v>
      </c>
      <c r="G383" t="str">
        <f>'2021 Muniinfo'!E123</f>
        <v>Ineligible</v>
      </c>
    </row>
    <row r="384" spans="1:7" ht="16.5" x14ac:dyDescent="0.3">
      <c r="A384" t="str">
        <f t="shared" si="10"/>
        <v>Pemberton Township, Burlington County</v>
      </c>
      <c r="B384">
        <f t="shared" si="11"/>
        <v>383</v>
      </c>
      <c r="C384" s="35" t="str">
        <f>'2021 Muniinfo'!A124</f>
        <v>0329</v>
      </c>
      <c r="D384" s="35" t="str">
        <f>'2021 Muniinfo'!B124</f>
        <v>Pemberton Township</v>
      </c>
      <c r="E384" s="35" t="str">
        <f>'2021 Muniinfo'!C124</f>
        <v>Burlington</v>
      </c>
      <c r="F384">
        <f>'2021 Muniinfo'!D124</f>
        <v>2</v>
      </c>
      <c r="G384" t="str">
        <f>'2021 Muniinfo'!E124</f>
        <v>Ineligible</v>
      </c>
    </row>
    <row r="385" spans="1:7" ht="16.5" x14ac:dyDescent="0.3">
      <c r="A385" t="str">
        <f t="shared" si="10"/>
        <v>Pennington Borough, Mercer County</v>
      </c>
      <c r="B385">
        <f t="shared" si="11"/>
        <v>384</v>
      </c>
      <c r="C385" s="35" t="str">
        <f>'2021 Muniinfo'!A294</f>
        <v>1108</v>
      </c>
      <c r="D385" s="35" t="str">
        <f>'2021 Muniinfo'!B294</f>
        <v>Pennington Borough</v>
      </c>
      <c r="E385" s="35" t="str">
        <f>'2021 Muniinfo'!C294</f>
        <v>Mercer</v>
      </c>
      <c r="F385">
        <f>'2021 Muniinfo'!D294</f>
        <v>1</v>
      </c>
      <c r="G385" t="str">
        <f>'2021 Muniinfo'!E294</f>
        <v>Eligible</v>
      </c>
    </row>
    <row r="386" spans="1:7" ht="16.5" x14ac:dyDescent="0.3">
      <c r="A386" t="str">
        <f t="shared" ref="A386:A449" si="12">D386&amp;", "&amp;E386&amp;" County"</f>
        <v>Penns Grove Borough, Salem County</v>
      </c>
      <c r="B386">
        <f t="shared" si="11"/>
        <v>385</v>
      </c>
      <c r="C386" s="35" t="str">
        <f>'2021 Muniinfo'!A471</f>
        <v>1707</v>
      </c>
      <c r="D386" s="35" t="str">
        <f>'2021 Muniinfo'!B471</f>
        <v>Penns Grove Borough</v>
      </c>
      <c r="E386" s="35" t="str">
        <f>'2021 Muniinfo'!C471</f>
        <v>Salem</v>
      </c>
      <c r="F386">
        <f>'2021 Muniinfo'!D471</f>
        <v>2</v>
      </c>
      <c r="G386" t="str">
        <f>'2021 Muniinfo'!E471</f>
        <v>Ineligible</v>
      </c>
    </row>
    <row r="387" spans="1:7" ht="16.5" x14ac:dyDescent="0.3">
      <c r="A387" t="str">
        <f t="shared" si="12"/>
        <v>Pennsauken Township, Camden County</v>
      </c>
      <c r="B387">
        <f t="shared" si="11"/>
        <v>386</v>
      </c>
      <c r="C387" s="35" t="str">
        <f>'2021 Muniinfo'!A162</f>
        <v>0427</v>
      </c>
      <c r="D387" s="35" t="str">
        <f>'2021 Muniinfo'!B162</f>
        <v>Pennsauken Township</v>
      </c>
      <c r="E387" s="35" t="str">
        <f>'2021 Muniinfo'!C162</f>
        <v>Camden</v>
      </c>
      <c r="F387">
        <f>'2021 Muniinfo'!D162</f>
        <v>1</v>
      </c>
      <c r="G387" t="str">
        <f>'2021 Muniinfo'!E162</f>
        <v>Ineligible</v>
      </c>
    </row>
    <row r="388" spans="1:7" ht="16.5" x14ac:dyDescent="0.3">
      <c r="A388" t="str">
        <f t="shared" si="12"/>
        <v>Pennsville Township, Salem County</v>
      </c>
      <c r="B388">
        <f t="shared" ref="B388:B451" si="13">B387+1</f>
        <v>387</v>
      </c>
      <c r="C388" s="35" t="str">
        <f>'2021 Muniinfo'!A472</f>
        <v>1708</v>
      </c>
      <c r="D388" s="35" t="str">
        <f>'2021 Muniinfo'!B472</f>
        <v>Pennsville Township</v>
      </c>
      <c r="E388" s="35" t="str">
        <f>'2021 Muniinfo'!C472</f>
        <v>Salem</v>
      </c>
      <c r="F388">
        <f>'2021 Muniinfo'!D472</f>
        <v>3</v>
      </c>
      <c r="G388" t="str">
        <f>'2021 Muniinfo'!E472</f>
        <v>Ineligible</v>
      </c>
    </row>
    <row r="389" spans="1:7" ht="16.5" x14ac:dyDescent="0.3">
      <c r="A389" t="str">
        <f t="shared" si="12"/>
        <v>Pequannock Township, Morris County</v>
      </c>
      <c r="B389">
        <f t="shared" si="13"/>
        <v>388</v>
      </c>
      <c r="C389" s="35" t="str">
        <f>'2021 Muniinfo'!A407</f>
        <v>1431</v>
      </c>
      <c r="D389" s="35" t="str">
        <f>'2021 Muniinfo'!B407</f>
        <v>Pequannock Township</v>
      </c>
      <c r="E389" s="35" t="str">
        <f>'2021 Muniinfo'!C407</f>
        <v>Morris</v>
      </c>
      <c r="F389">
        <f>'2021 Muniinfo'!D407</f>
        <v>1</v>
      </c>
      <c r="G389" t="str">
        <f>'2021 Muniinfo'!E407</f>
        <v>Ineligible</v>
      </c>
    </row>
    <row r="390" spans="1:7" ht="16.5" x14ac:dyDescent="0.3">
      <c r="A390" t="str">
        <f t="shared" si="12"/>
        <v>Perth Amboy City, Middlesex County</v>
      </c>
      <c r="B390">
        <f t="shared" si="13"/>
        <v>389</v>
      </c>
      <c r="C390" s="35" t="str">
        <f>'2021 Muniinfo'!A314</f>
        <v>1216</v>
      </c>
      <c r="D390" s="35" t="str">
        <f>'2021 Muniinfo'!B314</f>
        <v>Perth Amboy City</v>
      </c>
      <c r="E390" s="35" t="str">
        <f>'2021 Muniinfo'!C314</f>
        <v>Middlesex</v>
      </c>
      <c r="F390">
        <f>'2021 Muniinfo'!D314</f>
        <v>1</v>
      </c>
      <c r="G390" t="str">
        <f>'2021 Muniinfo'!E314</f>
        <v>Ineligible</v>
      </c>
    </row>
    <row r="391" spans="1:7" ht="16.5" x14ac:dyDescent="0.3">
      <c r="A391" t="str">
        <f t="shared" si="12"/>
        <v>Phillipsburg Town, Warren County</v>
      </c>
      <c r="B391">
        <f t="shared" si="13"/>
        <v>390</v>
      </c>
      <c r="C391" s="35" t="str">
        <f>'2021 Muniinfo'!A563</f>
        <v>2119</v>
      </c>
      <c r="D391" s="35" t="str">
        <f>'2021 Muniinfo'!B563</f>
        <v>Phillipsburg Town</v>
      </c>
      <c r="E391" s="35" t="str">
        <f>'2021 Muniinfo'!C563</f>
        <v>Warren</v>
      </c>
      <c r="F391">
        <f>'2021 Muniinfo'!D563</f>
        <v>2</v>
      </c>
      <c r="G391" t="str">
        <f>'2021 Muniinfo'!E563</f>
        <v>Ineligible</v>
      </c>
    </row>
    <row r="392" spans="1:7" ht="16.5" x14ac:dyDescent="0.3">
      <c r="A392" t="str">
        <f t="shared" si="12"/>
        <v>Pilesgrove Township, Salem County</v>
      </c>
      <c r="B392">
        <f t="shared" si="13"/>
        <v>391</v>
      </c>
      <c r="C392" s="35" t="str">
        <f>'2021 Muniinfo'!A473</f>
        <v>1709</v>
      </c>
      <c r="D392" s="35" t="str">
        <f>'2021 Muniinfo'!B473</f>
        <v>Pilesgrove Township</v>
      </c>
      <c r="E392" s="35" t="str">
        <f>'2021 Muniinfo'!C473</f>
        <v>Salem</v>
      </c>
      <c r="F392">
        <f>'2021 Muniinfo'!D473</f>
        <v>1</v>
      </c>
      <c r="G392" t="str">
        <f>'2021 Muniinfo'!E473</f>
        <v>Eligible</v>
      </c>
    </row>
    <row r="393" spans="1:7" ht="16.5" x14ac:dyDescent="0.3">
      <c r="A393" t="str">
        <f t="shared" si="12"/>
        <v>Pine Beach Borough, Ocean County</v>
      </c>
      <c r="B393">
        <f t="shared" si="13"/>
        <v>392</v>
      </c>
      <c r="C393" s="35" t="str">
        <f>'2021 Muniinfo'!A437</f>
        <v>1522</v>
      </c>
      <c r="D393" s="35" t="str">
        <f>'2021 Muniinfo'!B437</f>
        <v>Pine Beach Borough</v>
      </c>
      <c r="E393" s="35" t="str">
        <f>'2021 Muniinfo'!C437</f>
        <v>Ocean</v>
      </c>
      <c r="F393">
        <f>'2021 Muniinfo'!D437</f>
        <v>1</v>
      </c>
      <c r="G393" t="str">
        <f>'2021 Muniinfo'!E437</f>
        <v>Ineligible</v>
      </c>
    </row>
    <row r="394" spans="1:7" ht="16.5" x14ac:dyDescent="0.3">
      <c r="A394" t="str">
        <f t="shared" si="12"/>
        <v>Pine Hill Borough, Camden County</v>
      </c>
      <c r="B394">
        <f t="shared" si="13"/>
        <v>393</v>
      </c>
      <c r="C394" s="35" t="str">
        <f>'2021 Muniinfo'!A163</f>
        <v>0428</v>
      </c>
      <c r="D394" s="35" t="str">
        <f>'2021 Muniinfo'!B163</f>
        <v>Pine Hill Borough</v>
      </c>
      <c r="E394" s="35" t="str">
        <f>'2021 Muniinfo'!C163</f>
        <v>Camden</v>
      </c>
      <c r="F394">
        <f>'2021 Muniinfo'!D163</f>
        <v>2</v>
      </c>
      <c r="G394" t="str">
        <f>'2021 Muniinfo'!E163</f>
        <v>Eligible</v>
      </c>
    </row>
    <row r="395" spans="1:7" ht="16.5" x14ac:dyDescent="0.3">
      <c r="A395" t="str">
        <f t="shared" si="12"/>
        <v>Pine Valley Borough, Camden County</v>
      </c>
      <c r="B395">
        <f t="shared" si="13"/>
        <v>394</v>
      </c>
      <c r="C395" s="35" t="str">
        <f>'2021 Muniinfo'!A164</f>
        <v>0429</v>
      </c>
      <c r="D395" s="35" t="str">
        <f>'2021 Muniinfo'!B164</f>
        <v>Pine Valley Borough</v>
      </c>
      <c r="E395" s="35" t="str">
        <f>'2021 Muniinfo'!C164</f>
        <v>Camden</v>
      </c>
      <c r="F395">
        <f>'2021 Muniinfo'!D164</f>
        <v>3</v>
      </c>
      <c r="G395" t="str">
        <f>'2021 Muniinfo'!E164</f>
        <v>Ineligible</v>
      </c>
    </row>
    <row r="396" spans="1:7" ht="16.5" x14ac:dyDescent="0.3">
      <c r="A396" t="str">
        <f t="shared" si="12"/>
        <v>Piscataway Township, Middlesex County</v>
      </c>
      <c r="B396">
        <f t="shared" si="13"/>
        <v>395</v>
      </c>
      <c r="C396" s="35" t="str">
        <f>'2021 Muniinfo'!A315</f>
        <v>1217</v>
      </c>
      <c r="D396" s="35" t="str">
        <f>'2021 Muniinfo'!B315</f>
        <v>Piscataway Township</v>
      </c>
      <c r="E396" s="35" t="str">
        <f>'2021 Muniinfo'!C315</f>
        <v>Middlesex</v>
      </c>
      <c r="F396">
        <f>'2021 Muniinfo'!D315</f>
        <v>2</v>
      </c>
      <c r="G396" t="str">
        <f>'2021 Muniinfo'!E315</f>
        <v>Eligible</v>
      </c>
    </row>
    <row r="397" spans="1:7" ht="16.5" x14ac:dyDescent="0.3">
      <c r="A397" t="str">
        <f t="shared" si="12"/>
        <v>Pitman Borough, Gloucester County</v>
      </c>
      <c r="B397">
        <f t="shared" si="13"/>
        <v>396</v>
      </c>
      <c r="C397" s="35" t="str">
        <f>'2021 Muniinfo'!A239</f>
        <v>0815</v>
      </c>
      <c r="D397" s="35" t="str">
        <f>'2021 Muniinfo'!B239</f>
        <v>Pitman Borough</v>
      </c>
      <c r="E397" s="35" t="str">
        <f>'2021 Muniinfo'!C239</f>
        <v>Gloucester</v>
      </c>
      <c r="F397">
        <f>'2021 Muniinfo'!D239</f>
        <v>3</v>
      </c>
      <c r="G397" t="str">
        <f>'2021 Muniinfo'!E239</f>
        <v>Ineligible</v>
      </c>
    </row>
    <row r="398" spans="1:7" ht="16.5" x14ac:dyDescent="0.3">
      <c r="A398" t="str">
        <f t="shared" si="12"/>
        <v>Pittsgrove Township, Salem County</v>
      </c>
      <c r="B398">
        <f t="shared" si="13"/>
        <v>397</v>
      </c>
      <c r="C398" s="35" t="str">
        <f>'2021 Muniinfo'!A474</f>
        <v>1710</v>
      </c>
      <c r="D398" s="35" t="str">
        <f>'2021 Muniinfo'!B474</f>
        <v>Pittsgrove Township</v>
      </c>
      <c r="E398" s="35" t="str">
        <f>'2021 Muniinfo'!C474</f>
        <v>Salem</v>
      </c>
      <c r="F398">
        <f>'2021 Muniinfo'!D474</f>
        <v>2</v>
      </c>
      <c r="G398" t="str">
        <f>'2021 Muniinfo'!E474</f>
        <v>Eligible</v>
      </c>
    </row>
    <row r="399" spans="1:7" ht="16.5" x14ac:dyDescent="0.3">
      <c r="A399" t="str">
        <f t="shared" si="12"/>
        <v>Plainfield City, Union County</v>
      </c>
      <c r="B399">
        <f t="shared" si="13"/>
        <v>398</v>
      </c>
      <c r="C399" s="35" t="str">
        <f>'2021 Muniinfo'!A536</f>
        <v>2012</v>
      </c>
      <c r="D399" s="35" t="str">
        <f>'2021 Muniinfo'!B536</f>
        <v>Plainfield City</v>
      </c>
      <c r="E399" s="35" t="str">
        <f>'2021 Muniinfo'!C536</f>
        <v>Union</v>
      </c>
      <c r="F399">
        <f>'2021 Muniinfo'!D536</f>
        <v>1</v>
      </c>
      <c r="G399" t="str">
        <f>'2021 Muniinfo'!E536</f>
        <v>Ineligible</v>
      </c>
    </row>
    <row r="400" spans="1:7" ht="16.5" x14ac:dyDescent="0.3">
      <c r="A400" t="str">
        <f t="shared" si="12"/>
        <v>Plainsboro Township, Middlesex County</v>
      </c>
      <c r="B400">
        <f t="shared" si="13"/>
        <v>399</v>
      </c>
      <c r="C400" s="35" t="str">
        <f>'2021 Muniinfo'!A316</f>
        <v>1218</v>
      </c>
      <c r="D400" s="35" t="str">
        <f>'2021 Muniinfo'!B316</f>
        <v>Plainsboro Township</v>
      </c>
      <c r="E400" s="35" t="str">
        <f>'2021 Muniinfo'!C316</f>
        <v>Middlesex</v>
      </c>
      <c r="F400">
        <f>'2021 Muniinfo'!D316</f>
        <v>3</v>
      </c>
      <c r="G400" t="str">
        <f>'2021 Muniinfo'!E316</f>
        <v>Ineligible</v>
      </c>
    </row>
    <row r="401" spans="1:7" ht="16.5" x14ac:dyDescent="0.3">
      <c r="A401" t="str">
        <f t="shared" si="12"/>
        <v>Pleasantville City, Atlantic County</v>
      </c>
      <c r="B401">
        <f t="shared" si="13"/>
        <v>400</v>
      </c>
      <c r="C401" s="35" t="str">
        <f>'2021 Muniinfo'!A21</f>
        <v>0119</v>
      </c>
      <c r="D401" s="35" t="str">
        <f>'2021 Muniinfo'!B21</f>
        <v>Pleasantville City</v>
      </c>
      <c r="E401" s="35" t="str">
        <f>'2021 Muniinfo'!C21</f>
        <v>Atlantic</v>
      </c>
      <c r="F401">
        <f>'2021 Muniinfo'!D21</f>
        <v>1</v>
      </c>
      <c r="G401" t="str">
        <f>'2021 Muniinfo'!E21</f>
        <v>Ineligible</v>
      </c>
    </row>
    <row r="402" spans="1:7" ht="16.5" x14ac:dyDescent="0.3">
      <c r="A402" t="str">
        <f t="shared" si="12"/>
        <v>Plumsted Township, Ocean County</v>
      </c>
      <c r="B402">
        <f t="shared" si="13"/>
        <v>401</v>
      </c>
      <c r="C402" s="35" t="str">
        <f>'2021 Muniinfo'!A438</f>
        <v>1523</v>
      </c>
      <c r="D402" s="35" t="str">
        <f>'2021 Muniinfo'!B438</f>
        <v>Plumsted Township</v>
      </c>
      <c r="E402" s="35" t="str">
        <f>'2021 Muniinfo'!C438</f>
        <v>Ocean</v>
      </c>
      <c r="F402">
        <f>'2021 Muniinfo'!D438</f>
        <v>2</v>
      </c>
      <c r="G402" t="str">
        <f>'2021 Muniinfo'!E438</f>
        <v>Eligible</v>
      </c>
    </row>
    <row r="403" spans="1:7" ht="16.5" x14ac:dyDescent="0.3">
      <c r="A403" t="str">
        <f t="shared" si="12"/>
        <v>Pohatcong Township, Warren County</v>
      </c>
      <c r="B403">
        <f t="shared" si="13"/>
        <v>402</v>
      </c>
      <c r="C403" s="35" t="str">
        <f>'2021 Muniinfo'!A564</f>
        <v>2120</v>
      </c>
      <c r="D403" s="35" t="str">
        <f>'2021 Muniinfo'!B564</f>
        <v>Pohatcong Township</v>
      </c>
      <c r="E403" s="35" t="str">
        <f>'2021 Muniinfo'!C564</f>
        <v>Warren</v>
      </c>
      <c r="F403">
        <f>'2021 Muniinfo'!D564</f>
        <v>3</v>
      </c>
      <c r="G403" t="str">
        <f>'2021 Muniinfo'!E564</f>
        <v>Ineligible</v>
      </c>
    </row>
    <row r="404" spans="1:7" ht="16.5" x14ac:dyDescent="0.3">
      <c r="A404" t="str">
        <f t="shared" si="12"/>
        <v>Point Pleasant Beach Borough, Ocean County</v>
      </c>
      <c r="B404">
        <f t="shared" si="13"/>
        <v>403</v>
      </c>
      <c r="C404" s="35" t="str">
        <f>'2021 Muniinfo'!A440</f>
        <v>1525</v>
      </c>
      <c r="D404" s="35" t="str">
        <f>'2021 Muniinfo'!B440</f>
        <v>Point Pleasant Beach Borough</v>
      </c>
      <c r="E404" s="35" t="str">
        <f>'2021 Muniinfo'!C440</f>
        <v>Ocean</v>
      </c>
      <c r="F404">
        <f>'2021 Muniinfo'!D440</f>
        <v>1</v>
      </c>
      <c r="G404" t="str">
        <f>'2021 Muniinfo'!E440</f>
        <v>Ineligible</v>
      </c>
    </row>
    <row r="405" spans="1:7" ht="16.5" x14ac:dyDescent="0.3">
      <c r="A405" t="str">
        <f t="shared" si="12"/>
        <v>Point Pleasant Borough, Ocean County</v>
      </c>
      <c r="B405">
        <f t="shared" si="13"/>
        <v>404</v>
      </c>
      <c r="C405" s="35" t="str">
        <f>'2021 Muniinfo'!A439</f>
        <v>1524</v>
      </c>
      <c r="D405" s="35" t="str">
        <f>'2021 Muniinfo'!B439</f>
        <v>Point Pleasant Borough</v>
      </c>
      <c r="E405" s="35" t="str">
        <f>'2021 Muniinfo'!C439</f>
        <v>Ocean</v>
      </c>
      <c r="F405">
        <f>'2021 Muniinfo'!D439</f>
        <v>3</v>
      </c>
      <c r="G405" t="str">
        <f>'2021 Muniinfo'!E439</f>
        <v>Ineligible</v>
      </c>
    </row>
    <row r="406" spans="1:7" ht="16.5" x14ac:dyDescent="0.3">
      <c r="A406" t="str">
        <f t="shared" si="12"/>
        <v>Pompton Lakes Borough, Passaic County</v>
      </c>
      <c r="B406">
        <f t="shared" si="13"/>
        <v>405</v>
      </c>
      <c r="C406" s="35" t="str">
        <f>'2021 Muniinfo'!A457</f>
        <v>1609</v>
      </c>
      <c r="D406" s="35" t="str">
        <f>'2021 Muniinfo'!B457</f>
        <v>Pompton Lakes Borough</v>
      </c>
      <c r="E406" s="35" t="str">
        <f>'2021 Muniinfo'!C457</f>
        <v>Passaic</v>
      </c>
      <c r="F406">
        <f>'2021 Muniinfo'!D457</f>
        <v>3</v>
      </c>
      <c r="G406" t="str">
        <f>'2021 Muniinfo'!E457</f>
        <v>Ineligible</v>
      </c>
    </row>
    <row r="407" spans="1:7" ht="16.5" x14ac:dyDescent="0.3">
      <c r="A407" t="str">
        <f t="shared" si="12"/>
        <v>Port Republic City, Atlantic County</v>
      </c>
      <c r="B407">
        <f t="shared" si="13"/>
        <v>406</v>
      </c>
      <c r="C407" s="35" t="str">
        <f>'2021 Muniinfo'!A22</f>
        <v>0120</v>
      </c>
      <c r="D407" s="35" t="str">
        <f>'2021 Muniinfo'!B22</f>
        <v>Port Republic City</v>
      </c>
      <c r="E407" s="35" t="str">
        <f>'2021 Muniinfo'!C22</f>
        <v>Atlantic</v>
      </c>
      <c r="F407">
        <f>'2021 Muniinfo'!D22</f>
        <v>2</v>
      </c>
      <c r="G407" t="str">
        <f>'2021 Muniinfo'!E22</f>
        <v>Eligible</v>
      </c>
    </row>
    <row r="408" spans="1:7" ht="16.5" x14ac:dyDescent="0.3">
      <c r="A408" t="str">
        <f t="shared" si="12"/>
        <v>Princeton, Mercer County</v>
      </c>
      <c r="B408">
        <f t="shared" si="13"/>
        <v>407</v>
      </c>
      <c r="C408" s="35" t="str">
        <f>'2021 Muniinfo'!A298</f>
        <v>1114</v>
      </c>
      <c r="D408" s="35" t="str">
        <f>'2021 Muniinfo'!B298</f>
        <v>Princeton</v>
      </c>
      <c r="E408" s="35" t="str">
        <f>'2021 Muniinfo'!C298</f>
        <v>Mercer</v>
      </c>
      <c r="F408">
        <f>'2021 Muniinfo'!D298</f>
        <v>1</v>
      </c>
      <c r="G408" t="str">
        <f>'2021 Muniinfo'!E298</f>
        <v>Eligible</v>
      </c>
    </row>
    <row r="409" spans="1:7" ht="16.5" x14ac:dyDescent="0.3">
      <c r="A409" t="str">
        <f t="shared" si="12"/>
        <v>Prospect Park Borough, Passaic County</v>
      </c>
      <c r="B409">
        <f t="shared" si="13"/>
        <v>408</v>
      </c>
      <c r="C409" s="35" t="str">
        <f>'2021 Muniinfo'!A458</f>
        <v>1610</v>
      </c>
      <c r="D409" s="35" t="str">
        <f>'2021 Muniinfo'!B458</f>
        <v>Prospect Park Borough</v>
      </c>
      <c r="E409" s="35" t="str">
        <f>'2021 Muniinfo'!C458</f>
        <v>Passaic</v>
      </c>
      <c r="F409">
        <f>'2021 Muniinfo'!D458</f>
        <v>1</v>
      </c>
      <c r="G409" t="str">
        <f>'2021 Muniinfo'!E458</f>
        <v>Ineligible</v>
      </c>
    </row>
    <row r="410" spans="1:7" ht="16.5" x14ac:dyDescent="0.3">
      <c r="A410" t="str">
        <f t="shared" si="12"/>
        <v>Quinton Township, Salem County</v>
      </c>
      <c r="B410">
        <f t="shared" si="13"/>
        <v>409</v>
      </c>
      <c r="C410" s="35" t="str">
        <f>'2021 Muniinfo'!A475</f>
        <v>1711</v>
      </c>
      <c r="D410" s="35" t="str">
        <f>'2021 Muniinfo'!B475</f>
        <v>Quinton Township</v>
      </c>
      <c r="E410" s="35" t="str">
        <f>'2021 Muniinfo'!C475</f>
        <v>Salem</v>
      </c>
      <c r="F410">
        <f>'2021 Muniinfo'!D475</f>
        <v>3</v>
      </c>
      <c r="G410" t="str">
        <f>'2021 Muniinfo'!E475</f>
        <v>Ineligible</v>
      </c>
    </row>
    <row r="411" spans="1:7" ht="16.5" x14ac:dyDescent="0.3">
      <c r="A411" t="str">
        <f t="shared" si="12"/>
        <v>Rahway City, Union County</v>
      </c>
      <c r="B411">
        <f t="shared" si="13"/>
        <v>410</v>
      </c>
      <c r="C411" s="35" t="str">
        <f>'2021 Muniinfo'!A537</f>
        <v>2013</v>
      </c>
      <c r="D411" s="35" t="str">
        <f>'2021 Muniinfo'!B537</f>
        <v>Rahway City</v>
      </c>
      <c r="E411" s="35" t="str">
        <f>'2021 Muniinfo'!C537</f>
        <v>Union</v>
      </c>
      <c r="F411">
        <f>'2021 Muniinfo'!D537</f>
        <v>2</v>
      </c>
      <c r="G411" t="str">
        <f>'2021 Muniinfo'!E537</f>
        <v>Ineligible</v>
      </c>
    </row>
    <row r="412" spans="1:7" ht="16.5" x14ac:dyDescent="0.3">
      <c r="A412" t="str">
        <f t="shared" si="12"/>
        <v>Ramsey Borough, Bergen County</v>
      </c>
      <c r="B412">
        <f t="shared" si="13"/>
        <v>411</v>
      </c>
      <c r="C412" s="35" t="str">
        <f>'2021 Muniinfo'!A73</f>
        <v>0248</v>
      </c>
      <c r="D412" s="35" t="str">
        <f>'2021 Muniinfo'!B73</f>
        <v>Ramsey Borough</v>
      </c>
      <c r="E412" s="35" t="str">
        <f>'2021 Muniinfo'!C73</f>
        <v>Bergen</v>
      </c>
      <c r="F412">
        <f>'2021 Muniinfo'!D73</f>
        <v>2</v>
      </c>
      <c r="G412" t="str">
        <f>'2021 Muniinfo'!E73</f>
        <v>Eligible</v>
      </c>
    </row>
    <row r="413" spans="1:7" ht="16.5" x14ac:dyDescent="0.3">
      <c r="A413" t="str">
        <f t="shared" si="12"/>
        <v>Randolph Township, Morris County</v>
      </c>
      <c r="B413">
        <f t="shared" si="13"/>
        <v>412</v>
      </c>
      <c r="C413" s="35" t="str">
        <f>'2021 Muniinfo'!A408</f>
        <v>1432</v>
      </c>
      <c r="D413" s="35" t="str">
        <f>'2021 Muniinfo'!B408</f>
        <v>Randolph Township</v>
      </c>
      <c r="E413" s="35" t="str">
        <f>'2021 Muniinfo'!C408</f>
        <v>Morris</v>
      </c>
      <c r="F413">
        <f>'2021 Muniinfo'!D408</f>
        <v>2</v>
      </c>
      <c r="G413" t="str">
        <f>'2021 Muniinfo'!E408</f>
        <v>Eligible</v>
      </c>
    </row>
    <row r="414" spans="1:7" ht="16.5" x14ac:dyDescent="0.3">
      <c r="A414" t="str">
        <f t="shared" si="12"/>
        <v>Raritan Borough, Somerset County</v>
      </c>
      <c r="B414">
        <f t="shared" si="13"/>
        <v>413</v>
      </c>
      <c r="C414" s="35" t="str">
        <f>'2021 Muniinfo'!A495</f>
        <v>1816</v>
      </c>
      <c r="D414" s="35" t="str">
        <f>'2021 Muniinfo'!B495</f>
        <v>Raritan Borough</v>
      </c>
      <c r="E414" s="35" t="str">
        <f>'2021 Muniinfo'!C495</f>
        <v>Somerset</v>
      </c>
      <c r="F414">
        <f>'2021 Muniinfo'!D495</f>
        <v>2</v>
      </c>
      <c r="G414" t="str">
        <f>'2021 Muniinfo'!E495</f>
        <v>Eligible</v>
      </c>
    </row>
    <row r="415" spans="1:7" ht="16.5" x14ac:dyDescent="0.3">
      <c r="A415" t="str">
        <f t="shared" si="12"/>
        <v>Raritan Township, Hunterdon County</v>
      </c>
      <c r="B415">
        <f t="shared" si="13"/>
        <v>414</v>
      </c>
      <c r="C415" s="35" t="str">
        <f>'2021 Muniinfo'!A281</f>
        <v>1021</v>
      </c>
      <c r="D415" s="35" t="str">
        <f>'2021 Muniinfo'!B281</f>
        <v>Raritan Township</v>
      </c>
      <c r="E415" s="35" t="str">
        <f>'2021 Muniinfo'!C281</f>
        <v>Hunterdon</v>
      </c>
      <c r="F415">
        <f>'2021 Muniinfo'!D281</f>
        <v>3</v>
      </c>
      <c r="G415" t="str">
        <f>'2021 Muniinfo'!E281</f>
        <v>Ineligible</v>
      </c>
    </row>
    <row r="416" spans="1:7" ht="16.5" x14ac:dyDescent="0.3">
      <c r="A416" t="str">
        <f t="shared" si="12"/>
        <v>Readington Township, Hunterdon County</v>
      </c>
      <c r="B416">
        <f t="shared" si="13"/>
        <v>415</v>
      </c>
      <c r="C416" s="35" t="str">
        <f>'2021 Muniinfo'!A282</f>
        <v>1022</v>
      </c>
      <c r="D416" s="35" t="str">
        <f>'2021 Muniinfo'!B282</f>
        <v>Readington Township</v>
      </c>
      <c r="E416" s="35" t="str">
        <f>'2021 Muniinfo'!C282</f>
        <v>Hunterdon</v>
      </c>
      <c r="F416">
        <f>'2021 Muniinfo'!D282</f>
        <v>1</v>
      </c>
      <c r="G416" t="str">
        <f>'2021 Muniinfo'!E282</f>
        <v>Eligible</v>
      </c>
    </row>
    <row r="417" spans="1:7" ht="16.5" x14ac:dyDescent="0.3">
      <c r="A417" t="str">
        <f t="shared" si="12"/>
        <v>Red Bank Borough, Monmouth County</v>
      </c>
      <c r="B417">
        <f t="shared" si="13"/>
        <v>416</v>
      </c>
      <c r="C417" s="35" t="str">
        <f>'2021 Muniinfo'!A363</f>
        <v>1340</v>
      </c>
      <c r="D417" s="35" t="str">
        <f>'2021 Muniinfo'!B363</f>
        <v>Red Bank Borough</v>
      </c>
      <c r="E417" s="35" t="str">
        <f>'2021 Muniinfo'!C363</f>
        <v>Monmouth</v>
      </c>
      <c r="F417">
        <f>'2021 Muniinfo'!D363</f>
        <v>2</v>
      </c>
      <c r="G417" t="str">
        <f>'2021 Muniinfo'!E363</f>
        <v>Eligible</v>
      </c>
    </row>
    <row r="418" spans="1:7" ht="16.5" x14ac:dyDescent="0.3">
      <c r="A418" t="str">
        <f t="shared" si="12"/>
        <v>Ridgefield Borough, Bergen County</v>
      </c>
      <c r="B418">
        <f t="shared" si="13"/>
        <v>417</v>
      </c>
      <c r="C418" s="35" t="str">
        <f>'2021 Muniinfo'!A74</f>
        <v>0249</v>
      </c>
      <c r="D418" s="35" t="str">
        <f>'2021 Muniinfo'!B74</f>
        <v>Ridgefield Borough</v>
      </c>
      <c r="E418" s="35" t="str">
        <f>'2021 Muniinfo'!C74</f>
        <v>Bergen</v>
      </c>
      <c r="F418">
        <f>'2021 Muniinfo'!D74</f>
        <v>3</v>
      </c>
      <c r="G418" t="str">
        <f>'2021 Muniinfo'!E74</f>
        <v>Ineligible</v>
      </c>
    </row>
    <row r="419" spans="1:7" ht="16.5" x14ac:dyDescent="0.3">
      <c r="A419" t="str">
        <f t="shared" si="12"/>
        <v>Ridgefield Park Village, Bergen County</v>
      </c>
      <c r="B419">
        <f t="shared" si="13"/>
        <v>418</v>
      </c>
      <c r="C419" s="35" t="str">
        <f>'2021 Muniinfo'!A75</f>
        <v>0250</v>
      </c>
      <c r="D419" s="35" t="str">
        <f>'2021 Muniinfo'!B75</f>
        <v>Ridgefield Park Village</v>
      </c>
      <c r="E419" s="35" t="str">
        <f>'2021 Muniinfo'!C75</f>
        <v>Bergen</v>
      </c>
      <c r="F419">
        <f>'2021 Muniinfo'!D75</f>
        <v>1</v>
      </c>
      <c r="G419" t="str">
        <f>'2021 Muniinfo'!E75</f>
        <v>Ineligible</v>
      </c>
    </row>
    <row r="420" spans="1:7" ht="16.5" x14ac:dyDescent="0.3">
      <c r="A420" t="str">
        <f t="shared" si="12"/>
        <v>Ridgewood Village, Bergen County</v>
      </c>
      <c r="B420">
        <f t="shared" si="13"/>
        <v>419</v>
      </c>
      <c r="C420" s="35" t="str">
        <f>'2021 Muniinfo'!A76</f>
        <v>0251</v>
      </c>
      <c r="D420" s="35" t="str">
        <f>'2021 Muniinfo'!B76</f>
        <v>Ridgewood Village</v>
      </c>
      <c r="E420" s="35" t="str">
        <f>'2021 Muniinfo'!C76</f>
        <v>Bergen</v>
      </c>
      <c r="F420">
        <f>'2021 Muniinfo'!D76</f>
        <v>2</v>
      </c>
      <c r="G420" t="str">
        <f>'2021 Muniinfo'!E76</f>
        <v>Ineligible</v>
      </c>
    </row>
    <row r="421" spans="1:7" ht="16.5" x14ac:dyDescent="0.3">
      <c r="A421" t="str">
        <f t="shared" si="12"/>
        <v>Ringwood Borough, Passaic County</v>
      </c>
      <c r="B421">
        <f t="shared" si="13"/>
        <v>420</v>
      </c>
      <c r="C421" s="35" t="str">
        <f>'2021 Muniinfo'!A459</f>
        <v>1611</v>
      </c>
      <c r="D421" s="35" t="str">
        <f>'2021 Muniinfo'!B459</f>
        <v>Ringwood Borough</v>
      </c>
      <c r="E421" s="35" t="str">
        <f>'2021 Muniinfo'!C459</f>
        <v>Passaic</v>
      </c>
      <c r="F421">
        <f>'2021 Muniinfo'!D459</f>
        <v>2</v>
      </c>
      <c r="G421" t="str">
        <f>'2021 Muniinfo'!E459</f>
        <v>Eligible</v>
      </c>
    </row>
    <row r="422" spans="1:7" ht="16.5" x14ac:dyDescent="0.3">
      <c r="A422" t="str">
        <f t="shared" si="12"/>
        <v>River Edge Borough, Bergen County</v>
      </c>
      <c r="B422">
        <f t="shared" si="13"/>
        <v>421</v>
      </c>
      <c r="C422" s="35" t="str">
        <f>'2021 Muniinfo'!A77</f>
        <v>0252</v>
      </c>
      <c r="D422" s="35" t="str">
        <f>'2021 Muniinfo'!B77</f>
        <v>River Edge Borough</v>
      </c>
      <c r="E422" s="35" t="str">
        <f>'2021 Muniinfo'!C77</f>
        <v>Bergen</v>
      </c>
      <c r="F422">
        <f>'2021 Muniinfo'!D77</f>
        <v>3</v>
      </c>
      <c r="G422" t="str">
        <f>'2021 Muniinfo'!E77</f>
        <v>Ineligible</v>
      </c>
    </row>
    <row r="423" spans="1:7" ht="16.5" x14ac:dyDescent="0.3">
      <c r="A423" t="str">
        <f t="shared" si="12"/>
        <v>River Vale Township, Bergen County</v>
      </c>
      <c r="B423">
        <f t="shared" si="13"/>
        <v>422</v>
      </c>
      <c r="C423" s="35" t="str">
        <f>'2021 Muniinfo'!A78</f>
        <v>0253</v>
      </c>
      <c r="D423" s="35" t="str">
        <f>'2021 Muniinfo'!B78</f>
        <v>River Vale Township</v>
      </c>
      <c r="E423" s="35" t="str">
        <f>'2021 Muniinfo'!C78</f>
        <v>Bergen</v>
      </c>
      <c r="F423">
        <f>'2021 Muniinfo'!D78</f>
        <v>1</v>
      </c>
      <c r="G423" t="str">
        <f>'2021 Muniinfo'!E78</f>
        <v>Eligible</v>
      </c>
    </row>
    <row r="424" spans="1:7" ht="16.5" x14ac:dyDescent="0.3">
      <c r="A424" t="str">
        <f t="shared" si="12"/>
        <v>Riverdale Borough, Morris County</v>
      </c>
      <c r="B424">
        <f t="shared" si="13"/>
        <v>423</v>
      </c>
      <c r="C424" s="35" t="str">
        <f>'2021 Muniinfo'!A409</f>
        <v>1433</v>
      </c>
      <c r="D424" s="35" t="str">
        <f>'2021 Muniinfo'!B409</f>
        <v>Riverdale Borough</v>
      </c>
      <c r="E424" s="35" t="str">
        <f>'2021 Muniinfo'!C409</f>
        <v>Morris</v>
      </c>
      <c r="F424">
        <f>'2021 Muniinfo'!D409</f>
        <v>3</v>
      </c>
      <c r="G424" t="str">
        <f>'2021 Muniinfo'!E409</f>
        <v>Ineligible</v>
      </c>
    </row>
    <row r="425" spans="1:7" ht="16.5" x14ac:dyDescent="0.3">
      <c r="A425" t="str">
        <f t="shared" si="12"/>
        <v>Riverside Township, Burlington County</v>
      </c>
      <c r="B425">
        <f t="shared" si="13"/>
        <v>424</v>
      </c>
      <c r="C425" s="35" t="str">
        <f>'2021 Muniinfo'!A125</f>
        <v>0330</v>
      </c>
      <c r="D425" s="35" t="str">
        <f>'2021 Muniinfo'!B125</f>
        <v>Riverside Township</v>
      </c>
      <c r="E425" s="35" t="str">
        <f>'2021 Muniinfo'!C125</f>
        <v>Burlington</v>
      </c>
      <c r="F425">
        <f>'2021 Muniinfo'!D125</f>
        <v>3</v>
      </c>
      <c r="G425" t="str">
        <f>'2021 Muniinfo'!E125</f>
        <v>Ineligible</v>
      </c>
    </row>
    <row r="426" spans="1:7" ht="16.5" x14ac:dyDescent="0.3">
      <c r="A426" t="str">
        <f t="shared" si="12"/>
        <v>Riverton Borough, Burlington County</v>
      </c>
      <c r="B426">
        <f t="shared" si="13"/>
        <v>425</v>
      </c>
      <c r="C426" s="35" t="str">
        <f>'2021 Muniinfo'!A126</f>
        <v>0331</v>
      </c>
      <c r="D426" s="35" t="str">
        <f>'2021 Muniinfo'!B126</f>
        <v>Riverton Borough</v>
      </c>
      <c r="E426" s="35" t="str">
        <f>'2021 Muniinfo'!C126</f>
        <v>Burlington</v>
      </c>
      <c r="F426">
        <f>'2021 Muniinfo'!D126</f>
        <v>1</v>
      </c>
      <c r="G426" t="str">
        <f>'2021 Muniinfo'!E126</f>
        <v>Eligible</v>
      </c>
    </row>
    <row r="427" spans="1:7" ht="16.5" x14ac:dyDescent="0.3">
      <c r="A427" t="str">
        <f t="shared" si="12"/>
        <v>Robbinsville Township, Mercer County</v>
      </c>
      <c r="B427">
        <f t="shared" si="13"/>
        <v>426</v>
      </c>
      <c r="C427" s="35" t="str">
        <f>'2021 Muniinfo'!A296</f>
        <v>1112</v>
      </c>
      <c r="D427" s="35" t="str">
        <f>'2021 Muniinfo'!B296</f>
        <v>Robbinsville Township</v>
      </c>
      <c r="E427" s="35" t="str">
        <f>'2021 Muniinfo'!C296</f>
        <v>Mercer</v>
      </c>
      <c r="F427">
        <f>'2021 Muniinfo'!D296</f>
        <v>2</v>
      </c>
      <c r="G427" t="str">
        <f>'2021 Muniinfo'!E296</f>
        <v>Eligible</v>
      </c>
    </row>
    <row r="428" spans="1:7" ht="16.5" x14ac:dyDescent="0.3">
      <c r="A428" t="str">
        <f t="shared" si="12"/>
        <v>Rochelle Park Township, Bergen County</v>
      </c>
      <c r="B428">
        <f t="shared" si="13"/>
        <v>427</v>
      </c>
      <c r="C428" s="35" t="str">
        <f>'2021 Muniinfo'!A79</f>
        <v>0254</v>
      </c>
      <c r="D428" s="35" t="str">
        <f>'2021 Muniinfo'!B79</f>
        <v>Rochelle Park Township</v>
      </c>
      <c r="E428" s="35" t="str">
        <f>'2021 Muniinfo'!C79</f>
        <v>Bergen</v>
      </c>
      <c r="F428">
        <f>'2021 Muniinfo'!D79</f>
        <v>2</v>
      </c>
      <c r="G428" t="str">
        <f>'2021 Muniinfo'!E79</f>
        <v>Eligible</v>
      </c>
    </row>
    <row r="429" spans="1:7" ht="16.5" x14ac:dyDescent="0.3">
      <c r="A429" t="str">
        <f t="shared" si="12"/>
        <v>Rockaway Borough, Morris County</v>
      </c>
      <c r="B429">
        <f t="shared" si="13"/>
        <v>428</v>
      </c>
      <c r="C429" s="35" t="str">
        <f>'2021 Muniinfo'!A410</f>
        <v>1434</v>
      </c>
      <c r="D429" s="35" t="str">
        <f>'2021 Muniinfo'!B410</f>
        <v>Rockaway Borough</v>
      </c>
      <c r="E429" s="35" t="str">
        <f>'2021 Muniinfo'!C410</f>
        <v>Morris</v>
      </c>
      <c r="F429">
        <f>'2021 Muniinfo'!D410</f>
        <v>1</v>
      </c>
      <c r="G429" t="str">
        <f>'2021 Muniinfo'!E410</f>
        <v>Eligible</v>
      </c>
    </row>
    <row r="430" spans="1:7" ht="16.5" x14ac:dyDescent="0.3">
      <c r="A430" t="str">
        <f t="shared" si="12"/>
        <v>Rockaway Township, Morris County</v>
      </c>
      <c r="B430">
        <f t="shared" si="13"/>
        <v>429</v>
      </c>
      <c r="C430" s="35" t="str">
        <f>'2021 Muniinfo'!A411</f>
        <v>1435</v>
      </c>
      <c r="D430" s="35" t="str">
        <f>'2021 Muniinfo'!B411</f>
        <v>Rockaway Township</v>
      </c>
      <c r="E430" s="35" t="str">
        <f>'2021 Muniinfo'!C411</f>
        <v>Morris</v>
      </c>
      <c r="F430">
        <f>'2021 Muniinfo'!D411</f>
        <v>2</v>
      </c>
      <c r="G430" t="str">
        <f>'2021 Muniinfo'!E411</f>
        <v>Eligible</v>
      </c>
    </row>
    <row r="431" spans="1:7" ht="16.5" x14ac:dyDescent="0.3">
      <c r="A431" t="str">
        <f t="shared" si="12"/>
        <v>Rockleigh Borough, Bergen County</v>
      </c>
      <c r="B431">
        <f t="shared" si="13"/>
        <v>430</v>
      </c>
      <c r="C431" s="35" t="str">
        <f>'2021 Muniinfo'!A80</f>
        <v>0255</v>
      </c>
      <c r="D431" s="35" t="str">
        <f>'2021 Muniinfo'!B80</f>
        <v>Rockleigh Borough</v>
      </c>
      <c r="E431" s="35" t="str">
        <f>'2021 Muniinfo'!C80</f>
        <v>Bergen</v>
      </c>
      <c r="F431">
        <f>'2021 Muniinfo'!D80</f>
        <v>3</v>
      </c>
      <c r="G431" t="str">
        <f>'2021 Muniinfo'!E80</f>
        <v>Ineligible</v>
      </c>
    </row>
    <row r="432" spans="1:7" ht="16.5" x14ac:dyDescent="0.3">
      <c r="A432" t="str">
        <f t="shared" si="12"/>
        <v>Rocky Hill Borough, Somerset County</v>
      </c>
      <c r="B432">
        <f t="shared" si="13"/>
        <v>431</v>
      </c>
      <c r="C432" s="35" t="str">
        <f>'2021 Muniinfo'!A496</f>
        <v>1817</v>
      </c>
      <c r="D432" s="35" t="str">
        <f>'2021 Muniinfo'!B496</f>
        <v>Rocky Hill Borough</v>
      </c>
      <c r="E432" s="35" t="str">
        <f>'2021 Muniinfo'!C496</f>
        <v>Somerset</v>
      </c>
      <c r="F432">
        <f>'2021 Muniinfo'!D496</f>
        <v>3</v>
      </c>
      <c r="G432" t="str">
        <f>'2021 Muniinfo'!E496</f>
        <v>Ineligible</v>
      </c>
    </row>
    <row r="433" spans="1:7" ht="16.5" x14ac:dyDescent="0.3">
      <c r="A433" t="str">
        <f t="shared" si="12"/>
        <v>Roosevelt Borough, Monmouth County</v>
      </c>
      <c r="B433">
        <f t="shared" si="13"/>
        <v>432</v>
      </c>
      <c r="C433" s="35" t="str">
        <f>'2021 Muniinfo'!A364</f>
        <v>1341</v>
      </c>
      <c r="D433" s="35" t="str">
        <f>'2021 Muniinfo'!B364</f>
        <v>Roosevelt Borough</v>
      </c>
      <c r="E433" s="35" t="str">
        <f>'2021 Muniinfo'!C364</f>
        <v>Monmouth</v>
      </c>
      <c r="F433">
        <f>'2021 Muniinfo'!D364</f>
        <v>3</v>
      </c>
      <c r="G433" t="str">
        <f>'2021 Muniinfo'!E364</f>
        <v>Ineligible</v>
      </c>
    </row>
    <row r="434" spans="1:7" ht="16.5" x14ac:dyDescent="0.3">
      <c r="A434" t="str">
        <f t="shared" si="12"/>
        <v>Roseland Borough, Essex County</v>
      </c>
      <c r="B434">
        <f t="shared" si="13"/>
        <v>433</v>
      </c>
      <c r="C434" s="35" t="str">
        <f>'2021 Muniinfo'!A220</f>
        <v>0718</v>
      </c>
      <c r="D434" s="35" t="str">
        <f>'2021 Muniinfo'!B220</f>
        <v>Roseland Borough</v>
      </c>
      <c r="E434" s="35" t="str">
        <f>'2021 Muniinfo'!C220</f>
        <v>Essex</v>
      </c>
      <c r="F434">
        <f>'2021 Muniinfo'!D220</f>
        <v>2</v>
      </c>
      <c r="G434" t="str">
        <f>'2021 Muniinfo'!E220</f>
        <v>Eligible</v>
      </c>
    </row>
    <row r="435" spans="1:7" ht="16.5" x14ac:dyDescent="0.3">
      <c r="A435" t="str">
        <f t="shared" si="12"/>
        <v>Roselle Borough, Union County</v>
      </c>
      <c r="B435">
        <f t="shared" si="13"/>
        <v>434</v>
      </c>
      <c r="C435" s="35" t="str">
        <f>'2021 Muniinfo'!A538</f>
        <v>2014</v>
      </c>
      <c r="D435" s="35" t="str">
        <f>'2021 Muniinfo'!B538</f>
        <v>Roselle Borough</v>
      </c>
      <c r="E435" s="35" t="str">
        <f>'2021 Muniinfo'!C538</f>
        <v>Union</v>
      </c>
      <c r="F435">
        <f>'2021 Muniinfo'!D538</f>
        <v>3</v>
      </c>
      <c r="G435" t="str">
        <f>'2021 Muniinfo'!E538</f>
        <v>Ineligible</v>
      </c>
    </row>
    <row r="436" spans="1:7" ht="16.5" x14ac:dyDescent="0.3">
      <c r="A436" t="str">
        <f t="shared" si="12"/>
        <v>Roselle Park Borough, Union County</v>
      </c>
      <c r="B436">
        <f t="shared" si="13"/>
        <v>435</v>
      </c>
      <c r="C436" s="35" t="str">
        <f>'2021 Muniinfo'!A539</f>
        <v>2015</v>
      </c>
      <c r="D436" s="35" t="str">
        <f>'2021 Muniinfo'!B539</f>
        <v>Roselle Park Borough</v>
      </c>
      <c r="E436" s="35" t="str">
        <f>'2021 Muniinfo'!C539</f>
        <v>Union</v>
      </c>
      <c r="F436">
        <f>'2021 Muniinfo'!D539</f>
        <v>1</v>
      </c>
      <c r="G436" t="str">
        <f>'2021 Muniinfo'!E539</f>
        <v>Eligible</v>
      </c>
    </row>
    <row r="437" spans="1:7" ht="16.5" x14ac:dyDescent="0.3">
      <c r="A437" t="str">
        <f t="shared" si="12"/>
        <v>Roxbury Township, Morris County</v>
      </c>
      <c r="B437">
        <f t="shared" si="13"/>
        <v>436</v>
      </c>
      <c r="C437" s="35" t="str">
        <f>'2021 Muniinfo'!A412</f>
        <v>1436</v>
      </c>
      <c r="D437" s="35" t="str">
        <f>'2021 Muniinfo'!B412</f>
        <v>Roxbury Township</v>
      </c>
      <c r="E437" s="35" t="str">
        <f>'2021 Muniinfo'!C412</f>
        <v>Morris</v>
      </c>
      <c r="F437">
        <f>'2021 Muniinfo'!D412</f>
        <v>3</v>
      </c>
      <c r="G437" t="str">
        <f>'2021 Muniinfo'!E412</f>
        <v>Ineligible</v>
      </c>
    </row>
    <row r="438" spans="1:7" ht="16.5" x14ac:dyDescent="0.3">
      <c r="A438" t="str">
        <f t="shared" si="12"/>
        <v>Rumson Borough, Monmouth County</v>
      </c>
      <c r="B438">
        <f t="shared" si="13"/>
        <v>437</v>
      </c>
      <c r="C438" s="35" t="str">
        <f>'2021 Muniinfo'!A365</f>
        <v>1342</v>
      </c>
      <c r="D438" s="35" t="str">
        <f>'2021 Muniinfo'!B365</f>
        <v>Rumson Borough</v>
      </c>
      <c r="E438" s="35" t="str">
        <f>'2021 Muniinfo'!C365</f>
        <v>Monmouth</v>
      </c>
      <c r="F438">
        <f>'2021 Muniinfo'!D365</f>
        <v>1</v>
      </c>
      <c r="G438" t="str">
        <f>'2021 Muniinfo'!E365</f>
        <v>Eligible</v>
      </c>
    </row>
    <row r="439" spans="1:7" ht="16.5" x14ac:dyDescent="0.3">
      <c r="A439" t="str">
        <f t="shared" si="12"/>
        <v>Runnemede Borough, Camden County</v>
      </c>
      <c r="B439">
        <f t="shared" si="13"/>
        <v>438</v>
      </c>
      <c r="C439" s="35" t="str">
        <f>'2021 Muniinfo'!A165</f>
        <v>0430</v>
      </c>
      <c r="D439" s="35" t="str">
        <f>'2021 Muniinfo'!B165</f>
        <v>Runnemede Borough</v>
      </c>
      <c r="E439" s="35" t="str">
        <f>'2021 Muniinfo'!C165</f>
        <v>Camden</v>
      </c>
      <c r="F439">
        <f>'2021 Muniinfo'!D165</f>
        <v>1</v>
      </c>
      <c r="G439" t="str">
        <f>'2021 Muniinfo'!E165</f>
        <v>Eligible</v>
      </c>
    </row>
    <row r="440" spans="1:7" ht="16.5" x14ac:dyDescent="0.3">
      <c r="A440" t="str">
        <f t="shared" si="12"/>
        <v>Rutherford Borough, Bergen County</v>
      </c>
      <c r="B440">
        <f t="shared" si="13"/>
        <v>439</v>
      </c>
      <c r="C440" s="35" t="str">
        <f>'2021 Muniinfo'!A81</f>
        <v>0256</v>
      </c>
      <c r="D440" s="35" t="str">
        <f>'2021 Muniinfo'!B81</f>
        <v>Rutherford Borough</v>
      </c>
      <c r="E440" s="35" t="str">
        <f>'2021 Muniinfo'!C81</f>
        <v>Bergen</v>
      </c>
      <c r="F440">
        <f>'2021 Muniinfo'!D81</f>
        <v>1</v>
      </c>
      <c r="G440" t="str">
        <f>'2021 Muniinfo'!E81</f>
        <v>Eligible</v>
      </c>
    </row>
    <row r="441" spans="1:7" ht="16.5" x14ac:dyDescent="0.3">
      <c r="A441" t="str">
        <f t="shared" si="12"/>
        <v>Saddle Brook Township, Bergen County</v>
      </c>
      <c r="B441">
        <f t="shared" si="13"/>
        <v>440</v>
      </c>
      <c r="C441" s="35" t="str">
        <f>'2021 Muniinfo'!A82</f>
        <v>0257</v>
      </c>
      <c r="D441" s="35" t="str">
        <f>'2021 Muniinfo'!B82</f>
        <v>Saddle Brook Township</v>
      </c>
      <c r="E441" s="35" t="str">
        <f>'2021 Muniinfo'!C82</f>
        <v>Bergen</v>
      </c>
      <c r="F441">
        <f>'2021 Muniinfo'!D82</f>
        <v>2</v>
      </c>
      <c r="G441" t="str">
        <f>'2021 Muniinfo'!E82</f>
        <v>Ineligible</v>
      </c>
    </row>
    <row r="442" spans="1:7" ht="16.5" x14ac:dyDescent="0.3">
      <c r="A442" t="str">
        <f t="shared" si="12"/>
        <v>Saddle River Borough, Bergen County</v>
      </c>
      <c r="B442">
        <f t="shared" si="13"/>
        <v>441</v>
      </c>
      <c r="C442" s="35" t="str">
        <f>'2021 Muniinfo'!A83</f>
        <v>0258</v>
      </c>
      <c r="D442" s="35" t="str">
        <f>'2021 Muniinfo'!B83</f>
        <v>Saddle River Borough</v>
      </c>
      <c r="E442" s="35" t="str">
        <f>'2021 Muniinfo'!C83</f>
        <v>Bergen</v>
      </c>
      <c r="F442">
        <f>'2021 Muniinfo'!D83</f>
        <v>3</v>
      </c>
      <c r="G442" t="str">
        <f>'2021 Muniinfo'!E83</f>
        <v>Ineligible</v>
      </c>
    </row>
    <row r="443" spans="1:7" ht="16.5" x14ac:dyDescent="0.3">
      <c r="A443" t="str">
        <f t="shared" si="12"/>
        <v>Salem City, Salem County</v>
      </c>
      <c r="B443">
        <f t="shared" si="13"/>
        <v>442</v>
      </c>
      <c r="C443" s="35" t="str">
        <f>'2021 Muniinfo'!A476</f>
        <v>1712</v>
      </c>
      <c r="D443" s="35" t="str">
        <f>'2021 Muniinfo'!B476</f>
        <v>Salem City</v>
      </c>
      <c r="E443" s="35" t="str">
        <f>'2021 Muniinfo'!C476</f>
        <v>Salem</v>
      </c>
      <c r="F443">
        <f>'2021 Muniinfo'!D476</f>
        <v>1</v>
      </c>
      <c r="G443" t="str">
        <f>'2021 Muniinfo'!E476</f>
        <v>Ineligible</v>
      </c>
    </row>
    <row r="444" spans="1:7" ht="16.5" x14ac:dyDescent="0.3">
      <c r="A444" t="str">
        <f t="shared" si="12"/>
        <v>Sandyston Township, Sussex County</v>
      </c>
      <c r="B444">
        <f t="shared" si="13"/>
        <v>443</v>
      </c>
      <c r="C444" s="35" t="str">
        <f>'2021 Muniinfo'!A517</f>
        <v>1917</v>
      </c>
      <c r="D444" s="35" t="str">
        <f>'2021 Muniinfo'!B517</f>
        <v>Sandyston Township</v>
      </c>
      <c r="E444" s="35" t="str">
        <f>'2021 Muniinfo'!C517</f>
        <v>Sussex</v>
      </c>
      <c r="F444">
        <f>'2021 Muniinfo'!D517</f>
        <v>3</v>
      </c>
      <c r="G444" t="str">
        <f>'2021 Muniinfo'!E517</f>
        <v>Ineligible</v>
      </c>
    </row>
    <row r="445" spans="1:7" ht="16.5" x14ac:dyDescent="0.3">
      <c r="A445" t="str">
        <f t="shared" si="12"/>
        <v>Sayreville Borough, Middlesex County</v>
      </c>
      <c r="B445">
        <f t="shared" si="13"/>
        <v>444</v>
      </c>
      <c r="C445" s="35" t="str">
        <f>'2021 Muniinfo'!A317</f>
        <v>1219</v>
      </c>
      <c r="D445" s="35" t="str">
        <f>'2021 Muniinfo'!B317</f>
        <v>Sayreville Borough</v>
      </c>
      <c r="E445" s="35" t="str">
        <f>'2021 Muniinfo'!C317</f>
        <v>Middlesex</v>
      </c>
      <c r="F445">
        <f>'2021 Muniinfo'!D317</f>
        <v>1</v>
      </c>
      <c r="G445" t="str">
        <f>'2021 Muniinfo'!E317</f>
        <v>Eligible</v>
      </c>
    </row>
    <row r="446" spans="1:7" ht="16.5" x14ac:dyDescent="0.3">
      <c r="A446" t="str">
        <f t="shared" si="12"/>
        <v>Scotch Plains Township, Union County</v>
      </c>
      <c r="B446">
        <f t="shared" si="13"/>
        <v>445</v>
      </c>
      <c r="C446" s="35" t="str">
        <f>'2021 Muniinfo'!A540</f>
        <v>2016</v>
      </c>
      <c r="D446" s="35" t="str">
        <f>'2021 Muniinfo'!B540</f>
        <v>Scotch Plains Township</v>
      </c>
      <c r="E446" s="35" t="str">
        <f>'2021 Muniinfo'!C540</f>
        <v>Union</v>
      </c>
      <c r="F446">
        <f>'2021 Muniinfo'!D540</f>
        <v>2</v>
      </c>
      <c r="G446" t="str">
        <f>'2021 Muniinfo'!E540</f>
        <v>Eligible</v>
      </c>
    </row>
    <row r="447" spans="1:7" ht="16.5" x14ac:dyDescent="0.3">
      <c r="A447" t="str">
        <f t="shared" si="12"/>
        <v>Sea Bright Borough, Monmouth County</v>
      </c>
      <c r="B447">
        <f t="shared" si="13"/>
        <v>446</v>
      </c>
      <c r="C447" s="35" t="str">
        <f>'2021 Muniinfo'!A366</f>
        <v>1343</v>
      </c>
      <c r="D447" s="35" t="str">
        <f>'2021 Muniinfo'!B366</f>
        <v>Sea Bright Borough</v>
      </c>
      <c r="E447" s="35" t="str">
        <f>'2021 Muniinfo'!C366</f>
        <v>Monmouth</v>
      </c>
      <c r="F447">
        <f>'2021 Muniinfo'!D366</f>
        <v>2</v>
      </c>
      <c r="G447" t="str">
        <f>'2021 Muniinfo'!E366</f>
        <v>Eligible</v>
      </c>
    </row>
    <row r="448" spans="1:7" ht="16.5" x14ac:dyDescent="0.3">
      <c r="A448" t="str">
        <f t="shared" si="12"/>
        <v>Sea Girt Borough, Monmouth County</v>
      </c>
      <c r="B448">
        <f t="shared" si="13"/>
        <v>447</v>
      </c>
      <c r="C448" s="35" t="str">
        <f>'2021 Muniinfo'!A367</f>
        <v>1344</v>
      </c>
      <c r="D448" s="35" t="str">
        <f>'2021 Muniinfo'!B367</f>
        <v>Sea Girt Borough</v>
      </c>
      <c r="E448" s="35" t="str">
        <f>'2021 Muniinfo'!C367</f>
        <v>Monmouth</v>
      </c>
      <c r="F448">
        <f>'2021 Muniinfo'!D367</f>
        <v>3</v>
      </c>
      <c r="G448" t="str">
        <f>'2021 Muniinfo'!E367</f>
        <v>Ineligible</v>
      </c>
    </row>
    <row r="449" spans="1:7" ht="16.5" x14ac:dyDescent="0.3">
      <c r="A449" t="str">
        <f t="shared" si="12"/>
        <v>Sea Isle City, Cape May County</v>
      </c>
      <c r="B449">
        <f t="shared" si="13"/>
        <v>448</v>
      </c>
      <c r="C449" s="35" t="str">
        <f>'2021 Muniinfo'!A181</f>
        <v>0509</v>
      </c>
      <c r="D449" s="35" t="str">
        <f>'2021 Muniinfo'!B181</f>
        <v>Sea Isle City</v>
      </c>
      <c r="E449" s="35" t="str">
        <f>'2021 Muniinfo'!C181</f>
        <v>Cape May</v>
      </c>
      <c r="F449">
        <f>'2021 Muniinfo'!D181</f>
        <v>2</v>
      </c>
      <c r="G449" t="str">
        <f>'2021 Muniinfo'!E181</f>
        <v>Eligible</v>
      </c>
    </row>
    <row r="450" spans="1:7" ht="16.5" x14ac:dyDescent="0.3">
      <c r="A450" t="str">
        <f t="shared" ref="A450:A513" si="14">D450&amp;", "&amp;E450&amp;" County"</f>
        <v>Seaside Heights Borough, Ocean County</v>
      </c>
      <c r="B450">
        <f t="shared" si="13"/>
        <v>449</v>
      </c>
      <c r="C450" s="35" t="str">
        <f>'2021 Muniinfo'!A441</f>
        <v>1526</v>
      </c>
      <c r="D450" s="35" t="str">
        <f>'2021 Muniinfo'!B441</f>
        <v>Seaside Heights Borough</v>
      </c>
      <c r="E450" s="35" t="str">
        <f>'2021 Muniinfo'!C441</f>
        <v>Ocean</v>
      </c>
      <c r="F450">
        <f>'2021 Muniinfo'!D441</f>
        <v>2</v>
      </c>
      <c r="G450" t="str">
        <f>'2021 Muniinfo'!E441</f>
        <v>Ineligible</v>
      </c>
    </row>
    <row r="451" spans="1:7" ht="16.5" x14ac:dyDescent="0.3">
      <c r="A451" t="str">
        <f t="shared" si="14"/>
        <v>Seaside Park Borough, Ocean County</v>
      </c>
      <c r="B451">
        <f t="shared" si="13"/>
        <v>450</v>
      </c>
      <c r="C451" s="35" t="str">
        <f>'2021 Muniinfo'!A442</f>
        <v>1527</v>
      </c>
      <c r="D451" s="35" t="str">
        <f>'2021 Muniinfo'!B442</f>
        <v>Seaside Park Borough</v>
      </c>
      <c r="E451" s="35" t="str">
        <f>'2021 Muniinfo'!C442</f>
        <v>Ocean</v>
      </c>
      <c r="F451">
        <f>'2021 Muniinfo'!D442</f>
        <v>3</v>
      </c>
      <c r="G451" t="str">
        <f>'2021 Muniinfo'!E442</f>
        <v>Ineligible</v>
      </c>
    </row>
    <row r="452" spans="1:7" ht="16.5" x14ac:dyDescent="0.3">
      <c r="A452" t="str">
        <f t="shared" si="14"/>
        <v>Secaucus Town, Hudson County</v>
      </c>
      <c r="B452">
        <f t="shared" ref="B452:B515" si="15">B451+1</f>
        <v>451</v>
      </c>
      <c r="C452" s="35" t="str">
        <f>'2021 Muniinfo'!A257</f>
        <v>0909</v>
      </c>
      <c r="D452" s="35" t="str">
        <f>'2021 Muniinfo'!B257</f>
        <v>Secaucus Town</v>
      </c>
      <c r="E452" s="35" t="str">
        <f>'2021 Muniinfo'!C257</f>
        <v>Hudson</v>
      </c>
      <c r="F452">
        <f>'2021 Muniinfo'!D257</f>
        <v>3</v>
      </c>
      <c r="G452" t="str">
        <f>'2021 Muniinfo'!E257</f>
        <v>Ineligible</v>
      </c>
    </row>
    <row r="453" spans="1:7" ht="16.5" x14ac:dyDescent="0.3">
      <c r="A453" t="str">
        <f t="shared" si="14"/>
        <v>Shamong Township, Burlington County</v>
      </c>
      <c r="B453">
        <f t="shared" si="15"/>
        <v>452</v>
      </c>
      <c r="C453" s="35" t="str">
        <f>'2021 Muniinfo'!A127</f>
        <v>0332</v>
      </c>
      <c r="D453" s="35" t="str">
        <f>'2021 Muniinfo'!B127</f>
        <v>Shamong Township</v>
      </c>
      <c r="E453" s="35" t="str">
        <f>'2021 Muniinfo'!C127</f>
        <v>Burlington</v>
      </c>
      <c r="F453">
        <f>'2021 Muniinfo'!D127</f>
        <v>2</v>
      </c>
      <c r="G453" t="str">
        <f>'2021 Muniinfo'!E127</f>
        <v>Eligible</v>
      </c>
    </row>
    <row r="454" spans="1:7" ht="16.5" x14ac:dyDescent="0.3">
      <c r="A454" t="str">
        <f t="shared" si="14"/>
        <v>Shiloh Borough, Cumberland County</v>
      </c>
      <c r="B454">
        <f t="shared" si="15"/>
        <v>453</v>
      </c>
      <c r="C454" s="35" t="str">
        <f>'2021 Muniinfo'!A199</f>
        <v>0611</v>
      </c>
      <c r="D454" s="35" t="str">
        <f>'2021 Muniinfo'!B199</f>
        <v>Shiloh Borough</v>
      </c>
      <c r="E454" s="35" t="str">
        <f>'2021 Muniinfo'!C199</f>
        <v>Cumberland</v>
      </c>
      <c r="F454">
        <f>'2021 Muniinfo'!D199</f>
        <v>2</v>
      </c>
      <c r="G454" t="str">
        <f>'2021 Muniinfo'!E199</f>
        <v>Eligible</v>
      </c>
    </row>
    <row r="455" spans="1:7" ht="16.5" x14ac:dyDescent="0.3">
      <c r="A455" t="str">
        <f t="shared" si="14"/>
        <v>Ship Bottom Borough, Ocean County</v>
      </c>
      <c r="B455">
        <f t="shared" si="15"/>
        <v>454</v>
      </c>
      <c r="C455" s="35" t="str">
        <f>'2021 Muniinfo'!A443</f>
        <v>1528</v>
      </c>
      <c r="D455" s="35" t="str">
        <f>'2021 Muniinfo'!B443</f>
        <v>Ship Bottom Borough</v>
      </c>
      <c r="E455" s="35" t="str">
        <f>'2021 Muniinfo'!C443</f>
        <v>Ocean</v>
      </c>
      <c r="F455">
        <f>'2021 Muniinfo'!D443</f>
        <v>1</v>
      </c>
      <c r="G455" t="str">
        <f>'2021 Muniinfo'!E443</f>
        <v>Eligible</v>
      </c>
    </row>
    <row r="456" spans="1:7" ht="16.5" x14ac:dyDescent="0.3">
      <c r="A456" t="str">
        <f t="shared" si="14"/>
        <v>Shrewsbury Borough, Monmouth County</v>
      </c>
      <c r="B456">
        <f t="shared" si="15"/>
        <v>455</v>
      </c>
      <c r="C456" s="35" t="str">
        <f>'2021 Muniinfo'!A368</f>
        <v>1345</v>
      </c>
      <c r="D456" s="35" t="str">
        <f>'2021 Muniinfo'!B368</f>
        <v>Shrewsbury Borough</v>
      </c>
      <c r="E456" s="35" t="str">
        <f>'2021 Muniinfo'!C368</f>
        <v>Monmouth</v>
      </c>
      <c r="F456">
        <f>'2021 Muniinfo'!D368</f>
        <v>1</v>
      </c>
      <c r="G456" t="str">
        <f>'2021 Muniinfo'!E368</f>
        <v>Eligible</v>
      </c>
    </row>
    <row r="457" spans="1:7" ht="16.5" x14ac:dyDescent="0.3">
      <c r="A457" t="str">
        <f t="shared" si="14"/>
        <v>Shrewsbury Township, Monmouth County</v>
      </c>
      <c r="B457">
        <f t="shared" si="15"/>
        <v>456</v>
      </c>
      <c r="C457" s="35" t="str">
        <f>'2021 Muniinfo'!A369</f>
        <v>1346</v>
      </c>
      <c r="D457" s="35" t="str">
        <f>'2021 Muniinfo'!B369</f>
        <v>Shrewsbury Township</v>
      </c>
      <c r="E457" s="35" t="str">
        <f>'2021 Muniinfo'!C369</f>
        <v>Monmouth</v>
      </c>
      <c r="F457">
        <f>'2021 Muniinfo'!D369</f>
        <v>2</v>
      </c>
      <c r="G457" t="str">
        <f>'2021 Muniinfo'!E369</f>
        <v>Eligible</v>
      </c>
    </row>
    <row r="458" spans="1:7" ht="16.5" x14ac:dyDescent="0.3">
      <c r="A458" t="str">
        <f t="shared" si="14"/>
        <v>Somerdale Borough, Camden County</v>
      </c>
      <c r="B458">
        <f t="shared" si="15"/>
        <v>457</v>
      </c>
      <c r="C458" s="35" t="str">
        <f>'2021 Muniinfo'!A166</f>
        <v>0431</v>
      </c>
      <c r="D458" s="35" t="str">
        <f>'2021 Muniinfo'!B166</f>
        <v>Somerdale Borough</v>
      </c>
      <c r="E458" s="35" t="str">
        <f>'2021 Muniinfo'!C166</f>
        <v>Camden</v>
      </c>
      <c r="F458">
        <f>'2021 Muniinfo'!D166</f>
        <v>2</v>
      </c>
      <c r="G458" t="str">
        <f>'2021 Muniinfo'!E166</f>
        <v>Eligible</v>
      </c>
    </row>
    <row r="459" spans="1:7" ht="16.5" x14ac:dyDescent="0.3">
      <c r="A459" t="str">
        <f t="shared" si="14"/>
        <v>Somers Point City, Atlantic County</v>
      </c>
      <c r="B459">
        <f t="shared" si="15"/>
        <v>458</v>
      </c>
      <c r="C459" s="35" t="str">
        <f>'2021 Muniinfo'!A23</f>
        <v>0121</v>
      </c>
      <c r="D459" s="35" t="str">
        <f>'2021 Muniinfo'!B23</f>
        <v>Somers Point City</v>
      </c>
      <c r="E459" s="35" t="str">
        <f>'2021 Muniinfo'!C23</f>
        <v>Atlantic</v>
      </c>
      <c r="F459">
        <f>'2021 Muniinfo'!D23</f>
        <v>3</v>
      </c>
      <c r="G459" t="str">
        <f>'2021 Muniinfo'!E23</f>
        <v>Ineligible</v>
      </c>
    </row>
    <row r="460" spans="1:7" ht="16.5" x14ac:dyDescent="0.3">
      <c r="A460" t="str">
        <f t="shared" si="14"/>
        <v>Somerville Borough, Somerset County</v>
      </c>
      <c r="B460">
        <f t="shared" si="15"/>
        <v>459</v>
      </c>
      <c r="C460" s="35" t="str">
        <f>'2021 Muniinfo'!A497</f>
        <v>1818</v>
      </c>
      <c r="D460" s="35" t="str">
        <f>'2021 Muniinfo'!B497</f>
        <v>Somerville Borough</v>
      </c>
      <c r="E460" s="35" t="str">
        <f>'2021 Muniinfo'!C497</f>
        <v>Somerset</v>
      </c>
      <c r="F460">
        <f>'2021 Muniinfo'!D497</f>
        <v>1</v>
      </c>
      <c r="G460" t="str">
        <f>'2021 Muniinfo'!E497</f>
        <v>Ineligible</v>
      </c>
    </row>
    <row r="461" spans="1:7" ht="16.5" x14ac:dyDescent="0.3">
      <c r="A461" t="str">
        <f t="shared" si="14"/>
        <v>South Amboy City, Middlesex County</v>
      </c>
      <c r="B461">
        <f t="shared" si="15"/>
        <v>460</v>
      </c>
      <c r="C461" s="35" t="str">
        <f>'2021 Muniinfo'!A318</f>
        <v>1220</v>
      </c>
      <c r="D461" s="35" t="str">
        <f>'2021 Muniinfo'!B318</f>
        <v>South Amboy City</v>
      </c>
      <c r="E461" s="35" t="str">
        <f>'2021 Muniinfo'!C318</f>
        <v>Middlesex</v>
      </c>
      <c r="F461">
        <f>'2021 Muniinfo'!D318</f>
        <v>2</v>
      </c>
      <c r="G461" t="str">
        <f>'2021 Muniinfo'!E318</f>
        <v>Ineligible</v>
      </c>
    </row>
    <row r="462" spans="1:7" ht="16.5" x14ac:dyDescent="0.3">
      <c r="A462" t="str">
        <f t="shared" si="14"/>
        <v>South Bound Brook Borough, Somerset County</v>
      </c>
      <c r="B462">
        <f t="shared" si="15"/>
        <v>461</v>
      </c>
      <c r="C462" s="35" t="str">
        <f>'2021 Muniinfo'!A498</f>
        <v>1819</v>
      </c>
      <c r="D462" s="35" t="str">
        <f>'2021 Muniinfo'!B498</f>
        <v>South Bound Brook Borough</v>
      </c>
      <c r="E462" s="35" t="str">
        <f>'2021 Muniinfo'!C498</f>
        <v>Somerset</v>
      </c>
      <c r="F462">
        <f>'2021 Muniinfo'!D498</f>
        <v>2</v>
      </c>
      <c r="G462" t="str">
        <f>'2021 Muniinfo'!E498</f>
        <v>Ineligible</v>
      </c>
    </row>
    <row r="463" spans="1:7" ht="16.5" x14ac:dyDescent="0.3">
      <c r="A463" t="str">
        <f t="shared" si="14"/>
        <v>South Brunswick Township, Middlesex County</v>
      </c>
      <c r="B463">
        <f t="shared" si="15"/>
        <v>462</v>
      </c>
      <c r="C463" s="35" t="str">
        <f>'2021 Muniinfo'!A319</f>
        <v>1221</v>
      </c>
      <c r="D463" s="35" t="str">
        <f>'2021 Muniinfo'!B319</f>
        <v>South Brunswick Township</v>
      </c>
      <c r="E463" s="35" t="str">
        <f>'2021 Muniinfo'!C319</f>
        <v>Middlesex</v>
      </c>
      <c r="F463">
        <f>'2021 Muniinfo'!D319</f>
        <v>3</v>
      </c>
      <c r="G463" t="str">
        <f>'2021 Muniinfo'!E319</f>
        <v>Ineligible</v>
      </c>
    </row>
    <row r="464" spans="1:7" ht="16.5" x14ac:dyDescent="0.3">
      <c r="A464" t="str">
        <f t="shared" si="14"/>
        <v>South Hackensack Township, Bergen County</v>
      </c>
      <c r="B464">
        <f t="shared" si="15"/>
        <v>463</v>
      </c>
      <c r="C464" s="35" t="str">
        <f>'2021 Muniinfo'!A84</f>
        <v>0259</v>
      </c>
      <c r="D464" s="35" t="str">
        <f>'2021 Muniinfo'!B84</f>
        <v>South Hackensack Township</v>
      </c>
      <c r="E464" s="35" t="str">
        <f>'2021 Muniinfo'!C84</f>
        <v>Bergen</v>
      </c>
      <c r="F464">
        <f>'2021 Muniinfo'!D84</f>
        <v>1</v>
      </c>
      <c r="G464" t="str">
        <f>'2021 Muniinfo'!E84</f>
        <v>Eligible</v>
      </c>
    </row>
    <row r="465" spans="1:7" ht="16.5" x14ac:dyDescent="0.3">
      <c r="A465" t="str">
        <f t="shared" si="14"/>
        <v>South Harrison Township, Gloucester County</v>
      </c>
      <c r="B465">
        <f t="shared" si="15"/>
        <v>464</v>
      </c>
      <c r="C465" s="35" t="str">
        <f>'2021 Muniinfo'!A240</f>
        <v>0816</v>
      </c>
      <c r="D465" s="35" t="str">
        <f>'2021 Muniinfo'!B240</f>
        <v>South Harrison Township</v>
      </c>
      <c r="E465" s="35" t="str">
        <f>'2021 Muniinfo'!C240</f>
        <v>Gloucester</v>
      </c>
      <c r="F465">
        <f>'2021 Muniinfo'!D240</f>
        <v>1</v>
      </c>
      <c r="G465" t="str">
        <f>'2021 Muniinfo'!E240</f>
        <v>Eligible</v>
      </c>
    </row>
    <row r="466" spans="1:7" ht="16.5" x14ac:dyDescent="0.3">
      <c r="A466" t="str">
        <f t="shared" si="14"/>
        <v>South Orange Village, Essex County</v>
      </c>
      <c r="B466">
        <f t="shared" si="15"/>
        <v>465</v>
      </c>
      <c r="C466" s="35" t="str">
        <f>'2021 Muniinfo'!A221</f>
        <v>0719</v>
      </c>
      <c r="D466" s="35" t="str">
        <f>'2021 Muniinfo'!B221</f>
        <v>South Orange Village</v>
      </c>
      <c r="E466" s="35" t="str">
        <f>'2021 Muniinfo'!C221</f>
        <v>Essex</v>
      </c>
      <c r="F466">
        <f>'2021 Muniinfo'!D221</f>
        <v>3</v>
      </c>
      <c r="G466" t="str">
        <f>'2021 Muniinfo'!E221</f>
        <v>Ineligible</v>
      </c>
    </row>
    <row r="467" spans="1:7" ht="16.5" x14ac:dyDescent="0.3">
      <c r="A467" t="str">
        <f t="shared" si="14"/>
        <v>South Plainfield Borough, Middlesex County</v>
      </c>
      <c r="B467">
        <f t="shared" si="15"/>
        <v>466</v>
      </c>
      <c r="C467" s="35" t="str">
        <f>'2021 Muniinfo'!A320</f>
        <v>1222</v>
      </c>
      <c r="D467" s="35" t="str">
        <f>'2021 Muniinfo'!B320</f>
        <v>South Plainfield Borough</v>
      </c>
      <c r="E467" s="35" t="str">
        <f>'2021 Muniinfo'!C320</f>
        <v>Middlesex</v>
      </c>
      <c r="F467">
        <f>'2021 Muniinfo'!D320</f>
        <v>1</v>
      </c>
      <c r="G467" t="str">
        <f>'2021 Muniinfo'!E320</f>
        <v>Eligible</v>
      </c>
    </row>
    <row r="468" spans="1:7" ht="16.5" x14ac:dyDescent="0.3">
      <c r="A468" t="str">
        <f t="shared" si="14"/>
        <v>South River Borough, Middlesex County</v>
      </c>
      <c r="B468">
        <f t="shared" si="15"/>
        <v>467</v>
      </c>
      <c r="C468" s="35" t="str">
        <f>'2021 Muniinfo'!A321</f>
        <v>1223</v>
      </c>
      <c r="D468" s="35" t="str">
        <f>'2021 Muniinfo'!B321</f>
        <v>South River Borough</v>
      </c>
      <c r="E468" s="35" t="str">
        <f>'2021 Muniinfo'!C321</f>
        <v>Middlesex</v>
      </c>
      <c r="F468">
        <f>'2021 Muniinfo'!D321</f>
        <v>2</v>
      </c>
      <c r="G468" t="str">
        <f>'2021 Muniinfo'!E321</f>
        <v>Eligible</v>
      </c>
    </row>
    <row r="469" spans="1:7" ht="16.5" x14ac:dyDescent="0.3">
      <c r="A469" t="str">
        <f t="shared" si="14"/>
        <v>South Toms River Borough, Ocean County</v>
      </c>
      <c r="B469">
        <f t="shared" si="15"/>
        <v>468</v>
      </c>
      <c r="C469" s="35" t="str">
        <f>'2021 Muniinfo'!A444</f>
        <v>1529</v>
      </c>
      <c r="D469" s="35" t="str">
        <f>'2021 Muniinfo'!B444</f>
        <v>South Toms River Borough</v>
      </c>
      <c r="E469" s="35" t="str">
        <f>'2021 Muniinfo'!C444</f>
        <v>Ocean</v>
      </c>
      <c r="F469">
        <f>'2021 Muniinfo'!D444</f>
        <v>2</v>
      </c>
      <c r="G469" t="str">
        <f>'2021 Muniinfo'!E444</f>
        <v>Eligible</v>
      </c>
    </row>
    <row r="470" spans="1:7" ht="16.5" x14ac:dyDescent="0.3">
      <c r="A470" t="str">
        <f t="shared" si="14"/>
        <v>Southampton Township, Burlington County</v>
      </c>
      <c r="B470">
        <f t="shared" si="15"/>
        <v>469</v>
      </c>
      <c r="C470" s="35" t="str">
        <f>'2021 Muniinfo'!A128</f>
        <v>0333</v>
      </c>
      <c r="D470" s="35" t="str">
        <f>'2021 Muniinfo'!B128</f>
        <v>Southampton Township</v>
      </c>
      <c r="E470" s="35" t="str">
        <f>'2021 Muniinfo'!C128</f>
        <v>Burlington</v>
      </c>
      <c r="F470">
        <f>'2021 Muniinfo'!D128</f>
        <v>3</v>
      </c>
      <c r="G470" t="str">
        <f>'2021 Muniinfo'!E128</f>
        <v>Ineligible</v>
      </c>
    </row>
    <row r="471" spans="1:7" ht="16.5" x14ac:dyDescent="0.3">
      <c r="A471" t="str">
        <f t="shared" si="14"/>
        <v>Sparta Township, Sussex County</v>
      </c>
      <c r="B471">
        <f t="shared" si="15"/>
        <v>470</v>
      </c>
      <c r="C471" s="35" t="str">
        <f>'2021 Muniinfo'!A518</f>
        <v>1918</v>
      </c>
      <c r="D471" s="35" t="str">
        <f>'2021 Muniinfo'!B518</f>
        <v>Sparta Township</v>
      </c>
      <c r="E471" s="35" t="str">
        <f>'2021 Muniinfo'!C518</f>
        <v>Sussex</v>
      </c>
      <c r="F471">
        <f>'2021 Muniinfo'!D518</f>
        <v>1</v>
      </c>
      <c r="G471" t="str">
        <f>'2021 Muniinfo'!E518</f>
        <v>Eligible</v>
      </c>
    </row>
    <row r="472" spans="1:7" ht="16.5" x14ac:dyDescent="0.3">
      <c r="A472" t="str">
        <f t="shared" si="14"/>
        <v>Spotswood Borough, Middlesex County</v>
      </c>
      <c r="B472">
        <f t="shared" si="15"/>
        <v>471</v>
      </c>
      <c r="C472" s="35" t="str">
        <f>'2021 Muniinfo'!A322</f>
        <v>1224</v>
      </c>
      <c r="D472" s="35" t="str">
        <f>'2021 Muniinfo'!B322</f>
        <v>Spotswood Borough</v>
      </c>
      <c r="E472" s="35" t="str">
        <f>'2021 Muniinfo'!C322</f>
        <v>Middlesex</v>
      </c>
      <c r="F472">
        <f>'2021 Muniinfo'!D322</f>
        <v>3</v>
      </c>
      <c r="G472" t="str">
        <f>'2021 Muniinfo'!E322</f>
        <v>Ineligible</v>
      </c>
    </row>
    <row r="473" spans="1:7" ht="16.5" x14ac:dyDescent="0.3">
      <c r="A473" t="str">
        <f t="shared" si="14"/>
        <v>Spring Lake Borough, Monmouth County</v>
      </c>
      <c r="B473">
        <f t="shared" si="15"/>
        <v>472</v>
      </c>
      <c r="C473" s="35" t="str">
        <f>'2021 Muniinfo'!A371</f>
        <v>1348</v>
      </c>
      <c r="D473" s="35" t="str">
        <f>'2021 Muniinfo'!B371</f>
        <v>Spring Lake Borough</v>
      </c>
      <c r="E473" s="35" t="str">
        <f>'2021 Muniinfo'!C371</f>
        <v>Monmouth</v>
      </c>
      <c r="F473">
        <f>'2021 Muniinfo'!D371</f>
        <v>1</v>
      </c>
      <c r="G473" t="str">
        <f>'2021 Muniinfo'!E371</f>
        <v>Eligible</v>
      </c>
    </row>
    <row r="474" spans="1:7" ht="16.5" x14ac:dyDescent="0.3">
      <c r="A474" t="str">
        <f t="shared" si="14"/>
        <v>Spring Lake Heights Borough, Monmouth County</v>
      </c>
      <c r="B474">
        <f t="shared" si="15"/>
        <v>473</v>
      </c>
      <c r="C474" s="35" t="str">
        <f>'2021 Muniinfo'!A372</f>
        <v>1349</v>
      </c>
      <c r="D474" s="35" t="str">
        <f>'2021 Muniinfo'!B372</f>
        <v>Spring Lake Heights Borough</v>
      </c>
      <c r="E474" s="35" t="str">
        <f>'2021 Muniinfo'!C372</f>
        <v>Monmouth</v>
      </c>
      <c r="F474">
        <f>'2021 Muniinfo'!D372</f>
        <v>2</v>
      </c>
      <c r="G474" t="str">
        <f>'2021 Muniinfo'!E372</f>
        <v>Eligible</v>
      </c>
    </row>
    <row r="475" spans="1:7" ht="16.5" x14ac:dyDescent="0.3">
      <c r="A475" t="str">
        <f t="shared" si="14"/>
        <v>Springfield Township, Burlington County</v>
      </c>
      <c r="B475">
        <f t="shared" si="15"/>
        <v>474</v>
      </c>
      <c r="C475" s="35" t="str">
        <f>'2021 Muniinfo'!A129</f>
        <v>0334</v>
      </c>
      <c r="D475" s="35" t="str">
        <f>'2021 Muniinfo'!B129</f>
        <v>Springfield Township</v>
      </c>
      <c r="E475" s="35" t="str">
        <f>'2021 Muniinfo'!C129</f>
        <v>Burlington</v>
      </c>
      <c r="F475">
        <f>'2021 Muniinfo'!D129</f>
        <v>1</v>
      </c>
      <c r="G475" t="str">
        <f>'2021 Muniinfo'!E129</f>
        <v>Eligible</v>
      </c>
    </row>
    <row r="476" spans="1:7" ht="16.5" x14ac:dyDescent="0.3">
      <c r="A476" t="str">
        <f t="shared" si="14"/>
        <v>Springfield Township, Union County</v>
      </c>
      <c r="B476">
        <f t="shared" si="15"/>
        <v>475</v>
      </c>
      <c r="C476" s="35" t="str">
        <f>'2021 Muniinfo'!A541</f>
        <v>2017</v>
      </c>
      <c r="D476" s="35" t="str">
        <f>'2021 Muniinfo'!B541</f>
        <v>Springfield Township</v>
      </c>
      <c r="E476" s="35" t="str">
        <f>'2021 Muniinfo'!C541</f>
        <v>Union</v>
      </c>
      <c r="F476">
        <f>'2021 Muniinfo'!D541</f>
        <v>3</v>
      </c>
      <c r="G476" t="str">
        <f>'2021 Muniinfo'!E541</f>
        <v>Ineligible</v>
      </c>
    </row>
    <row r="477" spans="1:7" ht="16.5" x14ac:dyDescent="0.3">
      <c r="A477" t="str">
        <f t="shared" si="14"/>
        <v>Stafford Township, Ocean County</v>
      </c>
      <c r="B477">
        <f t="shared" si="15"/>
        <v>476</v>
      </c>
      <c r="C477" s="35" t="str">
        <f>'2021 Muniinfo'!A445</f>
        <v>1530</v>
      </c>
      <c r="D477" s="35" t="str">
        <f>'2021 Muniinfo'!B445</f>
        <v>Stafford Township</v>
      </c>
      <c r="E477" s="35" t="str">
        <f>'2021 Muniinfo'!C445</f>
        <v>Ocean</v>
      </c>
      <c r="F477">
        <f>'2021 Muniinfo'!D445</f>
        <v>3</v>
      </c>
      <c r="G477" t="str">
        <f>'2021 Muniinfo'!E445</f>
        <v>Ineligible</v>
      </c>
    </row>
    <row r="478" spans="1:7" ht="16.5" x14ac:dyDescent="0.3">
      <c r="A478" t="str">
        <f t="shared" si="14"/>
        <v>Stanhope Borough, Sussex County</v>
      </c>
      <c r="B478">
        <f t="shared" si="15"/>
        <v>477</v>
      </c>
      <c r="C478" s="35" t="str">
        <f>'2021 Muniinfo'!A519</f>
        <v>1919</v>
      </c>
      <c r="D478" s="35" t="str">
        <f>'2021 Muniinfo'!B519</f>
        <v>Stanhope Borough</v>
      </c>
      <c r="E478" s="35" t="str">
        <f>'2021 Muniinfo'!C519</f>
        <v>Sussex</v>
      </c>
      <c r="F478">
        <f>'2021 Muniinfo'!D519</f>
        <v>2</v>
      </c>
      <c r="G478" t="str">
        <f>'2021 Muniinfo'!E519</f>
        <v>Eligible</v>
      </c>
    </row>
    <row r="479" spans="1:7" ht="16.5" x14ac:dyDescent="0.3">
      <c r="A479" t="str">
        <f t="shared" si="14"/>
        <v>Stillwater Township, Sussex County</v>
      </c>
      <c r="B479">
        <f t="shared" si="15"/>
        <v>478</v>
      </c>
      <c r="C479" s="35" t="str">
        <f>'2021 Muniinfo'!A520</f>
        <v>1920</v>
      </c>
      <c r="D479" s="35" t="str">
        <f>'2021 Muniinfo'!B520</f>
        <v>Stillwater Township</v>
      </c>
      <c r="E479" s="35" t="str">
        <f>'2021 Muniinfo'!C520</f>
        <v>Sussex</v>
      </c>
      <c r="F479">
        <f>'2021 Muniinfo'!D520</f>
        <v>3</v>
      </c>
      <c r="G479" t="str">
        <f>'2021 Muniinfo'!E520</f>
        <v>Ineligible</v>
      </c>
    </row>
    <row r="480" spans="1:7" ht="16.5" x14ac:dyDescent="0.3">
      <c r="A480" t="str">
        <f t="shared" si="14"/>
        <v>Stockton Borough, Hunterdon County</v>
      </c>
      <c r="B480">
        <f t="shared" si="15"/>
        <v>479</v>
      </c>
      <c r="C480" s="35" t="str">
        <f>'2021 Muniinfo'!A283</f>
        <v>1023</v>
      </c>
      <c r="D480" s="35" t="str">
        <f>'2021 Muniinfo'!B283</f>
        <v>Stockton Borough</v>
      </c>
      <c r="E480" s="35" t="str">
        <f>'2021 Muniinfo'!C283</f>
        <v>Hunterdon</v>
      </c>
      <c r="F480">
        <f>'2021 Muniinfo'!D283</f>
        <v>2</v>
      </c>
      <c r="G480" t="str">
        <f>'2021 Muniinfo'!E283</f>
        <v>Eligible</v>
      </c>
    </row>
    <row r="481" spans="1:7" ht="16.5" x14ac:dyDescent="0.3">
      <c r="A481" t="str">
        <f t="shared" si="14"/>
        <v>Stone Harbor Borough, Cape May County</v>
      </c>
      <c r="B481">
        <f t="shared" si="15"/>
        <v>480</v>
      </c>
      <c r="C481" s="35" t="str">
        <f>'2021 Muniinfo'!A182</f>
        <v>0510</v>
      </c>
      <c r="D481" s="35" t="str">
        <f>'2021 Muniinfo'!B182</f>
        <v>Stone Harbor Borough</v>
      </c>
      <c r="E481" s="35" t="str">
        <f>'2021 Muniinfo'!C182</f>
        <v>Cape May</v>
      </c>
      <c r="F481">
        <f>'2021 Muniinfo'!D182</f>
        <v>3</v>
      </c>
      <c r="G481" t="str">
        <f>'2021 Muniinfo'!E182</f>
        <v>Ineligible</v>
      </c>
    </row>
    <row r="482" spans="1:7" ht="16.5" x14ac:dyDescent="0.3">
      <c r="A482" t="str">
        <f t="shared" si="14"/>
        <v>Stow Creek Township, Cumberland County</v>
      </c>
      <c r="B482">
        <f t="shared" si="15"/>
        <v>481</v>
      </c>
      <c r="C482" s="35" t="str">
        <f>'2021 Muniinfo'!A200</f>
        <v>0612</v>
      </c>
      <c r="D482" s="35" t="str">
        <f>'2021 Muniinfo'!B200</f>
        <v>Stow Creek Township</v>
      </c>
      <c r="E482" s="35" t="str">
        <f>'2021 Muniinfo'!C200</f>
        <v>Cumberland</v>
      </c>
      <c r="F482">
        <f>'2021 Muniinfo'!D200</f>
        <v>3</v>
      </c>
      <c r="G482" t="str">
        <f>'2021 Muniinfo'!E200</f>
        <v>Ineligible</v>
      </c>
    </row>
    <row r="483" spans="1:7" ht="16.5" x14ac:dyDescent="0.3">
      <c r="A483" t="str">
        <f t="shared" si="14"/>
        <v>Stratford Borough, Camden County</v>
      </c>
      <c r="B483">
        <f t="shared" si="15"/>
        <v>482</v>
      </c>
      <c r="C483" s="35" t="str">
        <f>'2021 Muniinfo'!A167</f>
        <v>0432</v>
      </c>
      <c r="D483" s="35" t="str">
        <f>'2021 Muniinfo'!B167</f>
        <v>Stratford Borough</v>
      </c>
      <c r="E483" s="35" t="str">
        <f>'2021 Muniinfo'!C167</f>
        <v>Camden</v>
      </c>
      <c r="F483">
        <f>'2021 Muniinfo'!D167</f>
        <v>3</v>
      </c>
      <c r="G483" t="str">
        <f>'2021 Muniinfo'!E167</f>
        <v>Ineligible</v>
      </c>
    </row>
    <row r="484" spans="1:7" ht="16.5" x14ac:dyDescent="0.3">
      <c r="A484" t="str">
        <f t="shared" si="14"/>
        <v>Summit City, Union County</v>
      </c>
      <c r="B484">
        <f t="shared" si="15"/>
        <v>483</v>
      </c>
      <c r="C484" s="35" t="str">
        <f>'2021 Muniinfo'!A542</f>
        <v>2018</v>
      </c>
      <c r="D484" s="35" t="str">
        <f>'2021 Muniinfo'!B542</f>
        <v>Summit City</v>
      </c>
      <c r="E484" s="35" t="str">
        <f>'2021 Muniinfo'!C542</f>
        <v>Union</v>
      </c>
      <c r="F484">
        <f>'2021 Muniinfo'!D542</f>
        <v>1</v>
      </c>
      <c r="G484" t="str">
        <f>'2021 Muniinfo'!E542</f>
        <v>Ineligible</v>
      </c>
    </row>
    <row r="485" spans="1:7" ht="16.5" x14ac:dyDescent="0.3">
      <c r="A485" t="str">
        <f t="shared" si="14"/>
        <v>Surf City Borough, Ocean County</v>
      </c>
      <c r="B485">
        <f t="shared" si="15"/>
        <v>484</v>
      </c>
      <c r="C485" s="35" t="str">
        <f>'2021 Muniinfo'!A446</f>
        <v>1531</v>
      </c>
      <c r="D485" s="35" t="str">
        <f>'2021 Muniinfo'!B446</f>
        <v>Surf City Borough</v>
      </c>
      <c r="E485" s="35" t="str">
        <f>'2021 Muniinfo'!C446</f>
        <v>Ocean</v>
      </c>
      <c r="F485">
        <f>'2021 Muniinfo'!D446</f>
        <v>1</v>
      </c>
      <c r="G485" t="str">
        <f>'2021 Muniinfo'!E446</f>
        <v>Eligible</v>
      </c>
    </row>
    <row r="486" spans="1:7" ht="16.5" x14ac:dyDescent="0.3">
      <c r="A486" t="str">
        <f t="shared" si="14"/>
        <v>Sussex Borough, Sussex County</v>
      </c>
      <c r="B486">
        <f t="shared" si="15"/>
        <v>485</v>
      </c>
      <c r="C486" s="35" t="str">
        <f>'2021 Muniinfo'!A521</f>
        <v>1921</v>
      </c>
      <c r="D486" s="35" t="str">
        <f>'2021 Muniinfo'!B521</f>
        <v>Sussex Borough</v>
      </c>
      <c r="E486" s="35" t="str">
        <f>'2021 Muniinfo'!C521</f>
        <v>Sussex</v>
      </c>
      <c r="F486">
        <f>'2021 Muniinfo'!D521</f>
        <v>1</v>
      </c>
      <c r="G486" t="str">
        <f>'2021 Muniinfo'!E521</f>
        <v>Ineligible</v>
      </c>
    </row>
    <row r="487" spans="1:7" ht="16.5" x14ac:dyDescent="0.3">
      <c r="A487" t="str">
        <f t="shared" si="14"/>
        <v>Swedesboro Borough, Gloucester County</v>
      </c>
      <c r="B487">
        <f t="shared" si="15"/>
        <v>486</v>
      </c>
      <c r="C487" s="35" t="str">
        <f>'2021 Muniinfo'!A241</f>
        <v>0817</v>
      </c>
      <c r="D487" s="35" t="str">
        <f>'2021 Muniinfo'!B241</f>
        <v>Swedesboro Borough</v>
      </c>
      <c r="E487" s="35" t="str">
        <f>'2021 Muniinfo'!C241</f>
        <v>Gloucester</v>
      </c>
      <c r="F487">
        <f>'2021 Muniinfo'!D241</f>
        <v>2</v>
      </c>
      <c r="G487" t="str">
        <f>'2021 Muniinfo'!E241</f>
        <v>Eligible</v>
      </c>
    </row>
    <row r="488" spans="1:7" ht="16.5" x14ac:dyDescent="0.3">
      <c r="A488" t="str">
        <f t="shared" si="14"/>
        <v>Tabernacle Township, Burlington County</v>
      </c>
      <c r="B488">
        <f t="shared" si="15"/>
        <v>487</v>
      </c>
      <c r="C488" s="35" t="str">
        <f>'2021 Muniinfo'!A130</f>
        <v>0335</v>
      </c>
      <c r="D488" s="35" t="str">
        <f>'2021 Muniinfo'!B130</f>
        <v>Tabernacle Township</v>
      </c>
      <c r="E488" s="35" t="str">
        <f>'2021 Muniinfo'!C130</f>
        <v>Burlington</v>
      </c>
      <c r="F488">
        <f>'2021 Muniinfo'!D130</f>
        <v>2</v>
      </c>
      <c r="G488" t="str">
        <f>'2021 Muniinfo'!E130</f>
        <v>Eligible</v>
      </c>
    </row>
    <row r="489" spans="1:7" ht="16.5" x14ac:dyDescent="0.3">
      <c r="A489" t="str">
        <f t="shared" si="14"/>
        <v>Tavistock Borough, Camden County</v>
      </c>
      <c r="B489">
        <f t="shared" si="15"/>
        <v>488</v>
      </c>
      <c r="C489" s="35" t="str">
        <f>'2021 Muniinfo'!A168</f>
        <v>0433</v>
      </c>
      <c r="D489" s="35" t="str">
        <f>'2021 Muniinfo'!B168</f>
        <v>Tavistock Borough</v>
      </c>
      <c r="E489" s="35" t="str">
        <f>'2021 Muniinfo'!C168</f>
        <v>Camden</v>
      </c>
      <c r="F489">
        <f>'2021 Muniinfo'!D168</f>
        <v>1</v>
      </c>
      <c r="G489" t="str">
        <f>'2021 Muniinfo'!E168</f>
        <v>Eligible</v>
      </c>
    </row>
    <row r="490" spans="1:7" ht="16.5" x14ac:dyDescent="0.3">
      <c r="A490" t="str">
        <f t="shared" si="14"/>
        <v>Teaneck Township, Bergen County</v>
      </c>
      <c r="B490">
        <f t="shared" si="15"/>
        <v>489</v>
      </c>
      <c r="C490" s="35" t="str">
        <f>'2021 Muniinfo'!A85</f>
        <v>0260</v>
      </c>
      <c r="D490" s="35" t="str">
        <f>'2021 Muniinfo'!B85</f>
        <v>Teaneck Township</v>
      </c>
      <c r="E490" s="35" t="str">
        <f>'2021 Muniinfo'!C85</f>
        <v>Bergen</v>
      </c>
      <c r="F490">
        <f>'2021 Muniinfo'!D85</f>
        <v>2</v>
      </c>
      <c r="G490" t="str">
        <f>'2021 Muniinfo'!E85</f>
        <v>Ineligible</v>
      </c>
    </row>
    <row r="491" spans="1:7" ht="16.5" x14ac:dyDescent="0.3">
      <c r="A491" t="str">
        <f t="shared" si="14"/>
        <v>Tenafly Borough, Bergen County</v>
      </c>
      <c r="B491">
        <f t="shared" si="15"/>
        <v>490</v>
      </c>
      <c r="C491" s="35" t="str">
        <f>'2021 Muniinfo'!A86</f>
        <v>0261</v>
      </c>
      <c r="D491" s="35" t="str">
        <f>'2021 Muniinfo'!B86</f>
        <v>Tenafly Borough</v>
      </c>
      <c r="E491" s="35" t="str">
        <f>'2021 Muniinfo'!C86</f>
        <v>Bergen</v>
      </c>
      <c r="F491">
        <f>'2021 Muniinfo'!D86</f>
        <v>3</v>
      </c>
      <c r="G491" t="str">
        <f>'2021 Muniinfo'!E86</f>
        <v>Ineligible</v>
      </c>
    </row>
    <row r="492" spans="1:7" ht="16.5" x14ac:dyDescent="0.3">
      <c r="A492" t="str">
        <f t="shared" si="14"/>
        <v>Teterboro Borough, Bergen County</v>
      </c>
      <c r="B492">
        <f t="shared" si="15"/>
        <v>491</v>
      </c>
      <c r="C492" s="35" t="str">
        <f>'2021 Muniinfo'!A87</f>
        <v>0262</v>
      </c>
      <c r="D492" s="35" t="str">
        <f>'2021 Muniinfo'!B87</f>
        <v>Teterboro Borough</v>
      </c>
      <c r="E492" s="35" t="str">
        <f>'2021 Muniinfo'!C87</f>
        <v>Bergen</v>
      </c>
      <c r="F492">
        <f>'2021 Muniinfo'!D87</f>
        <v>1</v>
      </c>
      <c r="G492" t="str">
        <f>'2021 Muniinfo'!E87</f>
        <v>Eligible</v>
      </c>
    </row>
    <row r="493" spans="1:7" ht="16.5" x14ac:dyDescent="0.3">
      <c r="A493" t="str">
        <f t="shared" si="14"/>
        <v>Tewksbury Township, Hunterdon County</v>
      </c>
      <c r="B493">
        <f t="shared" si="15"/>
        <v>492</v>
      </c>
      <c r="C493" s="35" t="str">
        <f>'2021 Muniinfo'!A284</f>
        <v>1024</v>
      </c>
      <c r="D493" s="35" t="str">
        <f>'2021 Muniinfo'!B284</f>
        <v>Tewksbury Township</v>
      </c>
      <c r="E493" s="35" t="str">
        <f>'2021 Muniinfo'!C284</f>
        <v>Hunterdon</v>
      </c>
      <c r="F493">
        <f>'2021 Muniinfo'!D284</f>
        <v>3</v>
      </c>
      <c r="G493" t="str">
        <f>'2021 Muniinfo'!E284</f>
        <v>Ineligible</v>
      </c>
    </row>
    <row r="494" spans="1:7" ht="16.5" x14ac:dyDescent="0.3">
      <c r="A494" t="str">
        <f t="shared" si="14"/>
        <v>Tinton Falls Borough, Monmouth County</v>
      </c>
      <c r="B494">
        <f t="shared" si="15"/>
        <v>493</v>
      </c>
      <c r="C494" s="35" t="str">
        <f>'2021 Muniinfo'!A359</f>
        <v>1336</v>
      </c>
      <c r="D494" s="35" t="str">
        <f>'2021 Muniinfo'!B359</f>
        <v>Tinton Falls Borough</v>
      </c>
      <c r="E494" s="35" t="str">
        <f>'2021 Muniinfo'!C359</f>
        <v>Monmouth</v>
      </c>
      <c r="F494">
        <f>'2021 Muniinfo'!D359</f>
        <v>1</v>
      </c>
      <c r="G494" t="str">
        <f>'2021 Muniinfo'!E359</f>
        <v>Eligible</v>
      </c>
    </row>
    <row r="495" spans="1:7" ht="16.5" x14ac:dyDescent="0.3">
      <c r="A495" t="str">
        <f t="shared" si="14"/>
        <v>Toms River Township, Ocean County</v>
      </c>
      <c r="B495">
        <f t="shared" si="15"/>
        <v>494</v>
      </c>
      <c r="C495" s="35" t="str">
        <f>'2021 Muniinfo'!A422</f>
        <v>1507</v>
      </c>
      <c r="D495" s="35" t="str">
        <f>'2021 Muniinfo'!B422</f>
        <v>Toms River Township</v>
      </c>
      <c r="E495" s="35" t="str">
        <f>'2021 Muniinfo'!C422</f>
        <v>Ocean</v>
      </c>
      <c r="F495">
        <f>'2021 Muniinfo'!D422</f>
        <v>1</v>
      </c>
      <c r="G495" t="str">
        <f>'2021 Muniinfo'!E422</f>
        <v>Ineligible</v>
      </c>
    </row>
    <row r="496" spans="1:7" ht="16.5" x14ac:dyDescent="0.3">
      <c r="A496" t="str">
        <f t="shared" si="14"/>
        <v>Totowa Borough, Passaic County</v>
      </c>
      <c r="B496">
        <f t="shared" si="15"/>
        <v>495</v>
      </c>
      <c r="C496" s="35" t="str">
        <f>'2021 Muniinfo'!A460</f>
        <v>1612</v>
      </c>
      <c r="D496" s="35" t="str">
        <f>'2021 Muniinfo'!B460</f>
        <v>Totowa Borough</v>
      </c>
      <c r="E496" s="35" t="str">
        <f>'2021 Muniinfo'!C460</f>
        <v>Passaic</v>
      </c>
      <c r="F496">
        <f>'2021 Muniinfo'!D460</f>
        <v>3</v>
      </c>
      <c r="G496" t="str">
        <f>'2021 Muniinfo'!E460</f>
        <v>Ineligible</v>
      </c>
    </row>
    <row r="497" spans="1:7" ht="16.5" x14ac:dyDescent="0.3">
      <c r="A497" t="str">
        <f t="shared" si="14"/>
        <v>Trenton City, Mercer County</v>
      </c>
      <c r="B497">
        <f t="shared" si="15"/>
        <v>496</v>
      </c>
      <c r="C497" s="35" t="str">
        <f>'2021 Muniinfo'!A295</f>
        <v>1111</v>
      </c>
      <c r="D497" s="35" t="str">
        <f>'2021 Muniinfo'!B295</f>
        <v>Trenton City</v>
      </c>
      <c r="E497" s="35" t="str">
        <f>'2021 Muniinfo'!C295</f>
        <v>Mercer</v>
      </c>
      <c r="F497">
        <f>'2021 Muniinfo'!D295</f>
        <v>1</v>
      </c>
      <c r="G497" t="str">
        <f>'2021 Muniinfo'!E295</f>
        <v>Ineligible</v>
      </c>
    </row>
    <row r="498" spans="1:7" ht="16.5" x14ac:dyDescent="0.3">
      <c r="A498" t="str">
        <f t="shared" si="14"/>
        <v>Tuckerton Borough, Ocean County</v>
      </c>
      <c r="B498">
        <f t="shared" si="15"/>
        <v>497</v>
      </c>
      <c r="C498" s="35" t="str">
        <f>'2021 Muniinfo'!A447</f>
        <v>1532</v>
      </c>
      <c r="D498" s="35" t="str">
        <f>'2021 Muniinfo'!B447</f>
        <v>Tuckerton Borough</v>
      </c>
      <c r="E498" s="35" t="str">
        <f>'2021 Muniinfo'!C447</f>
        <v>Ocean</v>
      </c>
      <c r="F498">
        <f>'2021 Muniinfo'!D447</f>
        <v>2</v>
      </c>
      <c r="G498" t="str">
        <f>'2021 Muniinfo'!E447</f>
        <v>Ineligible</v>
      </c>
    </row>
    <row r="499" spans="1:7" ht="16.5" x14ac:dyDescent="0.3">
      <c r="A499" t="str">
        <f t="shared" si="14"/>
        <v>Union Beach Borough, Monmouth County</v>
      </c>
      <c r="B499">
        <f t="shared" si="15"/>
        <v>498</v>
      </c>
      <c r="C499" s="35" t="str">
        <f>'2021 Muniinfo'!A373</f>
        <v>1350</v>
      </c>
      <c r="D499" s="35" t="str">
        <f>'2021 Muniinfo'!B373</f>
        <v>Union Beach Borough</v>
      </c>
      <c r="E499" s="35" t="str">
        <f>'2021 Muniinfo'!C373</f>
        <v>Monmouth</v>
      </c>
      <c r="F499">
        <f>'2021 Muniinfo'!D373</f>
        <v>3</v>
      </c>
      <c r="G499" t="str">
        <f>'2021 Muniinfo'!E373</f>
        <v>Ineligible</v>
      </c>
    </row>
    <row r="500" spans="1:7" ht="16.5" x14ac:dyDescent="0.3">
      <c r="A500" t="str">
        <f t="shared" si="14"/>
        <v>Union City City, Hudson County</v>
      </c>
      <c r="B500">
        <f t="shared" si="15"/>
        <v>499</v>
      </c>
      <c r="C500" s="35" t="str">
        <f>'2021 Muniinfo'!A258</f>
        <v>0910</v>
      </c>
      <c r="D500" s="35" t="str">
        <f>'2021 Muniinfo'!B258</f>
        <v>Union City City</v>
      </c>
      <c r="E500" s="35" t="str">
        <f>'2021 Muniinfo'!C258</f>
        <v>Hudson</v>
      </c>
      <c r="F500">
        <f>'2021 Muniinfo'!D258</f>
        <v>1</v>
      </c>
      <c r="G500" t="str">
        <f>'2021 Muniinfo'!E258</f>
        <v>Ineligible</v>
      </c>
    </row>
    <row r="501" spans="1:7" ht="16.5" x14ac:dyDescent="0.3">
      <c r="A501" t="str">
        <f t="shared" si="14"/>
        <v>Union Township, Hunterdon County</v>
      </c>
      <c r="B501">
        <f t="shared" si="15"/>
        <v>500</v>
      </c>
      <c r="C501" s="35" t="str">
        <f>'2021 Muniinfo'!A285</f>
        <v>1025</v>
      </c>
      <c r="D501" s="35" t="str">
        <f>'2021 Muniinfo'!B285</f>
        <v>Union Township</v>
      </c>
      <c r="E501" s="35" t="str">
        <f>'2021 Muniinfo'!C285</f>
        <v>Hunterdon</v>
      </c>
      <c r="F501">
        <f>'2021 Muniinfo'!D285</f>
        <v>1</v>
      </c>
      <c r="G501" t="str">
        <f>'2021 Muniinfo'!E285</f>
        <v>Eligible</v>
      </c>
    </row>
    <row r="502" spans="1:7" ht="16.5" x14ac:dyDescent="0.3">
      <c r="A502" t="str">
        <f t="shared" si="14"/>
        <v>Union Township, Union County</v>
      </c>
      <c r="B502">
        <f t="shared" si="15"/>
        <v>501</v>
      </c>
      <c r="C502" s="35" t="str">
        <f>'2021 Muniinfo'!A543</f>
        <v>2019</v>
      </c>
      <c r="D502" s="35" t="str">
        <f>'2021 Muniinfo'!B543</f>
        <v>Union Township</v>
      </c>
      <c r="E502" s="35" t="str">
        <f>'2021 Muniinfo'!C543</f>
        <v>Union</v>
      </c>
      <c r="F502">
        <f>'2021 Muniinfo'!D543</f>
        <v>2</v>
      </c>
      <c r="G502" t="str">
        <f>'2021 Muniinfo'!E543</f>
        <v>Eligible</v>
      </c>
    </row>
    <row r="503" spans="1:7" ht="16.5" x14ac:dyDescent="0.3">
      <c r="A503" t="str">
        <f t="shared" si="14"/>
        <v>Upper Deerfield Township, Cumberland County</v>
      </c>
      <c r="B503">
        <f t="shared" si="15"/>
        <v>502</v>
      </c>
      <c r="C503" s="35" t="str">
        <f>'2021 Muniinfo'!A201</f>
        <v>0613</v>
      </c>
      <c r="D503" s="35" t="str">
        <f>'2021 Muniinfo'!B201</f>
        <v>Upper Deerfield Township</v>
      </c>
      <c r="E503" s="35" t="str">
        <f>'2021 Muniinfo'!C201</f>
        <v>Cumberland</v>
      </c>
      <c r="F503">
        <f>'2021 Muniinfo'!D201</f>
        <v>1</v>
      </c>
      <c r="G503" t="str">
        <f>'2021 Muniinfo'!E201</f>
        <v>Eligible</v>
      </c>
    </row>
    <row r="504" spans="1:7" ht="16.5" x14ac:dyDescent="0.3">
      <c r="A504" t="str">
        <f t="shared" si="14"/>
        <v>Upper Freehold Township, Monmouth County</v>
      </c>
      <c r="B504">
        <f t="shared" si="15"/>
        <v>503</v>
      </c>
      <c r="C504" s="35" t="str">
        <f>'2021 Muniinfo'!A374</f>
        <v>1351</v>
      </c>
      <c r="D504" s="35" t="str">
        <f>'2021 Muniinfo'!B374</f>
        <v>Upper Freehold Township</v>
      </c>
      <c r="E504" s="35" t="str">
        <f>'2021 Muniinfo'!C374</f>
        <v>Monmouth</v>
      </c>
      <c r="F504">
        <f>'2021 Muniinfo'!D374</f>
        <v>1</v>
      </c>
      <c r="G504" t="str">
        <f>'2021 Muniinfo'!E374</f>
        <v>Eligible</v>
      </c>
    </row>
    <row r="505" spans="1:7" ht="16.5" x14ac:dyDescent="0.3">
      <c r="A505" t="str">
        <f t="shared" si="14"/>
        <v>Upper Pittsgrove Township, Salem County</v>
      </c>
      <c r="B505">
        <f t="shared" si="15"/>
        <v>504</v>
      </c>
      <c r="C505" s="35" t="str">
        <f>'2021 Muniinfo'!A478</f>
        <v>1714</v>
      </c>
      <c r="D505" s="35" t="str">
        <f>'2021 Muniinfo'!B478</f>
        <v>Upper Pittsgrove Township</v>
      </c>
      <c r="E505" s="35" t="str">
        <f>'2021 Muniinfo'!C478</f>
        <v>Salem</v>
      </c>
      <c r="F505">
        <f>'2021 Muniinfo'!D478</f>
        <v>3</v>
      </c>
      <c r="G505" t="str">
        <f>'2021 Muniinfo'!E478</f>
        <v>Ineligible</v>
      </c>
    </row>
    <row r="506" spans="1:7" ht="16.5" x14ac:dyDescent="0.3">
      <c r="A506" t="str">
        <f t="shared" si="14"/>
        <v>Upper Saddle River Borough, Bergen County</v>
      </c>
      <c r="B506">
        <f t="shared" si="15"/>
        <v>505</v>
      </c>
      <c r="C506" s="35" t="str">
        <f>'2021 Muniinfo'!A88</f>
        <v>0263</v>
      </c>
      <c r="D506" s="35" t="str">
        <f>'2021 Muniinfo'!B88</f>
        <v>Upper Saddle River Borough</v>
      </c>
      <c r="E506" s="35" t="str">
        <f>'2021 Muniinfo'!C88</f>
        <v>Bergen</v>
      </c>
      <c r="F506">
        <f>'2021 Muniinfo'!D88</f>
        <v>2</v>
      </c>
      <c r="G506" t="str">
        <f>'2021 Muniinfo'!E88</f>
        <v>Eligible</v>
      </c>
    </row>
    <row r="507" spans="1:7" ht="16.5" x14ac:dyDescent="0.3">
      <c r="A507" t="str">
        <f t="shared" si="14"/>
        <v>Upper Township, Cape May County</v>
      </c>
      <c r="B507">
        <f t="shared" si="15"/>
        <v>506</v>
      </c>
      <c r="C507" s="35" t="str">
        <f>'2021 Muniinfo'!A183</f>
        <v>0511</v>
      </c>
      <c r="D507" s="35" t="str">
        <f>'2021 Muniinfo'!B183</f>
        <v>Upper Township</v>
      </c>
      <c r="E507" s="35" t="str">
        <f>'2021 Muniinfo'!C183</f>
        <v>Cape May</v>
      </c>
      <c r="F507">
        <f>'2021 Muniinfo'!D183</f>
        <v>1</v>
      </c>
      <c r="G507" t="str">
        <f>'2021 Muniinfo'!E183</f>
        <v>Eligible</v>
      </c>
    </row>
    <row r="508" spans="1:7" ht="16.5" x14ac:dyDescent="0.3">
      <c r="A508" t="str">
        <f t="shared" si="14"/>
        <v>Ventnor City, Atlantic County</v>
      </c>
      <c r="B508">
        <f t="shared" si="15"/>
        <v>507</v>
      </c>
      <c r="C508" s="35" t="str">
        <f>'2021 Muniinfo'!A24</f>
        <v>0122</v>
      </c>
      <c r="D508" s="35" t="str">
        <f>'2021 Muniinfo'!B24</f>
        <v>Ventnor City</v>
      </c>
      <c r="E508" s="35" t="str">
        <f>'2021 Muniinfo'!C24</f>
        <v>Atlantic</v>
      </c>
      <c r="F508">
        <f>'2021 Muniinfo'!D24</f>
        <v>1</v>
      </c>
      <c r="G508" t="str">
        <f>'2021 Muniinfo'!E24</f>
        <v>Ineligible</v>
      </c>
    </row>
    <row r="509" spans="1:7" ht="16.5" x14ac:dyDescent="0.3">
      <c r="A509" t="str">
        <f t="shared" si="14"/>
        <v>Vernon Township, Sussex County</v>
      </c>
      <c r="B509">
        <f t="shared" si="15"/>
        <v>508</v>
      </c>
      <c r="C509" s="35" t="str">
        <f>'2021 Muniinfo'!A522</f>
        <v>1922</v>
      </c>
      <c r="D509" s="35" t="str">
        <f>'2021 Muniinfo'!B522</f>
        <v>Vernon Township</v>
      </c>
      <c r="E509" s="35" t="str">
        <f>'2021 Muniinfo'!C522</f>
        <v>Sussex</v>
      </c>
      <c r="F509">
        <f>'2021 Muniinfo'!D522</f>
        <v>2</v>
      </c>
      <c r="G509" t="str">
        <f>'2021 Muniinfo'!E522</f>
        <v>Eligible</v>
      </c>
    </row>
    <row r="510" spans="1:7" ht="16.5" x14ac:dyDescent="0.3">
      <c r="A510" t="str">
        <f t="shared" si="14"/>
        <v>Verona Township, Essex County</v>
      </c>
      <c r="B510">
        <f t="shared" si="15"/>
        <v>509</v>
      </c>
      <c r="C510" s="35" t="str">
        <f>'2021 Muniinfo'!A222</f>
        <v>0720</v>
      </c>
      <c r="D510" s="35" t="str">
        <f>'2021 Muniinfo'!B222</f>
        <v>Verona Township</v>
      </c>
      <c r="E510" s="35" t="str">
        <f>'2021 Muniinfo'!C222</f>
        <v>Essex</v>
      </c>
      <c r="F510">
        <f>'2021 Muniinfo'!D222</f>
        <v>1</v>
      </c>
      <c r="G510" t="str">
        <f>'2021 Muniinfo'!E222</f>
        <v>Ineligible</v>
      </c>
    </row>
    <row r="511" spans="1:7" ht="16.5" x14ac:dyDescent="0.3">
      <c r="A511" t="str">
        <f t="shared" si="14"/>
        <v>Victory Gardens Borough, Morris County</v>
      </c>
      <c r="B511">
        <f t="shared" si="15"/>
        <v>510</v>
      </c>
      <c r="C511" s="35" t="str">
        <f>'2021 Muniinfo'!A413</f>
        <v>1437</v>
      </c>
      <c r="D511" s="35" t="str">
        <f>'2021 Muniinfo'!B413</f>
        <v>Victory Gardens Borough</v>
      </c>
      <c r="E511" s="35" t="str">
        <f>'2021 Muniinfo'!C413</f>
        <v>Morris</v>
      </c>
      <c r="F511">
        <f>'2021 Muniinfo'!D413</f>
        <v>1</v>
      </c>
      <c r="G511" t="str">
        <f>'2021 Muniinfo'!E413</f>
        <v>Ineligible</v>
      </c>
    </row>
    <row r="512" spans="1:7" ht="16.5" x14ac:dyDescent="0.3">
      <c r="A512" t="str">
        <f t="shared" si="14"/>
        <v>Vineland City, Cumberland County</v>
      </c>
      <c r="B512">
        <f t="shared" si="15"/>
        <v>511</v>
      </c>
      <c r="C512" s="35" t="str">
        <f>'2021 Muniinfo'!A202</f>
        <v>0614</v>
      </c>
      <c r="D512" s="35" t="str">
        <f>'2021 Muniinfo'!B202</f>
        <v>Vineland City</v>
      </c>
      <c r="E512" s="35" t="str">
        <f>'2021 Muniinfo'!C202</f>
        <v>Cumberland</v>
      </c>
      <c r="F512">
        <f>'2021 Muniinfo'!D202</f>
        <v>2</v>
      </c>
      <c r="G512" t="str">
        <f>'2021 Muniinfo'!E202</f>
        <v>Ineligible</v>
      </c>
    </row>
    <row r="513" spans="1:7" ht="16.5" x14ac:dyDescent="0.3">
      <c r="A513" t="str">
        <f t="shared" si="14"/>
        <v>Voorhees Township, Camden County</v>
      </c>
      <c r="B513">
        <f t="shared" si="15"/>
        <v>512</v>
      </c>
      <c r="C513" s="35" t="str">
        <f>'2021 Muniinfo'!A169</f>
        <v>0434</v>
      </c>
      <c r="D513" s="35" t="str">
        <f>'2021 Muniinfo'!B169</f>
        <v>Voorhees Township</v>
      </c>
      <c r="E513" s="35" t="str">
        <f>'2021 Muniinfo'!C169</f>
        <v>Camden</v>
      </c>
      <c r="F513">
        <f>'2021 Muniinfo'!D169</f>
        <v>2</v>
      </c>
      <c r="G513" t="str">
        <f>'2021 Muniinfo'!E169</f>
        <v>Eligible</v>
      </c>
    </row>
    <row r="514" spans="1:7" ht="16.5" x14ac:dyDescent="0.3">
      <c r="A514" t="str">
        <f t="shared" ref="A514:A566" si="16">D514&amp;", "&amp;E514&amp;" County"</f>
        <v>Waldwick Borough, Bergen County</v>
      </c>
      <c r="B514">
        <f t="shared" si="15"/>
        <v>513</v>
      </c>
      <c r="C514" s="35" t="str">
        <f>'2021 Muniinfo'!A89</f>
        <v>0264</v>
      </c>
      <c r="D514" s="35" t="str">
        <f>'2021 Muniinfo'!B89</f>
        <v>Waldwick Borough</v>
      </c>
      <c r="E514" s="35" t="str">
        <f>'2021 Muniinfo'!C89</f>
        <v>Bergen</v>
      </c>
      <c r="F514">
        <f>'2021 Muniinfo'!D89</f>
        <v>3</v>
      </c>
      <c r="G514" t="str">
        <f>'2021 Muniinfo'!E89</f>
        <v>Ineligible</v>
      </c>
    </row>
    <row r="515" spans="1:7" ht="16.5" x14ac:dyDescent="0.3">
      <c r="A515" t="str">
        <f t="shared" si="16"/>
        <v>Wall Township, Monmouth County</v>
      </c>
      <c r="B515">
        <f t="shared" si="15"/>
        <v>514</v>
      </c>
      <c r="C515" s="35" t="str">
        <f>'2021 Muniinfo'!A375</f>
        <v>1352</v>
      </c>
      <c r="D515" s="35" t="str">
        <f>'2021 Muniinfo'!B375</f>
        <v>Wall Township</v>
      </c>
      <c r="E515" s="35" t="str">
        <f>'2021 Muniinfo'!C375</f>
        <v>Monmouth</v>
      </c>
      <c r="F515">
        <f>'2021 Muniinfo'!D375</f>
        <v>2</v>
      </c>
      <c r="G515" t="str">
        <f>'2021 Muniinfo'!E375</f>
        <v>Eligible</v>
      </c>
    </row>
    <row r="516" spans="1:7" ht="16.5" x14ac:dyDescent="0.3">
      <c r="A516" t="str">
        <f t="shared" si="16"/>
        <v>Wallington Borough, Bergen County</v>
      </c>
      <c r="B516">
        <f t="shared" ref="B516:B566" si="17">B515+1</f>
        <v>515</v>
      </c>
      <c r="C516" s="35" t="str">
        <f>'2021 Muniinfo'!A90</f>
        <v>0265</v>
      </c>
      <c r="D516" s="35" t="str">
        <f>'2021 Muniinfo'!B90</f>
        <v>Wallington Borough</v>
      </c>
      <c r="E516" s="35" t="str">
        <f>'2021 Muniinfo'!C90</f>
        <v>Bergen</v>
      </c>
      <c r="F516">
        <f>'2021 Muniinfo'!D90</f>
        <v>1</v>
      </c>
      <c r="G516" t="str">
        <f>'2021 Muniinfo'!E90</f>
        <v>Ineligible</v>
      </c>
    </row>
    <row r="517" spans="1:7" ht="16.5" x14ac:dyDescent="0.3">
      <c r="A517" t="str">
        <f t="shared" si="16"/>
        <v>Walpack Township, Sussex County</v>
      </c>
      <c r="B517">
        <f t="shared" si="17"/>
        <v>516</v>
      </c>
      <c r="C517" s="35" t="str">
        <f>'2021 Muniinfo'!A523</f>
        <v>1923</v>
      </c>
      <c r="D517" s="35" t="str">
        <f>'2021 Muniinfo'!B523</f>
        <v>Walpack Township</v>
      </c>
      <c r="E517" s="35" t="str">
        <f>'2021 Muniinfo'!C523</f>
        <v>Sussex</v>
      </c>
      <c r="F517">
        <f>'2021 Muniinfo'!D523</f>
        <v>3</v>
      </c>
      <c r="G517" t="str">
        <f>'2021 Muniinfo'!E523</f>
        <v>Ineligible</v>
      </c>
    </row>
    <row r="518" spans="1:7" ht="16.5" x14ac:dyDescent="0.3">
      <c r="A518" t="str">
        <f t="shared" si="16"/>
        <v>Wanaque Borough, Passaic County</v>
      </c>
      <c r="B518">
        <f t="shared" si="17"/>
        <v>517</v>
      </c>
      <c r="C518" s="35" t="str">
        <f>'2021 Muniinfo'!A461</f>
        <v>1613</v>
      </c>
      <c r="D518" s="35" t="str">
        <f>'2021 Muniinfo'!B461</f>
        <v>Wanaque Borough</v>
      </c>
      <c r="E518" s="35" t="str">
        <f>'2021 Muniinfo'!C461</f>
        <v>Passaic</v>
      </c>
      <c r="F518">
        <f>'2021 Muniinfo'!D461</f>
        <v>1</v>
      </c>
      <c r="G518" t="str">
        <f>'2021 Muniinfo'!E461</f>
        <v>Eligible</v>
      </c>
    </row>
    <row r="519" spans="1:7" ht="16.5" x14ac:dyDescent="0.3">
      <c r="A519" t="str">
        <f t="shared" si="16"/>
        <v>Wantage Township, Sussex County</v>
      </c>
      <c r="B519">
        <f t="shared" si="17"/>
        <v>518</v>
      </c>
      <c r="C519" s="35" t="str">
        <f>'2021 Muniinfo'!A524</f>
        <v>1924</v>
      </c>
      <c r="D519" s="35" t="str">
        <f>'2021 Muniinfo'!B524</f>
        <v>Wantage Township</v>
      </c>
      <c r="E519" s="35" t="str">
        <f>'2021 Muniinfo'!C524</f>
        <v>Sussex</v>
      </c>
      <c r="F519">
        <f>'2021 Muniinfo'!D524</f>
        <v>1</v>
      </c>
      <c r="G519" t="str">
        <f>'2021 Muniinfo'!E524</f>
        <v>Eligible</v>
      </c>
    </row>
    <row r="520" spans="1:7" ht="16.5" x14ac:dyDescent="0.3">
      <c r="A520" t="str">
        <f t="shared" si="16"/>
        <v>Warren Township, Somerset County</v>
      </c>
      <c r="B520">
        <f t="shared" si="17"/>
        <v>519</v>
      </c>
      <c r="C520" s="35" t="str">
        <f>'2021 Muniinfo'!A499</f>
        <v>1820</v>
      </c>
      <c r="D520" s="35" t="str">
        <f>'2021 Muniinfo'!B499</f>
        <v>Warren Township</v>
      </c>
      <c r="E520" s="35" t="str">
        <f>'2021 Muniinfo'!C499</f>
        <v>Somerset</v>
      </c>
      <c r="F520">
        <f>'2021 Muniinfo'!D499</f>
        <v>3</v>
      </c>
      <c r="G520" t="str">
        <f>'2021 Muniinfo'!E499</f>
        <v>Ineligible</v>
      </c>
    </row>
    <row r="521" spans="1:7" ht="16.5" x14ac:dyDescent="0.3">
      <c r="A521" t="str">
        <f t="shared" si="16"/>
        <v>Washington Borough, Warren County</v>
      </c>
      <c r="B521">
        <f t="shared" si="17"/>
        <v>520</v>
      </c>
      <c r="C521" s="35" t="str">
        <f>'2021 Muniinfo'!A565</f>
        <v>2121</v>
      </c>
      <c r="D521" s="35" t="str">
        <f>'2021 Muniinfo'!B565</f>
        <v>Washington Borough</v>
      </c>
      <c r="E521" s="35" t="str">
        <f>'2021 Muniinfo'!C565</f>
        <v>Warren</v>
      </c>
      <c r="F521">
        <f>'2021 Muniinfo'!D565</f>
        <v>1</v>
      </c>
      <c r="G521" t="str">
        <f>'2021 Muniinfo'!E565</f>
        <v>Ineligible</v>
      </c>
    </row>
    <row r="522" spans="1:7" ht="16.5" x14ac:dyDescent="0.3">
      <c r="A522" t="str">
        <f t="shared" si="16"/>
        <v>Washington Township, Bergen County</v>
      </c>
      <c r="B522">
        <f t="shared" si="17"/>
        <v>521</v>
      </c>
      <c r="C522" s="35" t="str">
        <f>'2021 Muniinfo'!A91</f>
        <v>0266</v>
      </c>
      <c r="D522" s="35" t="str">
        <f>'2021 Muniinfo'!B91</f>
        <v>Washington Township</v>
      </c>
      <c r="E522" s="35" t="str">
        <f>'2021 Muniinfo'!C91</f>
        <v>Bergen</v>
      </c>
      <c r="F522">
        <f>'2021 Muniinfo'!D91</f>
        <v>2</v>
      </c>
      <c r="G522" t="str">
        <f>'2021 Muniinfo'!E91</f>
        <v>Eligible</v>
      </c>
    </row>
    <row r="523" spans="1:7" ht="16.5" x14ac:dyDescent="0.3">
      <c r="A523" t="str">
        <f t="shared" si="16"/>
        <v>Washington Township, Burlington County</v>
      </c>
      <c r="B523">
        <f t="shared" si="17"/>
        <v>522</v>
      </c>
      <c r="C523" s="35" t="str">
        <f>'2021 Muniinfo'!A131</f>
        <v>0336</v>
      </c>
      <c r="D523" s="35" t="str">
        <f>'2021 Muniinfo'!B131</f>
        <v>Washington Township</v>
      </c>
      <c r="E523" s="35" t="str">
        <f>'2021 Muniinfo'!C131</f>
        <v>Burlington</v>
      </c>
      <c r="F523">
        <f>'2021 Muniinfo'!D131</f>
        <v>3</v>
      </c>
      <c r="G523" t="str">
        <f>'2021 Muniinfo'!E131</f>
        <v>Ineligible</v>
      </c>
    </row>
    <row r="524" spans="1:7" ht="16.5" x14ac:dyDescent="0.3">
      <c r="A524" t="str">
        <f t="shared" si="16"/>
        <v>Washington Township, Gloucester County</v>
      </c>
      <c r="B524">
        <f t="shared" si="17"/>
        <v>523</v>
      </c>
      <c r="C524" s="35" t="str">
        <f>'2021 Muniinfo'!A242</f>
        <v>0818</v>
      </c>
      <c r="D524" s="35" t="str">
        <f>'2021 Muniinfo'!B242</f>
        <v>Washington Township</v>
      </c>
      <c r="E524" s="35" t="str">
        <f>'2021 Muniinfo'!C242</f>
        <v>Gloucester</v>
      </c>
      <c r="F524">
        <f>'2021 Muniinfo'!D242</f>
        <v>3</v>
      </c>
      <c r="G524" t="str">
        <f>'2021 Muniinfo'!E242</f>
        <v>Ineligible</v>
      </c>
    </row>
    <row r="525" spans="1:7" ht="16.5" x14ac:dyDescent="0.3">
      <c r="A525" t="str">
        <f t="shared" si="16"/>
        <v>Washington Township, Morris County</v>
      </c>
      <c r="B525">
        <f t="shared" si="17"/>
        <v>524</v>
      </c>
      <c r="C525" s="35" t="str">
        <f>'2021 Muniinfo'!A414</f>
        <v>1438</v>
      </c>
      <c r="D525" s="35" t="str">
        <f>'2021 Muniinfo'!B414</f>
        <v>Washington Township</v>
      </c>
      <c r="E525" s="35" t="str">
        <f>'2021 Muniinfo'!C414</f>
        <v>Morris</v>
      </c>
      <c r="F525">
        <f>'2021 Muniinfo'!D414</f>
        <v>2</v>
      </c>
      <c r="G525" t="str">
        <f>'2021 Muniinfo'!E414</f>
        <v>Eligible</v>
      </c>
    </row>
    <row r="526" spans="1:7" ht="16.5" x14ac:dyDescent="0.3">
      <c r="A526" t="str">
        <f t="shared" si="16"/>
        <v>Washington Township, Warren County</v>
      </c>
      <c r="B526">
        <f t="shared" si="17"/>
        <v>525</v>
      </c>
      <c r="C526" s="35" t="str">
        <f>'2021 Muniinfo'!A566</f>
        <v>2122</v>
      </c>
      <c r="D526" s="35" t="str">
        <f>'2021 Muniinfo'!B566</f>
        <v>Washington Township</v>
      </c>
      <c r="E526" s="35" t="str">
        <f>'2021 Muniinfo'!C566</f>
        <v>Warren</v>
      </c>
      <c r="F526">
        <f>'2021 Muniinfo'!D566</f>
        <v>2</v>
      </c>
      <c r="G526" t="str">
        <f>'2021 Muniinfo'!E566</f>
        <v>Eligible</v>
      </c>
    </row>
    <row r="527" spans="1:7" ht="16.5" x14ac:dyDescent="0.3">
      <c r="A527" t="str">
        <f t="shared" si="16"/>
        <v>Watchung Borough, Somerset County</v>
      </c>
      <c r="B527">
        <f t="shared" si="17"/>
        <v>526</v>
      </c>
      <c r="C527" s="35" t="str">
        <f>'2021 Muniinfo'!A500</f>
        <v>1821</v>
      </c>
      <c r="D527" s="35" t="str">
        <f>'2021 Muniinfo'!B500</f>
        <v>Watchung Borough</v>
      </c>
      <c r="E527" s="35" t="str">
        <f>'2021 Muniinfo'!C500</f>
        <v>Somerset</v>
      </c>
      <c r="F527">
        <f>'2021 Muniinfo'!D500</f>
        <v>1</v>
      </c>
      <c r="G527" t="str">
        <f>'2021 Muniinfo'!E500</f>
        <v>Eligible</v>
      </c>
    </row>
    <row r="528" spans="1:7" ht="16.5" x14ac:dyDescent="0.3">
      <c r="A528" t="str">
        <f t="shared" si="16"/>
        <v>Waterford Township, Camden County</v>
      </c>
      <c r="B528">
        <f t="shared" si="17"/>
        <v>527</v>
      </c>
      <c r="C528" s="35" t="str">
        <f>'2021 Muniinfo'!A170</f>
        <v>0435</v>
      </c>
      <c r="D528" s="35" t="str">
        <f>'2021 Muniinfo'!B170</f>
        <v>Waterford Township</v>
      </c>
      <c r="E528" s="35" t="str">
        <f>'2021 Muniinfo'!C170</f>
        <v>Camden</v>
      </c>
      <c r="F528">
        <f>'2021 Muniinfo'!D170</f>
        <v>3</v>
      </c>
      <c r="G528" t="str">
        <f>'2021 Muniinfo'!E170</f>
        <v>Ineligible</v>
      </c>
    </row>
    <row r="529" spans="1:7" ht="16.5" x14ac:dyDescent="0.3">
      <c r="A529" t="str">
        <f t="shared" si="16"/>
        <v>Wayne Township, Passaic County</v>
      </c>
      <c r="B529">
        <f t="shared" si="17"/>
        <v>528</v>
      </c>
      <c r="C529" s="35" t="str">
        <f>'2021 Muniinfo'!A462</f>
        <v>1614</v>
      </c>
      <c r="D529" s="35" t="str">
        <f>'2021 Muniinfo'!B462</f>
        <v>Wayne Township</v>
      </c>
      <c r="E529" s="35" t="str">
        <f>'2021 Muniinfo'!C462</f>
        <v>Passaic</v>
      </c>
      <c r="F529">
        <f>'2021 Muniinfo'!D462</f>
        <v>2</v>
      </c>
      <c r="G529" t="str">
        <f>'2021 Muniinfo'!E462</f>
        <v>Eligible</v>
      </c>
    </row>
    <row r="530" spans="1:7" ht="16.5" x14ac:dyDescent="0.3">
      <c r="A530" t="str">
        <f t="shared" si="16"/>
        <v>Weehawken Township, Hudson County</v>
      </c>
      <c r="B530">
        <f t="shared" si="17"/>
        <v>529</v>
      </c>
      <c r="C530" s="35" t="str">
        <f>'2021 Muniinfo'!A259</f>
        <v>0911</v>
      </c>
      <c r="D530" s="35" t="str">
        <f>'2021 Muniinfo'!B259</f>
        <v>Weehawken Township</v>
      </c>
      <c r="E530" s="35" t="str">
        <f>'2021 Muniinfo'!C259</f>
        <v>Hudson</v>
      </c>
      <c r="F530">
        <f>'2021 Muniinfo'!D259</f>
        <v>2</v>
      </c>
      <c r="G530" t="str">
        <f>'2021 Muniinfo'!E259</f>
        <v>Ineligible</v>
      </c>
    </row>
    <row r="531" spans="1:7" ht="16.5" x14ac:dyDescent="0.3">
      <c r="A531" t="str">
        <f t="shared" si="16"/>
        <v>Wenonah Borough, Gloucester County</v>
      </c>
      <c r="B531">
        <f t="shared" si="17"/>
        <v>530</v>
      </c>
      <c r="C531" s="35" t="str">
        <f>'2021 Muniinfo'!A243</f>
        <v>0819</v>
      </c>
      <c r="D531" s="35" t="str">
        <f>'2021 Muniinfo'!B243</f>
        <v>Wenonah Borough</v>
      </c>
      <c r="E531" s="35" t="str">
        <f>'2021 Muniinfo'!C243</f>
        <v>Gloucester</v>
      </c>
      <c r="F531">
        <f>'2021 Muniinfo'!D243</f>
        <v>1</v>
      </c>
      <c r="G531" t="str">
        <f>'2021 Muniinfo'!E243</f>
        <v>Eligible</v>
      </c>
    </row>
    <row r="532" spans="1:7" ht="16.5" x14ac:dyDescent="0.3">
      <c r="A532" t="str">
        <f t="shared" si="16"/>
        <v>West Amwell Township, Hunterdon County</v>
      </c>
      <c r="B532">
        <f t="shared" si="17"/>
        <v>531</v>
      </c>
      <c r="C532" s="35" t="str">
        <f>'2021 Muniinfo'!A286</f>
        <v>1026</v>
      </c>
      <c r="D532" s="35" t="str">
        <f>'2021 Muniinfo'!B286</f>
        <v>West Amwell Township</v>
      </c>
      <c r="E532" s="35" t="str">
        <f>'2021 Muniinfo'!C286</f>
        <v>Hunterdon</v>
      </c>
      <c r="F532">
        <f>'2021 Muniinfo'!D286</f>
        <v>2</v>
      </c>
      <c r="G532" t="str">
        <f>'2021 Muniinfo'!E286</f>
        <v>Eligible</v>
      </c>
    </row>
    <row r="533" spans="1:7" ht="16.5" x14ac:dyDescent="0.3">
      <c r="A533" t="str">
        <f t="shared" si="16"/>
        <v>West Caldwell Township, Essex County</v>
      </c>
      <c r="B533">
        <f t="shared" si="17"/>
        <v>532</v>
      </c>
      <c r="C533" s="35" t="str">
        <f>'2021 Muniinfo'!A223</f>
        <v>0721</v>
      </c>
      <c r="D533" s="35" t="str">
        <f>'2021 Muniinfo'!B223</f>
        <v>West Caldwell Township</v>
      </c>
      <c r="E533" s="35" t="str">
        <f>'2021 Muniinfo'!C223</f>
        <v>Essex</v>
      </c>
      <c r="F533">
        <f>'2021 Muniinfo'!D223</f>
        <v>2</v>
      </c>
      <c r="G533" t="str">
        <f>'2021 Muniinfo'!E223</f>
        <v>Eligible</v>
      </c>
    </row>
    <row r="534" spans="1:7" ht="16.5" x14ac:dyDescent="0.3">
      <c r="A534" t="str">
        <f t="shared" si="16"/>
        <v>West Cape May Borough, Cape May County</v>
      </c>
      <c r="B534">
        <f t="shared" si="17"/>
        <v>533</v>
      </c>
      <c r="C534" s="35" t="str">
        <f>'2021 Muniinfo'!A184</f>
        <v>0512</v>
      </c>
      <c r="D534" s="35" t="str">
        <f>'2021 Muniinfo'!B184</f>
        <v>West Cape May Borough</v>
      </c>
      <c r="E534" s="35" t="str">
        <f>'2021 Muniinfo'!C184</f>
        <v>Cape May</v>
      </c>
      <c r="F534">
        <f>'2021 Muniinfo'!D184</f>
        <v>2</v>
      </c>
      <c r="G534" t="str">
        <f>'2021 Muniinfo'!E184</f>
        <v>Ineligible</v>
      </c>
    </row>
    <row r="535" spans="1:7" ht="16.5" x14ac:dyDescent="0.3">
      <c r="A535" t="str">
        <f t="shared" si="16"/>
        <v>West Deptford Township, Gloucester County</v>
      </c>
      <c r="B535">
        <f t="shared" si="17"/>
        <v>534</v>
      </c>
      <c r="C535" s="35" t="str">
        <f>'2021 Muniinfo'!A244</f>
        <v>0820</v>
      </c>
      <c r="D535" s="35" t="str">
        <f>'2021 Muniinfo'!B244</f>
        <v>West Deptford Township</v>
      </c>
      <c r="E535" s="35" t="str">
        <f>'2021 Muniinfo'!C244</f>
        <v>Gloucester</v>
      </c>
      <c r="F535">
        <f>'2021 Muniinfo'!D244</f>
        <v>2</v>
      </c>
      <c r="G535" t="str">
        <f>'2021 Muniinfo'!E244</f>
        <v>Ineligible</v>
      </c>
    </row>
    <row r="536" spans="1:7" ht="16.5" x14ac:dyDescent="0.3">
      <c r="A536" t="str">
        <f t="shared" si="16"/>
        <v>West Long Branch Borough, Monmouth County</v>
      </c>
      <c r="B536">
        <f t="shared" si="17"/>
        <v>535</v>
      </c>
      <c r="C536" s="35" t="str">
        <f>'2021 Muniinfo'!A376</f>
        <v>1353</v>
      </c>
      <c r="D536" s="35" t="str">
        <f>'2021 Muniinfo'!B376</f>
        <v>West Long Branch Borough</v>
      </c>
      <c r="E536" s="35" t="str">
        <f>'2021 Muniinfo'!C376</f>
        <v>Monmouth</v>
      </c>
      <c r="F536">
        <f>'2021 Muniinfo'!D376</f>
        <v>3</v>
      </c>
      <c r="G536" t="str">
        <f>'2021 Muniinfo'!E376</f>
        <v>Ineligible</v>
      </c>
    </row>
    <row r="537" spans="1:7" ht="16.5" x14ac:dyDescent="0.3">
      <c r="A537" t="str">
        <f t="shared" si="16"/>
        <v>West Milford Township, Passaic County</v>
      </c>
      <c r="B537">
        <f t="shared" si="17"/>
        <v>536</v>
      </c>
      <c r="C537" s="35" t="str">
        <f>'2021 Muniinfo'!A463</f>
        <v>1615</v>
      </c>
      <c r="D537" s="35" t="str">
        <f>'2021 Muniinfo'!B463</f>
        <v>West Milford Township</v>
      </c>
      <c r="E537" s="35" t="str">
        <f>'2021 Muniinfo'!C463</f>
        <v>Passaic</v>
      </c>
      <c r="F537">
        <f>'2021 Muniinfo'!D463</f>
        <v>3</v>
      </c>
      <c r="G537" t="str">
        <f>'2021 Muniinfo'!E463</f>
        <v>Ineligible</v>
      </c>
    </row>
    <row r="538" spans="1:7" ht="16.5" x14ac:dyDescent="0.3">
      <c r="A538" t="str">
        <f t="shared" si="16"/>
        <v>West New York Town, Hudson County</v>
      </c>
      <c r="B538">
        <f t="shared" si="17"/>
        <v>537</v>
      </c>
      <c r="C538" s="35" t="str">
        <f>'2021 Muniinfo'!A260</f>
        <v>0912</v>
      </c>
      <c r="D538" s="35" t="str">
        <f>'2021 Muniinfo'!B260</f>
        <v>West New York Town</v>
      </c>
      <c r="E538" s="35" t="str">
        <f>'2021 Muniinfo'!C260</f>
        <v>Hudson</v>
      </c>
      <c r="F538">
        <f>'2021 Muniinfo'!D260</f>
        <v>3</v>
      </c>
      <c r="G538" t="str">
        <f>'2021 Muniinfo'!E260</f>
        <v>Ineligible</v>
      </c>
    </row>
    <row r="539" spans="1:7" ht="16.5" x14ac:dyDescent="0.3">
      <c r="A539" t="str">
        <f t="shared" si="16"/>
        <v>West Orange Township, Essex County</v>
      </c>
      <c r="B539">
        <f t="shared" si="17"/>
        <v>538</v>
      </c>
      <c r="C539" s="35" t="str">
        <f>'2021 Muniinfo'!A224</f>
        <v>0722</v>
      </c>
      <c r="D539" s="35" t="str">
        <f>'2021 Muniinfo'!B224</f>
        <v>West Orange Township</v>
      </c>
      <c r="E539" s="35" t="str">
        <f>'2021 Muniinfo'!C224</f>
        <v>Essex</v>
      </c>
      <c r="F539">
        <f>'2021 Muniinfo'!D224</f>
        <v>3</v>
      </c>
      <c r="G539" t="str">
        <f>'2021 Muniinfo'!E224</f>
        <v>Ineligible</v>
      </c>
    </row>
    <row r="540" spans="1:7" ht="16.5" x14ac:dyDescent="0.3">
      <c r="A540" t="str">
        <f t="shared" si="16"/>
        <v>West Wildwood Borough, Cape May County</v>
      </c>
      <c r="B540">
        <f t="shared" si="17"/>
        <v>539</v>
      </c>
      <c r="C540" s="35" t="str">
        <f>'2021 Muniinfo'!A185</f>
        <v>0513</v>
      </c>
      <c r="D540" s="35" t="str">
        <f>'2021 Muniinfo'!B185</f>
        <v>West Wildwood Borough</v>
      </c>
      <c r="E540" s="35" t="str">
        <f>'2021 Muniinfo'!C185</f>
        <v>Cape May</v>
      </c>
      <c r="F540">
        <f>'2021 Muniinfo'!D185</f>
        <v>3</v>
      </c>
      <c r="G540" t="str">
        <f>'2021 Muniinfo'!E185</f>
        <v>Ineligible</v>
      </c>
    </row>
    <row r="541" spans="1:7" ht="16.5" x14ac:dyDescent="0.3">
      <c r="A541" t="str">
        <f t="shared" si="16"/>
        <v>West Windsor Township, Mercer County</v>
      </c>
      <c r="B541">
        <f t="shared" si="17"/>
        <v>540</v>
      </c>
      <c r="C541" s="35" t="str">
        <f>'2021 Muniinfo'!A297</f>
        <v>1113</v>
      </c>
      <c r="D541" s="35" t="str">
        <f>'2021 Muniinfo'!B297</f>
        <v>West Windsor Township</v>
      </c>
      <c r="E541" s="35" t="str">
        <f>'2021 Muniinfo'!C297</f>
        <v>Mercer</v>
      </c>
      <c r="F541">
        <f>'2021 Muniinfo'!D297</f>
        <v>3</v>
      </c>
      <c r="G541" t="str">
        <f>'2021 Muniinfo'!E297</f>
        <v>Ineligible</v>
      </c>
    </row>
    <row r="542" spans="1:7" ht="16.5" x14ac:dyDescent="0.3">
      <c r="A542" t="str">
        <f t="shared" si="16"/>
        <v>Westampton Township, Burlington County</v>
      </c>
      <c r="B542">
        <f t="shared" si="17"/>
        <v>541</v>
      </c>
      <c r="C542" s="35" t="str">
        <f>'2021 Muniinfo'!A132</f>
        <v>0337</v>
      </c>
      <c r="D542" s="35" t="str">
        <f>'2021 Muniinfo'!B132</f>
        <v>Westampton Township</v>
      </c>
      <c r="E542" s="35" t="str">
        <f>'2021 Muniinfo'!C132</f>
        <v>Burlington</v>
      </c>
      <c r="F542">
        <f>'2021 Muniinfo'!D132</f>
        <v>1</v>
      </c>
      <c r="G542" t="str">
        <f>'2021 Muniinfo'!E132</f>
        <v>Eligible</v>
      </c>
    </row>
    <row r="543" spans="1:7" ht="16.5" x14ac:dyDescent="0.3">
      <c r="A543" t="str">
        <f t="shared" si="16"/>
        <v>Westfield Town, Union County</v>
      </c>
      <c r="B543">
        <f t="shared" si="17"/>
        <v>542</v>
      </c>
      <c r="C543" s="35" t="str">
        <f>'2021 Muniinfo'!A544</f>
        <v>2020</v>
      </c>
      <c r="D543" s="35" t="str">
        <f>'2021 Muniinfo'!B544</f>
        <v>Westfield Town</v>
      </c>
      <c r="E543" s="35" t="str">
        <f>'2021 Muniinfo'!C544</f>
        <v>Union</v>
      </c>
      <c r="F543">
        <f>'2021 Muniinfo'!D544</f>
        <v>3</v>
      </c>
      <c r="G543" t="str">
        <f>'2021 Muniinfo'!E544</f>
        <v>Ineligible</v>
      </c>
    </row>
    <row r="544" spans="1:7" ht="16.5" x14ac:dyDescent="0.3">
      <c r="A544" t="str">
        <f t="shared" si="16"/>
        <v>Westville Borough, Gloucester County</v>
      </c>
      <c r="B544">
        <f t="shared" si="17"/>
        <v>543</v>
      </c>
      <c r="C544" s="35" t="str">
        <f>'2021 Muniinfo'!A245</f>
        <v>0821</v>
      </c>
      <c r="D544" s="35" t="str">
        <f>'2021 Muniinfo'!B245</f>
        <v>Westville Borough</v>
      </c>
      <c r="E544" s="35" t="str">
        <f>'2021 Muniinfo'!C245</f>
        <v>Gloucester</v>
      </c>
      <c r="F544">
        <f>'2021 Muniinfo'!D245</f>
        <v>3</v>
      </c>
      <c r="G544" t="str">
        <f>'2021 Muniinfo'!E245</f>
        <v>Ineligible</v>
      </c>
    </row>
    <row r="545" spans="1:7" ht="16.5" x14ac:dyDescent="0.3">
      <c r="A545" t="str">
        <f t="shared" si="16"/>
        <v>Westwood Borough, Bergen County</v>
      </c>
      <c r="B545">
        <f t="shared" si="17"/>
        <v>544</v>
      </c>
      <c r="C545" s="35" t="str">
        <f>'2021 Muniinfo'!A92</f>
        <v>0267</v>
      </c>
      <c r="D545" s="35" t="str">
        <f>'2021 Muniinfo'!B92</f>
        <v>Westwood Borough</v>
      </c>
      <c r="E545" s="35" t="str">
        <f>'2021 Muniinfo'!C92</f>
        <v>Bergen</v>
      </c>
      <c r="F545">
        <f>'2021 Muniinfo'!D92</f>
        <v>3</v>
      </c>
      <c r="G545" t="str">
        <f>'2021 Muniinfo'!E92</f>
        <v>Ineligible</v>
      </c>
    </row>
    <row r="546" spans="1:7" ht="16.5" x14ac:dyDescent="0.3">
      <c r="A546" t="str">
        <f t="shared" si="16"/>
        <v>Weymouth Township, Atlantic County</v>
      </c>
      <c r="B546">
        <f t="shared" si="17"/>
        <v>545</v>
      </c>
      <c r="C546" s="35" t="str">
        <f>'2021 Muniinfo'!A25</f>
        <v>0123</v>
      </c>
      <c r="D546" s="35" t="str">
        <f>'2021 Muniinfo'!B25</f>
        <v>Weymouth Township</v>
      </c>
      <c r="E546" s="35" t="str">
        <f>'2021 Muniinfo'!C25</f>
        <v>Atlantic</v>
      </c>
      <c r="F546">
        <f>'2021 Muniinfo'!D25</f>
        <v>2</v>
      </c>
      <c r="G546" t="str">
        <f>'2021 Muniinfo'!E25</f>
        <v>Eligible</v>
      </c>
    </row>
    <row r="547" spans="1:7" ht="16.5" x14ac:dyDescent="0.3">
      <c r="A547" t="str">
        <f t="shared" si="16"/>
        <v>Wharton Borough, Morris County</v>
      </c>
      <c r="B547">
        <f t="shared" si="17"/>
        <v>546</v>
      </c>
      <c r="C547" s="35" t="str">
        <f>'2021 Muniinfo'!A415</f>
        <v>1439</v>
      </c>
      <c r="D547" s="35" t="str">
        <f>'2021 Muniinfo'!B415</f>
        <v>Wharton Borough</v>
      </c>
      <c r="E547" s="35" t="str">
        <f>'2021 Muniinfo'!C415</f>
        <v>Morris</v>
      </c>
      <c r="F547">
        <f>'2021 Muniinfo'!D415</f>
        <v>3</v>
      </c>
      <c r="G547" t="str">
        <f>'2021 Muniinfo'!E415</f>
        <v>Ineligible</v>
      </c>
    </row>
    <row r="548" spans="1:7" ht="16.5" x14ac:dyDescent="0.3">
      <c r="A548" t="str">
        <f t="shared" si="16"/>
        <v>White Township, Warren County</v>
      </c>
      <c r="B548">
        <f t="shared" si="17"/>
        <v>547</v>
      </c>
      <c r="C548" s="35" t="str">
        <f>'2021 Muniinfo'!A567</f>
        <v>2123</v>
      </c>
      <c r="D548" s="35" t="str">
        <f>'2021 Muniinfo'!B567</f>
        <v>White Township</v>
      </c>
      <c r="E548" s="35" t="str">
        <f>'2021 Muniinfo'!C567</f>
        <v>Warren</v>
      </c>
      <c r="F548">
        <f>'2021 Muniinfo'!D567</f>
        <v>3</v>
      </c>
      <c r="G548" t="str">
        <f>'2021 Muniinfo'!E567</f>
        <v>Ineligible</v>
      </c>
    </row>
    <row r="549" spans="1:7" ht="16.5" x14ac:dyDescent="0.3">
      <c r="A549" t="str">
        <f t="shared" si="16"/>
        <v>Wildwood City, Cape May County</v>
      </c>
      <c r="B549">
        <f t="shared" si="17"/>
        <v>548</v>
      </c>
      <c r="C549" s="35" t="str">
        <f>'2021 Muniinfo'!A186</f>
        <v>0514</v>
      </c>
      <c r="D549" s="35" t="str">
        <f>'2021 Muniinfo'!B186</f>
        <v>Wildwood City</v>
      </c>
      <c r="E549" s="35" t="str">
        <f>'2021 Muniinfo'!C186</f>
        <v>Cape May</v>
      </c>
      <c r="F549">
        <f>'2021 Muniinfo'!D186</f>
        <v>1</v>
      </c>
      <c r="G549" t="str">
        <f>'2021 Muniinfo'!E186</f>
        <v>Ineligible</v>
      </c>
    </row>
    <row r="550" spans="1:7" ht="16.5" x14ac:dyDescent="0.3">
      <c r="A550" t="str">
        <f t="shared" si="16"/>
        <v>Wildwood Crest Borough, Cape May County</v>
      </c>
      <c r="B550">
        <f t="shared" si="17"/>
        <v>549</v>
      </c>
      <c r="C550" s="35" t="str">
        <f>'2021 Muniinfo'!A187</f>
        <v>0515</v>
      </c>
      <c r="D550" s="35" t="str">
        <f>'2021 Muniinfo'!B187</f>
        <v>Wildwood Crest Borough</v>
      </c>
      <c r="E550" s="35" t="str">
        <f>'2021 Muniinfo'!C187</f>
        <v>Cape May</v>
      </c>
      <c r="F550">
        <f>'2021 Muniinfo'!D187</f>
        <v>2</v>
      </c>
      <c r="G550" t="str">
        <f>'2021 Muniinfo'!E187</f>
        <v>Eligible</v>
      </c>
    </row>
    <row r="551" spans="1:7" ht="16.5" x14ac:dyDescent="0.3">
      <c r="A551" t="str">
        <f t="shared" si="16"/>
        <v>Willingboro Township, Burlington County</v>
      </c>
      <c r="B551">
        <f t="shared" si="17"/>
        <v>550</v>
      </c>
      <c r="C551" s="35" t="str">
        <f>'2021 Muniinfo'!A133</f>
        <v>0338</v>
      </c>
      <c r="D551" s="35" t="str">
        <f>'2021 Muniinfo'!B133</f>
        <v>Willingboro Township</v>
      </c>
      <c r="E551" s="35" t="str">
        <f>'2021 Muniinfo'!C133</f>
        <v>Burlington</v>
      </c>
      <c r="F551">
        <f>'2021 Muniinfo'!D133</f>
        <v>2</v>
      </c>
      <c r="G551" t="str">
        <f>'2021 Muniinfo'!E133</f>
        <v>Ineligible</v>
      </c>
    </row>
    <row r="552" spans="1:7" ht="16.5" x14ac:dyDescent="0.3">
      <c r="A552" t="str">
        <f t="shared" si="16"/>
        <v>Winfield Township, Union County</v>
      </c>
      <c r="B552">
        <f t="shared" si="17"/>
        <v>551</v>
      </c>
      <c r="C552" s="35" t="str">
        <f>'2021 Muniinfo'!A545</f>
        <v>2021</v>
      </c>
      <c r="D552" s="35" t="str">
        <f>'2021 Muniinfo'!B545</f>
        <v>Winfield Township</v>
      </c>
      <c r="E552" s="35" t="str">
        <f>'2021 Muniinfo'!C545</f>
        <v>Union</v>
      </c>
      <c r="F552">
        <f>'2021 Muniinfo'!D545</f>
        <v>1</v>
      </c>
      <c r="G552" t="str">
        <f>'2021 Muniinfo'!E545</f>
        <v>Eligible</v>
      </c>
    </row>
    <row r="553" spans="1:7" ht="16.5" x14ac:dyDescent="0.3">
      <c r="A553" t="str">
        <f t="shared" si="16"/>
        <v>Winslow Township, Camden County</v>
      </c>
      <c r="B553">
        <f t="shared" si="17"/>
        <v>552</v>
      </c>
      <c r="C553" s="35" t="str">
        <f>'2021 Muniinfo'!A171</f>
        <v>0436</v>
      </c>
      <c r="D553" s="35" t="str">
        <f>'2021 Muniinfo'!B171</f>
        <v>Winslow Township</v>
      </c>
      <c r="E553" s="35" t="str">
        <f>'2021 Muniinfo'!C171</f>
        <v>Camden</v>
      </c>
      <c r="F553">
        <f>'2021 Muniinfo'!D171</f>
        <v>1</v>
      </c>
      <c r="G553" t="str">
        <f>'2021 Muniinfo'!E171</f>
        <v>Ineligible</v>
      </c>
    </row>
    <row r="554" spans="1:7" ht="16.5" x14ac:dyDescent="0.3">
      <c r="A554" t="str">
        <f t="shared" si="16"/>
        <v>Woodbine Borough, Cape May County</v>
      </c>
      <c r="B554">
        <f t="shared" si="17"/>
        <v>553</v>
      </c>
      <c r="C554" s="35" t="str">
        <f>'2021 Muniinfo'!A188</f>
        <v>0516</v>
      </c>
      <c r="D554" s="35" t="str">
        <f>'2021 Muniinfo'!B188</f>
        <v>Woodbine Borough</v>
      </c>
      <c r="E554" s="35" t="str">
        <f>'2021 Muniinfo'!C188</f>
        <v>Cape May</v>
      </c>
      <c r="F554">
        <f>'2021 Muniinfo'!D188</f>
        <v>3</v>
      </c>
      <c r="G554" t="str">
        <f>'2021 Muniinfo'!E188</f>
        <v>Ineligible</v>
      </c>
    </row>
    <row r="555" spans="1:7" ht="16.5" x14ac:dyDescent="0.3">
      <c r="A555" t="str">
        <f t="shared" si="16"/>
        <v>Woodbridge Township, Middlesex County</v>
      </c>
      <c r="B555">
        <f t="shared" si="17"/>
        <v>554</v>
      </c>
      <c r="C555" s="35" t="str">
        <f>'2021 Muniinfo'!A323</f>
        <v>1225</v>
      </c>
      <c r="D555" s="35" t="str">
        <f>'2021 Muniinfo'!B323</f>
        <v>Woodbridge Township</v>
      </c>
      <c r="E555" s="35" t="str">
        <f>'2021 Muniinfo'!C323</f>
        <v>Middlesex</v>
      </c>
      <c r="F555">
        <f>'2021 Muniinfo'!D323</f>
        <v>1</v>
      </c>
      <c r="G555" t="str">
        <f>'2021 Muniinfo'!E323</f>
        <v>Ineligible</v>
      </c>
    </row>
    <row r="556" spans="1:7" ht="16.5" x14ac:dyDescent="0.3">
      <c r="A556" t="str">
        <f t="shared" si="16"/>
        <v>Woodbury City, Gloucester County</v>
      </c>
      <c r="B556">
        <f t="shared" si="17"/>
        <v>555</v>
      </c>
      <c r="C556" s="35" t="str">
        <f>'2021 Muniinfo'!A246</f>
        <v>0822</v>
      </c>
      <c r="D556" s="35" t="str">
        <f>'2021 Muniinfo'!B246</f>
        <v>Woodbury City</v>
      </c>
      <c r="E556" s="35" t="str">
        <f>'2021 Muniinfo'!C246</f>
        <v>Gloucester</v>
      </c>
      <c r="F556">
        <f>'2021 Muniinfo'!D246</f>
        <v>1</v>
      </c>
      <c r="G556" t="str">
        <f>'2021 Muniinfo'!E246</f>
        <v>Ineligible</v>
      </c>
    </row>
    <row r="557" spans="1:7" ht="16.5" x14ac:dyDescent="0.3">
      <c r="A557" t="str">
        <f t="shared" si="16"/>
        <v>Woodbury Heights Borough, Gloucester County</v>
      </c>
      <c r="B557">
        <f t="shared" si="17"/>
        <v>556</v>
      </c>
      <c r="C557" s="35" t="str">
        <f>'2021 Muniinfo'!A247</f>
        <v>0823</v>
      </c>
      <c r="D557" s="35" t="str">
        <f>'2021 Muniinfo'!B247</f>
        <v>Woodbury Heights Borough</v>
      </c>
      <c r="E557" s="35" t="str">
        <f>'2021 Muniinfo'!C247</f>
        <v>Gloucester</v>
      </c>
      <c r="F557">
        <f>'2021 Muniinfo'!D247</f>
        <v>2</v>
      </c>
      <c r="G557" t="str">
        <f>'2021 Muniinfo'!E247</f>
        <v>Eligible</v>
      </c>
    </row>
    <row r="558" spans="1:7" ht="16.5" x14ac:dyDescent="0.3">
      <c r="A558" t="str">
        <f t="shared" si="16"/>
        <v>Woodcliff Lake Borough, Bergen County</v>
      </c>
      <c r="B558">
        <f t="shared" si="17"/>
        <v>557</v>
      </c>
      <c r="C558" s="35" t="str">
        <f>'2021 Muniinfo'!A93</f>
        <v>0268</v>
      </c>
      <c r="D558" s="35" t="str">
        <f>'2021 Muniinfo'!B93</f>
        <v>Woodcliff Lake Borough</v>
      </c>
      <c r="E558" s="35" t="str">
        <f>'2021 Muniinfo'!C93</f>
        <v>Bergen</v>
      </c>
      <c r="F558">
        <f>'2021 Muniinfo'!D93</f>
        <v>1</v>
      </c>
      <c r="G558" t="str">
        <f>'2021 Muniinfo'!E93</f>
        <v>Eligible</v>
      </c>
    </row>
    <row r="559" spans="1:7" ht="16.5" x14ac:dyDescent="0.3">
      <c r="A559" t="str">
        <f t="shared" si="16"/>
        <v>Woodland Park Borough, Passaic County</v>
      </c>
      <c r="B559">
        <f t="shared" si="17"/>
        <v>558</v>
      </c>
      <c r="C559" s="35" t="str">
        <f>'2021 Muniinfo'!A464</f>
        <v>1616</v>
      </c>
      <c r="D559" s="35" t="str">
        <f>'2021 Muniinfo'!B464</f>
        <v>Woodland Park Borough</v>
      </c>
      <c r="E559" s="35" t="str">
        <f>'2021 Muniinfo'!C464</f>
        <v>Passaic</v>
      </c>
      <c r="F559">
        <f>'2021 Muniinfo'!D464</f>
        <v>1</v>
      </c>
      <c r="G559" t="str">
        <f>'2021 Muniinfo'!E464</f>
        <v>Ineligible</v>
      </c>
    </row>
    <row r="560" spans="1:7" ht="16.5" x14ac:dyDescent="0.3">
      <c r="A560" t="str">
        <f t="shared" si="16"/>
        <v>Woodland Township, Burlington County</v>
      </c>
      <c r="B560">
        <f t="shared" si="17"/>
        <v>559</v>
      </c>
      <c r="C560" s="35" t="str">
        <f>'2021 Muniinfo'!A134</f>
        <v>0339</v>
      </c>
      <c r="D560" s="35" t="str">
        <f>'2021 Muniinfo'!B134</f>
        <v>Woodland Township</v>
      </c>
      <c r="E560" s="35" t="str">
        <f>'2021 Muniinfo'!C134</f>
        <v>Burlington</v>
      </c>
      <c r="F560">
        <f>'2021 Muniinfo'!D134</f>
        <v>3</v>
      </c>
      <c r="G560" t="str">
        <f>'2021 Muniinfo'!E134</f>
        <v>Ineligible</v>
      </c>
    </row>
    <row r="561" spans="1:7" ht="16.5" x14ac:dyDescent="0.3">
      <c r="A561" t="str">
        <f t="shared" si="16"/>
        <v>Woodlynne Borough, Camden County</v>
      </c>
      <c r="B561">
        <f t="shared" si="17"/>
        <v>560</v>
      </c>
      <c r="C561" s="35" t="str">
        <f>'2021 Muniinfo'!A172</f>
        <v>0437</v>
      </c>
      <c r="D561" s="35" t="str">
        <f>'2021 Muniinfo'!B172</f>
        <v>Woodlynne Borough</v>
      </c>
      <c r="E561" s="35" t="str">
        <f>'2021 Muniinfo'!C172</f>
        <v>Camden</v>
      </c>
      <c r="F561">
        <f>'2021 Muniinfo'!D172</f>
        <v>2</v>
      </c>
      <c r="G561" t="str">
        <f>'2021 Muniinfo'!E172</f>
        <v>Eligible</v>
      </c>
    </row>
    <row r="562" spans="1:7" ht="16.5" x14ac:dyDescent="0.3">
      <c r="A562" t="str">
        <f t="shared" si="16"/>
        <v>Wood-Ridge Borough, Bergen County</v>
      </c>
      <c r="B562">
        <f t="shared" si="17"/>
        <v>561</v>
      </c>
      <c r="C562" s="35" t="str">
        <f>'2021 Muniinfo'!A94</f>
        <v>0269</v>
      </c>
      <c r="D562" s="35" t="str">
        <f>'2021 Muniinfo'!B94</f>
        <v>Wood-Ridge Borough</v>
      </c>
      <c r="E562" s="35" t="str">
        <f>'2021 Muniinfo'!C94</f>
        <v>Bergen</v>
      </c>
      <c r="F562">
        <f>'2021 Muniinfo'!D94</f>
        <v>2</v>
      </c>
      <c r="G562" t="str">
        <f>'2021 Muniinfo'!E94</f>
        <v>Eligible</v>
      </c>
    </row>
    <row r="563" spans="1:7" ht="16.5" x14ac:dyDescent="0.3">
      <c r="A563" t="str">
        <f t="shared" si="16"/>
        <v>Woodstown Borough, Salem County</v>
      </c>
      <c r="B563">
        <f t="shared" si="17"/>
        <v>562</v>
      </c>
      <c r="C563" s="35" t="str">
        <f>'2021 Muniinfo'!A479</f>
        <v>1715</v>
      </c>
      <c r="D563" s="35" t="str">
        <f>'2021 Muniinfo'!B479</f>
        <v>Woodstown Borough</v>
      </c>
      <c r="E563" s="35" t="str">
        <f>'2021 Muniinfo'!C479</f>
        <v>Salem</v>
      </c>
      <c r="F563">
        <f>'2021 Muniinfo'!D479</f>
        <v>1</v>
      </c>
      <c r="G563" t="str">
        <f>'2021 Muniinfo'!E479</f>
        <v>Ineligible</v>
      </c>
    </row>
    <row r="564" spans="1:7" ht="16.5" x14ac:dyDescent="0.3">
      <c r="A564" t="str">
        <f t="shared" si="16"/>
        <v>Woolwich Township, Gloucester County</v>
      </c>
      <c r="B564">
        <f t="shared" si="17"/>
        <v>563</v>
      </c>
      <c r="C564" s="35" t="str">
        <f>'2021 Muniinfo'!A248</f>
        <v>0824</v>
      </c>
      <c r="D564" s="35" t="str">
        <f>'2021 Muniinfo'!B248</f>
        <v>Woolwich Township</v>
      </c>
      <c r="E564" s="35" t="str">
        <f>'2021 Muniinfo'!C248</f>
        <v>Gloucester</v>
      </c>
      <c r="F564">
        <f>'2021 Muniinfo'!D248</f>
        <v>3</v>
      </c>
      <c r="G564" t="str">
        <f>'2021 Muniinfo'!E248</f>
        <v>Ineligible</v>
      </c>
    </row>
    <row r="565" spans="1:7" ht="16.5" x14ac:dyDescent="0.3">
      <c r="A565" t="str">
        <f t="shared" si="16"/>
        <v>Wrightstown Borough, Burlington County</v>
      </c>
      <c r="B565">
        <f t="shared" si="17"/>
        <v>564</v>
      </c>
      <c r="C565" s="35" t="str">
        <f>'2021 Muniinfo'!A135</f>
        <v>0340</v>
      </c>
      <c r="D565" s="35" t="str">
        <f>'2021 Muniinfo'!B135</f>
        <v>Wrightstown Borough</v>
      </c>
      <c r="E565" s="35" t="str">
        <f>'2021 Muniinfo'!C135</f>
        <v>Burlington</v>
      </c>
      <c r="F565">
        <f>'2021 Muniinfo'!D135</f>
        <v>1</v>
      </c>
      <c r="G565" t="str">
        <f>'2021 Muniinfo'!E135</f>
        <v>Eligible</v>
      </c>
    </row>
    <row r="566" spans="1:7" ht="16.5" x14ac:dyDescent="0.3">
      <c r="A566" t="str">
        <f t="shared" si="16"/>
        <v>Wyckoff Township, Bergen County</v>
      </c>
      <c r="B566">
        <f t="shared" si="17"/>
        <v>565</v>
      </c>
      <c r="C566" s="35" t="str">
        <f>'2021 Muniinfo'!A95</f>
        <v>0270</v>
      </c>
      <c r="D566" s="35" t="str">
        <f>'2021 Muniinfo'!B95</f>
        <v>Wyckoff Township</v>
      </c>
      <c r="E566" s="35" t="str">
        <f>'2021 Muniinfo'!C95</f>
        <v>Bergen</v>
      </c>
      <c r="F566">
        <f>'2021 Muniinfo'!D95</f>
        <v>3</v>
      </c>
      <c r="G566" t="str">
        <f>'2021 Muniinfo'!E95</f>
        <v>Ineligible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2021 Muniinfo</vt:lpstr>
      <vt:lpstr>Crosswalk</vt:lpstr>
      <vt:lpstr>Form!Print_Area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Clayton, Spencer</cp:lastModifiedBy>
  <cp:lastPrinted>2018-03-15T14:10:11Z</cp:lastPrinted>
  <dcterms:created xsi:type="dcterms:W3CDTF">2016-01-13T15:40:27Z</dcterms:created>
  <dcterms:modified xsi:type="dcterms:W3CDTF">2021-01-27T18:19:12Z</dcterms:modified>
</cp:coreProperties>
</file>