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 Shared Folder\STC Folder\Property Taxes\Munisheets 2017\2025\"/>
    </mc:Choice>
  </mc:AlternateContent>
  <xr:revisionPtr revIDLastSave="0" documentId="8_{BDC6F8C7-63A7-4631-86CF-3902C3804EB8}" xr6:coauthVersionLast="47" xr6:coauthVersionMax="47" xr10:uidLastSave="{00000000-0000-0000-0000-000000000000}"/>
  <workbookProtection workbookAlgorithmName="SHA-512" workbookHashValue="C+Gr38IA92LIgJqr4pqdLGTq3/6pNDJvmNXrC92xWeE5dgh6J6dz6rfJ55IxSgKBkUQtPLAIj77KJXJcg4PBYA==" workbookSaltValue="D+vi15XYr2ZPhnXAlJNdww==" workbookSpinCount="100000" lockStructure="1"/>
  <bookViews>
    <workbookView xWindow="34005" yWindow="2535" windowWidth="21600" windowHeight="11295" xr2:uid="{00000000-000D-0000-FFFF-FFFF00000000}"/>
  </bookViews>
  <sheets>
    <sheet name="Form" sheetId="2" r:id="rId1"/>
    <sheet name="2025 Muniinfo" sheetId="1" state="hidden" r:id="rId2"/>
    <sheet name="Crosswalk" sheetId="3" state="hidden" r:id="rId3"/>
  </sheets>
  <definedNames>
    <definedName name="_xlnm._FilterDatabase" localSheetId="1" hidden="1">'2025 Muniinfo'!$A$1:$AN$566</definedName>
    <definedName name="_xlnm.Print_Area" localSheetId="0">Form!$A$1:$L$50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L6" i="2"/>
  <c r="L5" i="2"/>
  <c r="C6" i="2"/>
  <c r="B3" i="3"/>
  <c r="AG565" i="1" l="1"/>
  <c r="AG561" i="1"/>
  <c r="AG557" i="1"/>
  <c r="AG553" i="1"/>
  <c r="AG549" i="1"/>
  <c r="AG545" i="1"/>
  <c r="AG541" i="1"/>
  <c r="AG537" i="1"/>
  <c r="AG533" i="1"/>
  <c r="AG529" i="1"/>
  <c r="AG525" i="1"/>
  <c r="AG521" i="1"/>
  <c r="AG517" i="1"/>
  <c r="AG513" i="1"/>
  <c r="AG509" i="1"/>
  <c r="AG505" i="1"/>
  <c r="AG501" i="1"/>
  <c r="AG558" i="1" l="1"/>
  <c r="AG562" i="1"/>
  <c r="AG566" i="1"/>
  <c r="AG6" i="1"/>
  <c r="AG10" i="1"/>
  <c r="AG14" i="1"/>
  <c r="AG18" i="1"/>
  <c r="AG22" i="1"/>
  <c r="AG26" i="1"/>
  <c r="AG30" i="1"/>
  <c r="AG34" i="1"/>
  <c r="AG38" i="1"/>
  <c r="AG42" i="1"/>
  <c r="AG46" i="1"/>
  <c r="AG50" i="1"/>
  <c r="AG54" i="1"/>
  <c r="AG58" i="1"/>
  <c r="AG62" i="1"/>
  <c r="AG66" i="1"/>
  <c r="AG70" i="1"/>
  <c r="AG74" i="1"/>
  <c r="AG78" i="1"/>
  <c r="AG82" i="1"/>
  <c r="AG86" i="1"/>
  <c r="AG90" i="1"/>
  <c r="AG94" i="1"/>
  <c r="AG98" i="1"/>
  <c r="AG102" i="1"/>
  <c r="AG106" i="1"/>
  <c r="AG110" i="1"/>
  <c r="AG114" i="1"/>
  <c r="AG118" i="1"/>
  <c r="AG122" i="1"/>
  <c r="AG126" i="1"/>
  <c r="AG130" i="1"/>
  <c r="AG134" i="1"/>
  <c r="AG138" i="1"/>
  <c r="AG142" i="1"/>
  <c r="AG146" i="1"/>
  <c r="AG150" i="1"/>
  <c r="AG154" i="1"/>
  <c r="AG158" i="1"/>
  <c r="AI5" i="1"/>
  <c r="AH6" i="1"/>
  <c r="AI9" i="1"/>
  <c r="AH10" i="1"/>
  <c r="AI13" i="1"/>
  <c r="AH14" i="1"/>
  <c r="AI17" i="1"/>
  <c r="AH18" i="1"/>
  <c r="AI21" i="1"/>
  <c r="AH22" i="1"/>
  <c r="AI25" i="1"/>
  <c r="AH26" i="1"/>
  <c r="AI29" i="1"/>
  <c r="AH30" i="1"/>
  <c r="AI33" i="1"/>
  <c r="AH34" i="1"/>
  <c r="AI37" i="1"/>
  <c r="AH38" i="1"/>
  <c r="AI41" i="1"/>
  <c r="AH42" i="1"/>
  <c r="AI45" i="1"/>
  <c r="AH46" i="1"/>
  <c r="AI49" i="1"/>
  <c r="AH50" i="1"/>
  <c r="AI53" i="1"/>
  <c r="AH54" i="1"/>
  <c r="AI57" i="1"/>
  <c r="AH58" i="1"/>
  <c r="AI61" i="1"/>
  <c r="AH62" i="1"/>
  <c r="AI65" i="1"/>
  <c r="AH66" i="1"/>
  <c r="AI69" i="1"/>
  <c r="AH70" i="1"/>
  <c r="AI73" i="1"/>
  <c r="AH74" i="1"/>
  <c r="AI77" i="1"/>
  <c r="AH78" i="1"/>
  <c r="AI81" i="1"/>
  <c r="AH82" i="1"/>
  <c r="AI85" i="1"/>
  <c r="AH86" i="1"/>
  <c r="AI89" i="1"/>
  <c r="AH90" i="1"/>
  <c r="AI93" i="1"/>
  <c r="AH94" i="1"/>
  <c r="AI97" i="1"/>
  <c r="AH98" i="1"/>
  <c r="AI101" i="1"/>
  <c r="AH102" i="1"/>
  <c r="AI105" i="1"/>
  <c r="AH106" i="1"/>
  <c r="AI109" i="1"/>
  <c r="AH110" i="1"/>
  <c r="AI113" i="1"/>
  <c r="AH114" i="1"/>
  <c r="AI117" i="1"/>
  <c r="AH118" i="1"/>
  <c r="AI121" i="1"/>
  <c r="AH122" i="1"/>
  <c r="AI125" i="1"/>
  <c r="AH126" i="1"/>
  <c r="AI129" i="1"/>
  <c r="AH130" i="1"/>
  <c r="AI133" i="1"/>
  <c r="AH134" i="1"/>
  <c r="AI137" i="1"/>
  <c r="AH138" i="1"/>
  <c r="AI141" i="1"/>
  <c r="AH142" i="1"/>
  <c r="AI145" i="1"/>
  <c r="AH146" i="1"/>
  <c r="AI149" i="1"/>
  <c r="AH150" i="1"/>
  <c r="AI153" i="1"/>
  <c r="AH154" i="1"/>
  <c r="AI157" i="1"/>
  <c r="AH158" i="1"/>
  <c r="AI161" i="1"/>
  <c r="AH162" i="1"/>
  <c r="AI164" i="1"/>
  <c r="AH165" i="1"/>
  <c r="AI168" i="1"/>
  <c r="AH169" i="1"/>
  <c r="AI172" i="1"/>
  <c r="AH173" i="1"/>
  <c r="AI176" i="1"/>
  <c r="AH177" i="1"/>
  <c r="AI180" i="1"/>
  <c r="AH181" i="1"/>
  <c r="AI184" i="1"/>
  <c r="AH185" i="1"/>
  <c r="AI188" i="1"/>
  <c r="AH189" i="1"/>
  <c r="AI192" i="1"/>
  <c r="AH193" i="1"/>
  <c r="AI196" i="1"/>
  <c r="AI208" i="1"/>
  <c r="AH209" i="1"/>
  <c r="AI212" i="1"/>
  <c r="AH213" i="1"/>
  <c r="AI216" i="1"/>
  <c r="AH217" i="1"/>
  <c r="AI220" i="1"/>
  <c r="AH221" i="1"/>
  <c r="AI224" i="1"/>
  <c r="AH225" i="1"/>
  <c r="AI228" i="1"/>
  <c r="AH229" i="1"/>
  <c r="AI232" i="1"/>
  <c r="AH233" i="1"/>
  <c r="AI236" i="1"/>
  <c r="AH237" i="1"/>
  <c r="AI240" i="1"/>
  <c r="AH241" i="1"/>
  <c r="AI244" i="1"/>
  <c r="AH245" i="1"/>
  <c r="AI248" i="1"/>
  <c r="AH249" i="1"/>
  <c r="AI252" i="1"/>
  <c r="AH253" i="1"/>
  <c r="AI256" i="1"/>
  <c r="AH257" i="1"/>
  <c r="AH549" i="1"/>
  <c r="AI552" i="1"/>
  <c r="AH553" i="1"/>
  <c r="AI556" i="1"/>
  <c r="AH557" i="1"/>
  <c r="AI560" i="1"/>
  <c r="AH561" i="1"/>
  <c r="AI564" i="1"/>
  <c r="AH197" i="1"/>
  <c r="AI200" i="1"/>
  <c r="AH201" i="1"/>
  <c r="AI204" i="1"/>
  <c r="AH205" i="1"/>
  <c r="AI260" i="1"/>
  <c r="AH261" i="1"/>
  <c r="AI264" i="1"/>
  <c r="AH265" i="1"/>
  <c r="AI268" i="1"/>
  <c r="AH269" i="1"/>
  <c r="AI272" i="1"/>
  <c r="AH273" i="1"/>
  <c r="AI276" i="1"/>
  <c r="AH277" i="1"/>
  <c r="AI280" i="1"/>
  <c r="AH281" i="1"/>
  <c r="AI284" i="1"/>
  <c r="AH285" i="1"/>
  <c r="AG294" i="1"/>
  <c r="AG298" i="1"/>
  <c r="AG302" i="1"/>
  <c r="AG306" i="1"/>
  <c r="AG310" i="1"/>
  <c r="AG314" i="1"/>
  <c r="AG318" i="1"/>
  <c r="AG322" i="1"/>
  <c r="AG326" i="1"/>
  <c r="AG330" i="1"/>
  <c r="AG334" i="1"/>
  <c r="AG338" i="1"/>
  <c r="AG342" i="1"/>
  <c r="AG346" i="1"/>
  <c r="AG350" i="1"/>
  <c r="AG354" i="1"/>
  <c r="AG358" i="1"/>
  <c r="AG362" i="1"/>
  <c r="AG366" i="1"/>
  <c r="AG370" i="1"/>
  <c r="AG374" i="1"/>
  <c r="AG378" i="1"/>
  <c r="AG382" i="1"/>
  <c r="AG386" i="1"/>
  <c r="AG390" i="1"/>
  <c r="AG394" i="1"/>
  <c r="AG398" i="1"/>
  <c r="AG402" i="1"/>
  <c r="AG406" i="1"/>
  <c r="AG410" i="1"/>
  <c r="AG414" i="1"/>
  <c r="AG418" i="1"/>
  <c r="AG422" i="1"/>
  <c r="AG426" i="1"/>
  <c r="AG430" i="1"/>
  <c r="AG434" i="1"/>
  <c r="AG438" i="1"/>
  <c r="AG442" i="1"/>
  <c r="AG446" i="1"/>
  <c r="AG450" i="1"/>
  <c r="AG454" i="1"/>
  <c r="AG458" i="1"/>
  <c r="AG462" i="1"/>
  <c r="AG466" i="1"/>
  <c r="AG470" i="1"/>
  <c r="AG474" i="1"/>
  <c r="AG478" i="1"/>
  <c r="AG482" i="1"/>
  <c r="AG486" i="1"/>
  <c r="AG490" i="1"/>
  <c r="AG494" i="1"/>
  <c r="AG498" i="1"/>
  <c r="AG502" i="1"/>
  <c r="AG506" i="1"/>
  <c r="AG510" i="1"/>
  <c r="AG514" i="1"/>
  <c r="AG518" i="1"/>
  <c r="AG522" i="1"/>
  <c r="AG526" i="1"/>
  <c r="AG530" i="1"/>
  <c r="AG534" i="1"/>
  <c r="AG538" i="1"/>
  <c r="AG542" i="1"/>
  <c r="AG546" i="1"/>
  <c r="AG550" i="1"/>
  <c r="AG554" i="1"/>
  <c r="AI118" i="1"/>
  <c r="AH119" i="1"/>
  <c r="AI122" i="1"/>
  <c r="AH123" i="1"/>
  <c r="AI126" i="1"/>
  <c r="AH127" i="1"/>
  <c r="AI130" i="1"/>
  <c r="AH131" i="1"/>
  <c r="AI134" i="1"/>
  <c r="AH135" i="1"/>
  <c r="AI138" i="1"/>
  <c r="AH139" i="1"/>
  <c r="AI142" i="1"/>
  <c r="AH143" i="1"/>
  <c r="AI146" i="1"/>
  <c r="AH147" i="1"/>
  <c r="AI150" i="1"/>
  <c r="AH151" i="1"/>
  <c r="AI154" i="1"/>
  <c r="AH155" i="1"/>
  <c r="AI158" i="1"/>
  <c r="AH159" i="1"/>
  <c r="AI162" i="1"/>
  <c r="AH163" i="1"/>
  <c r="AI165" i="1"/>
  <c r="AH166" i="1"/>
  <c r="AI169" i="1"/>
  <c r="AH170" i="1"/>
  <c r="AI173" i="1"/>
  <c r="AH174" i="1"/>
  <c r="AI177" i="1"/>
  <c r="AH178" i="1"/>
  <c r="AI181" i="1"/>
  <c r="AH182" i="1"/>
  <c r="AI185" i="1"/>
  <c r="AH186" i="1"/>
  <c r="AI189" i="1"/>
  <c r="AH190" i="1"/>
  <c r="AI193" i="1"/>
  <c r="AH194" i="1"/>
  <c r="AI197" i="1"/>
  <c r="AH198" i="1"/>
  <c r="AI201" i="1"/>
  <c r="AH202" i="1"/>
  <c r="AI205" i="1"/>
  <c r="AH206" i="1"/>
  <c r="AI209" i="1"/>
  <c r="AH210" i="1"/>
  <c r="AI213" i="1"/>
  <c r="AH214" i="1"/>
  <c r="AI217" i="1"/>
  <c r="AH218" i="1"/>
  <c r="AI221" i="1"/>
  <c r="AH222" i="1"/>
  <c r="AI225" i="1"/>
  <c r="AH226" i="1"/>
  <c r="AI229" i="1"/>
  <c r="AH230" i="1"/>
  <c r="AI233" i="1"/>
  <c r="AH234" i="1"/>
  <c r="AI237" i="1"/>
  <c r="AH238" i="1"/>
  <c r="AI241" i="1"/>
  <c r="AH242" i="1"/>
  <c r="AI245" i="1"/>
  <c r="AH246" i="1"/>
  <c r="AI249" i="1"/>
  <c r="AH250" i="1"/>
  <c r="AI253" i="1"/>
  <c r="AH254" i="1"/>
  <c r="AI257" i="1"/>
  <c r="AH258" i="1"/>
  <c r="AI261" i="1"/>
  <c r="AH262" i="1"/>
  <c r="AI265" i="1"/>
  <c r="AH266" i="1"/>
  <c r="AI269" i="1"/>
  <c r="AH270" i="1"/>
  <c r="AI273" i="1"/>
  <c r="AH274" i="1"/>
  <c r="AI277" i="1"/>
  <c r="AH278" i="1"/>
  <c r="AI281" i="1"/>
  <c r="AH282" i="1"/>
  <c r="AI285" i="1"/>
  <c r="AH286" i="1"/>
  <c r="AI341" i="1"/>
  <c r="AI345" i="1"/>
  <c r="AI349" i="1"/>
  <c r="AH350" i="1"/>
  <c r="AI353" i="1"/>
  <c r="AH354" i="1"/>
  <c r="AI357" i="1"/>
  <c r="AH358" i="1"/>
  <c r="AI361" i="1"/>
  <c r="AH362" i="1"/>
  <c r="AI365" i="1"/>
  <c r="AI369" i="1"/>
  <c r="AH370" i="1"/>
  <c r="AI373" i="1"/>
  <c r="AH374" i="1"/>
  <c r="AI377" i="1"/>
  <c r="AI381" i="1"/>
  <c r="AI385" i="1"/>
  <c r="AH386" i="1"/>
  <c r="AI389" i="1"/>
  <c r="AI393" i="1"/>
  <c r="AH394" i="1"/>
  <c r="AI397" i="1"/>
  <c r="AH565" i="1"/>
  <c r="AI6" i="1"/>
  <c r="AH7" i="1"/>
  <c r="AI10" i="1"/>
  <c r="AH11" i="1"/>
  <c r="AI14" i="1"/>
  <c r="AH15" i="1"/>
  <c r="AI18" i="1"/>
  <c r="AH19" i="1"/>
  <c r="AI22" i="1"/>
  <c r="AH23" i="1"/>
  <c r="AI26" i="1"/>
  <c r="AH27" i="1"/>
  <c r="AI30" i="1"/>
  <c r="AH31" i="1"/>
  <c r="AI34" i="1"/>
  <c r="AH35" i="1"/>
  <c r="AI38" i="1"/>
  <c r="AH39" i="1"/>
  <c r="AI42" i="1"/>
  <c r="AH43" i="1"/>
  <c r="AI46" i="1"/>
  <c r="AH47" i="1"/>
  <c r="AI50" i="1"/>
  <c r="AH51" i="1"/>
  <c r="AI54" i="1"/>
  <c r="AH55" i="1"/>
  <c r="AI58" i="1"/>
  <c r="AH59" i="1"/>
  <c r="AI62" i="1"/>
  <c r="AH63" i="1"/>
  <c r="AI66" i="1"/>
  <c r="AH67" i="1"/>
  <c r="AI70" i="1"/>
  <c r="AH71" i="1"/>
  <c r="AI74" i="1"/>
  <c r="AH75" i="1"/>
  <c r="AI78" i="1"/>
  <c r="AH79" i="1"/>
  <c r="AI82" i="1"/>
  <c r="AH83" i="1"/>
  <c r="AI86" i="1"/>
  <c r="AH87" i="1"/>
  <c r="AI90" i="1"/>
  <c r="AH91" i="1"/>
  <c r="AI94" i="1"/>
  <c r="AH95" i="1"/>
  <c r="AI98" i="1"/>
  <c r="AH99" i="1"/>
  <c r="AI102" i="1"/>
  <c r="AH103" i="1"/>
  <c r="AI106" i="1"/>
  <c r="AH107" i="1"/>
  <c r="AI110" i="1"/>
  <c r="AH111" i="1"/>
  <c r="AI114" i="1"/>
  <c r="AH115" i="1"/>
  <c r="AI289" i="1"/>
  <c r="AH290" i="1"/>
  <c r="AI293" i="1"/>
  <c r="AH294" i="1"/>
  <c r="AI297" i="1"/>
  <c r="AH298" i="1"/>
  <c r="AI301" i="1"/>
  <c r="AH302" i="1"/>
  <c r="AI305" i="1"/>
  <c r="AH306" i="1"/>
  <c r="AI309" i="1"/>
  <c r="AH310" i="1"/>
  <c r="AI313" i="1"/>
  <c r="AH314" i="1"/>
  <c r="AI317" i="1"/>
  <c r="AH318" i="1"/>
  <c r="AI321" i="1"/>
  <c r="AH322" i="1"/>
  <c r="AI325" i="1"/>
  <c r="AH326" i="1"/>
  <c r="AI329" i="1"/>
  <c r="AH330" i="1"/>
  <c r="AI333" i="1"/>
  <c r="AH334" i="1"/>
  <c r="AI337" i="1"/>
  <c r="AH338" i="1"/>
  <c r="AH342" i="1"/>
  <c r="AH346" i="1"/>
  <c r="AH366" i="1"/>
  <c r="AH378" i="1"/>
  <c r="AH382" i="1"/>
  <c r="AH390" i="1"/>
  <c r="AI288" i="1"/>
  <c r="AH289" i="1"/>
  <c r="AI292" i="1"/>
  <c r="AH293" i="1"/>
  <c r="AI296" i="1"/>
  <c r="AH297" i="1"/>
  <c r="AI300" i="1"/>
  <c r="AH301" i="1"/>
  <c r="AI304" i="1"/>
  <c r="AH305" i="1"/>
  <c r="AI308" i="1"/>
  <c r="AH309" i="1"/>
  <c r="AI312" i="1"/>
  <c r="AH313" i="1"/>
  <c r="AI316" i="1"/>
  <c r="AH317" i="1"/>
  <c r="AI320" i="1"/>
  <c r="AH321" i="1"/>
  <c r="AI324" i="1"/>
  <c r="AH325" i="1"/>
  <c r="AI328" i="1"/>
  <c r="AH329" i="1"/>
  <c r="AI332" i="1"/>
  <c r="AH333" i="1"/>
  <c r="AI336" i="1"/>
  <c r="AH337" i="1"/>
  <c r="AG162" i="1"/>
  <c r="AG165" i="1"/>
  <c r="AG169" i="1"/>
  <c r="AG173" i="1"/>
  <c r="AG177" i="1"/>
  <c r="AG181" i="1"/>
  <c r="AG185" i="1"/>
  <c r="AG189" i="1"/>
  <c r="AG193" i="1"/>
  <c r="AG197" i="1"/>
  <c r="AG201" i="1"/>
  <c r="AG205" i="1"/>
  <c r="AG209" i="1"/>
  <c r="AG213" i="1"/>
  <c r="AG217" i="1"/>
  <c r="AG221" i="1"/>
  <c r="AG225" i="1"/>
  <c r="AG229" i="1"/>
  <c r="AG233" i="1"/>
  <c r="AG237" i="1"/>
  <c r="AG241" i="1"/>
  <c r="AG245" i="1"/>
  <c r="AG249" i="1"/>
  <c r="AG253" i="1"/>
  <c r="AG257" i="1"/>
  <c r="AG261" i="1"/>
  <c r="AG265" i="1"/>
  <c r="AG269" i="1"/>
  <c r="AG273" i="1"/>
  <c r="AG277" i="1"/>
  <c r="AG281" i="1"/>
  <c r="AG285" i="1"/>
  <c r="AG289" i="1"/>
  <c r="AG293" i="1"/>
  <c r="AG297" i="1"/>
  <c r="AG301" i="1"/>
  <c r="AG305" i="1"/>
  <c r="AG309" i="1"/>
  <c r="AG313" i="1"/>
  <c r="AG317" i="1"/>
  <c r="AG321" i="1"/>
  <c r="AG325" i="1"/>
  <c r="AG329" i="1"/>
  <c r="AG333" i="1"/>
  <c r="AG337" i="1"/>
  <c r="AG341" i="1"/>
  <c r="AG345" i="1"/>
  <c r="AG349" i="1"/>
  <c r="AG353" i="1"/>
  <c r="AG357" i="1"/>
  <c r="AG361" i="1"/>
  <c r="AG365" i="1"/>
  <c r="AG369" i="1"/>
  <c r="AG373" i="1"/>
  <c r="AG377" i="1"/>
  <c r="AG381" i="1"/>
  <c r="AG385" i="1"/>
  <c r="AG389" i="1"/>
  <c r="AG393" i="1"/>
  <c r="AG397" i="1"/>
  <c r="AG401" i="1"/>
  <c r="AG405" i="1"/>
  <c r="AG409" i="1"/>
  <c r="AG413" i="1"/>
  <c r="AG417" i="1"/>
  <c r="AG421" i="1"/>
  <c r="AG425" i="1"/>
  <c r="AG429" i="1"/>
  <c r="AG433" i="1"/>
  <c r="AG437" i="1"/>
  <c r="AG441" i="1"/>
  <c r="AG445" i="1"/>
  <c r="AG449" i="1"/>
  <c r="AG453" i="1"/>
  <c r="AG457" i="1"/>
  <c r="AG461" i="1"/>
  <c r="AG465" i="1"/>
  <c r="AG469" i="1"/>
  <c r="AG473" i="1"/>
  <c r="AG477" i="1"/>
  <c r="AG481" i="1"/>
  <c r="AG485" i="1"/>
  <c r="AG489" i="1"/>
  <c r="AG493" i="1"/>
  <c r="AG497" i="1"/>
  <c r="AG343" i="1"/>
  <c r="AG347" i="1"/>
  <c r="AG351" i="1"/>
  <c r="AG355" i="1"/>
  <c r="AG359" i="1"/>
  <c r="AG363" i="1"/>
  <c r="AG367" i="1"/>
  <c r="AG371" i="1"/>
  <c r="AG375" i="1"/>
  <c r="AG379" i="1"/>
  <c r="AG383" i="1"/>
  <c r="AG387" i="1"/>
  <c r="AG391" i="1"/>
  <c r="AG395" i="1"/>
  <c r="AG399" i="1"/>
  <c r="AG403" i="1"/>
  <c r="AG407" i="1"/>
  <c r="AG411" i="1"/>
  <c r="AG415" i="1"/>
  <c r="AG419" i="1"/>
  <c r="AG423" i="1"/>
  <c r="AG427" i="1"/>
  <c r="AG431" i="1"/>
  <c r="AG435" i="1"/>
  <c r="AG439" i="1"/>
  <c r="AG443" i="1"/>
  <c r="AG447" i="1"/>
  <c r="AG451" i="1"/>
  <c r="AG455" i="1"/>
  <c r="AG459" i="1"/>
  <c r="AG463" i="1"/>
  <c r="AG467" i="1"/>
  <c r="AG471" i="1"/>
  <c r="AG475" i="1"/>
  <c r="AG479" i="1"/>
  <c r="AG483" i="1"/>
  <c r="AG487" i="1"/>
  <c r="AG491" i="1"/>
  <c r="AG495" i="1"/>
  <c r="AG499" i="1"/>
  <c r="AG503" i="1"/>
  <c r="AG507" i="1"/>
  <c r="AG511" i="1"/>
  <c r="AG515" i="1"/>
  <c r="AG519" i="1"/>
  <c r="AG523" i="1"/>
  <c r="AG527" i="1"/>
  <c r="AG531" i="1"/>
  <c r="AG535" i="1"/>
  <c r="AG539" i="1"/>
  <c r="AG543" i="1"/>
  <c r="AG547" i="1"/>
  <c r="AG551" i="1"/>
  <c r="AG555" i="1"/>
  <c r="AG559" i="1"/>
  <c r="AG563" i="1"/>
  <c r="AG504" i="1"/>
  <c r="AG508" i="1"/>
  <c r="AG512" i="1"/>
  <c r="AG516" i="1"/>
  <c r="AG520" i="1"/>
  <c r="AG524" i="1"/>
  <c r="AG528" i="1"/>
  <c r="AG532" i="1"/>
  <c r="AG536" i="1"/>
  <c r="AG540" i="1"/>
  <c r="AG544" i="1"/>
  <c r="AG548" i="1"/>
  <c r="AG552" i="1"/>
  <c r="AG556" i="1"/>
  <c r="AG560" i="1"/>
  <c r="AG564" i="1"/>
  <c r="AI566" i="1"/>
  <c r="AH398" i="1"/>
  <c r="AI401" i="1"/>
  <c r="AH402" i="1"/>
  <c r="AI405" i="1"/>
  <c r="AH406" i="1"/>
  <c r="AI409" i="1"/>
  <c r="AH410" i="1"/>
  <c r="AI413" i="1"/>
  <c r="AH414" i="1"/>
  <c r="AI417" i="1"/>
  <c r="AH418" i="1"/>
  <c r="AI421" i="1"/>
  <c r="AH422" i="1"/>
  <c r="AI425" i="1"/>
  <c r="AH426" i="1"/>
  <c r="AI429" i="1"/>
  <c r="AH430" i="1"/>
  <c r="AI433" i="1"/>
  <c r="AH434" i="1"/>
  <c r="AI437" i="1"/>
  <c r="AH438" i="1"/>
  <c r="AI441" i="1"/>
  <c r="AH442" i="1"/>
  <c r="AI445" i="1"/>
  <c r="AH446" i="1"/>
  <c r="AI449" i="1"/>
  <c r="AH450" i="1"/>
  <c r="AI453" i="1"/>
  <c r="AH454" i="1"/>
  <c r="AI457" i="1"/>
  <c r="AH458" i="1"/>
  <c r="AI461" i="1"/>
  <c r="AH462" i="1"/>
  <c r="AI465" i="1"/>
  <c r="AH466" i="1"/>
  <c r="AI469" i="1"/>
  <c r="AH470" i="1"/>
  <c r="AI473" i="1"/>
  <c r="AH474" i="1"/>
  <c r="AI477" i="1"/>
  <c r="AH478" i="1"/>
  <c r="AI481" i="1"/>
  <c r="AH482" i="1"/>
  <c r="AI485" i="1"/>
  <c r="AH486" i="1"/>
  <c r="AI489" i="1"/>
  <c r="AH490" i="1"/>
  <c r="AI493" i="1"/>
  <c r="AH494" i="1"/>
  <c r="AI497" i="1"/>
  <c r="AH498" i="1"/>
  <c r="AI501" i="1"/>
  <c r="AH502" i="1"/>
  <c r="AI505" i="1"/>
  <c r="AH506" i="1"/>
  <c r="AI509" i="1"/>
  <c r="AH510" i="1"/>
  <c r="AI513" i="1"/>
  <c r="AH514" i="1"/>
  <c r="AI517" i="1"/>
  <c r="AH518" i="1"/>
  <c r="AI521" i="1"/>
  <c r="AH522" i="1"/>
  <c r="AI525" i="1"/>
  <c r="AH526" i="1"/>
  <c r="AI529" i="1"/>
  <c r="AH530" i="1"/>
  <c r="AI533" i="1"/>
  <c r="AH534" i="1"/>
  <c r="AI537" i="1"/>
  <c r="AH538" i="1"/>
  <c r="AI541" i="1"/>
  <c r="AH542" i="1"/>
  <c r="AI545" i="1"/>
  <c r="AH546" i="1"/>
  <c r="AI549" i="1"/>
  <c r="AH550" i="1"/>
  <c r="AI553" i="1"/>
  <c r="AH554" i="1"/>
  <c r="AI557" i="1"/>
  <c r="AH558" i="1"/>
  <c r="AI561" i="1"/>
  <c r="AH562" i="1"/>
  <c r="AI565" i="1"/>
  <c r="AH566" i="1"/>
  <c r="AH4" i="1"/>
  <c r="AI7" i="1"/>
  <c r="AH8" i="1"/>
  <c r="AI11" i="1"/>
  <c r="AH12" i="1"/>
  <c r="AI15" i="1"/>
  <c r="AH16" i="1"/>
  <c r="AI19" i="1"/>
  <c r="AH20" i="1"/>
  <c r="AI23" i="1"/>
  <c r="AH24" i="1"/>
  <c r="AI27" i="1"/>
  <c r="AH28" i="1"/>
  <c r="AI31" i="1"/>
  <c r="AH32" i="1"/>
  <c r="AI35" i="1"/>
  <c r="AH36" i="1"/>
  <c r="AI39" i="1"/>
  <c r="AH40" i="1"/>
  <c r="AI43" i="1"/>
  <c r="AH44" i="1"/>
  <c r="AI47" i="1"/>
  <c r="AH48" i="1"/>
  <c r="AI51" i="1"/>
  <c r="AH52" i="1"/>
  <c r="AI55" i="1"/>
  <c r="AH56" i="1"/>
  <c r="AI59" i="1"/>
  <c r="AH60" i="1"/>
  <c r="AI63" i="1"/>
  <c r="AH64" i="1"/>
  <c r="AI67" i="1"/>
  <c r="AH68" i="1"/>
  <c r="AI71" i="1"/>
  <c r="AH72" i="1"/>
  <c r="AI75" i="1"/>
  <c r="AH76" i="1"/>
  <c r="AI79" i="1"/>
  <c r="AH80" i="1"/>
  <c r="AI83" i="1"/>
  <c r="AH84" i="1"/>
  <c r="AI87" i="1"/>
  <c r="AH88" i="1"/>
  <c r="AI91" i="1"/>
  <c r="AH92" i="1"/>
  <c r="AI95" i="1"/>
  <c r="AH96" i="1"/>
  <c r="AI99" i="1"/>
  <c r="AH100" i="1"/>
  <c r="AI103" i="1"/>
  <c r="AH104" i="1"/>
  <c r="AI107" i="1"/>
  <c r="AH108" i="1"/>
  <c r="AI111" i="1"/>
  <c r="AH112" i="1"/>
  <c r="AI115" i="1"/>
  <c r="AH116" i="1"/>
  <c r="AI119" i="1"/>
  <c r="AH120" i="1"/>
  <c r="AI123" i="1"/>
  <c r="AH124" i="1"/>
  <c r="AI127" i="1"/>
  <c r="AH128" i="1"/>
  <c r="AI131" i="1"/>
  <c r="AH132" i="1"/>
  <c r="AI135" i="1"/>
  <c r="AH136" i="1"/>
  <c r="AI139" i="1"/>
  <c r="AH140" i="1"/>
  <c r="AI143" i="1"/>
  <c r="AH144" i="1"/>
  <c r="AI147" i="1"/>
  <c r="AH148" i="1"/>
  <c r="AI151" i="1"/>
  <c r="AH152" i="1"/>
  <c r="AI155" i="1"/>
  <c r="AH156" i="1"/>
  <c r="AI159" i="1"/>
  <c r="AH160" i="1"/>
  <c r="AI163" i="1"/>
  <c r="AI166" i="1"/>
  <c r="AH167" i="1"/>
  <c r="AI170" i="1"/>
  <c r="AH171" i="1"/>
  <c r="AI174" i="1"/>
  <c r="AH175" i="1"/>
  <c r="AI178" i="1"/>
  <c r="AH179" i="1"/>
  <c r="AI182" i="1"/>
  <c r="AH183" i="1"/>
  <c r="AI186" i="1"/>
  <c r="AH187" i="1"/>
  <c r="AI190" i="1"/>
  <c r="AH191" i="1"/>
  <c r="AI194" i="1"/>
  <c r="AH195" i="1"/>
  <c r="AI198" i="1"/>
  <c r="AH199" i="1"/>
  <c r="AI202" i="1"/>
  <c r="AH203" i="1"/>
  <c r="AI206" i="1"/>
  <c r="AH207" i="1"/>
  <c r="AI210" i="1"/>
  <c r="AH211" i="1"/>
  <c r="AI214" i="1"/>
  <c r="AH215" i="1"/>
  <c r="AI218" i="1"/>
  <c r="AH219" i="1"/>
  <c r="AI222" i="1"/>
  <c r="AH223" i="1"/>
  <c r="AI226" i="1"/>
  <c r="AH227" i="1"/>
  <c r="AI230" i="1"/>
  <c r="AH231" i="1"/>
  <c r="AI234" i="1"/>
  <c r="AH235" i="1"/>
  <c r="AI238" i="1"/>
  <c r="AH239" i="1"/>
  <c r="AI242" i="1"/>
  <c r="AH243" i="1"/>
  <c r="AI246" i="1"/>
  <c r="AH247" i="1"/>
  <c r="AI250" i="1"/>
  <c r="AH251" i="1"/>
  <c r="AI254" i="1"/>
  <c r="AH255" i="1"/>
  <c r="AI258" i="1"/>
  <c r="AH259" i="1"/>
  <c r="AI262" i="1"/>
  <c r="AH263" i="1"/>
  <c r="AI266" i="1"/>
  <c r="AH267" i="1"/>
  <c r="AI270" i="1"/>
  <c r="AH271" i="1"/>
  <c r="AI274" i="1"/>
  <c r="AH275" i="1"/>
  <c r="AI278" i="1"/>
  <c r="AH279" i="1"/>
  <c r="AI282" i="1"/>
  <c r="AH283" i="1"/>
  <c r="AI286" i="1"/>
  <c r="AH287" i="1"/>
  <c r="AI290" i="1"/>
  <c r="AH291" i="1"/>
  <c r="AI294" i="1"/>
  <c r="AH295" i="1"/>
  <c r="AI298" i="1"/>
  <c r="AH299" i="1"/>
  <c r="AI302" i="1"/>
  <c r="AH303" i="1"/>
  <c r="AI306" i="1"/>
  <c r="AH307" i="1"/>
  <c r="AI310" i="1"/>
  <c r="AH311" i="1"/>
  <c r="AI314" i="1"/>
  <c r="AH315" i="1"/>
  <c r="AI318" i="1"/>
  <c r="AH319" i="1"/>
  <c r="AG7" i="1"/>
  <c r="AG23" i="1"/>
  <c r="AG39" i="1"/>
  <c r="AG47" i="1"/>
  <c r="AG59" i="1"/>
  <c r="AG79" i="1"/>
  <c r="AG87" i="1"/>
  <c r="AG103" i="1"/>
  <c r="AG115" i="1"/>
  <c r="AG131" i="1"/>
  <c r="AG143" i="1"/>
  <c r="AG155" i="1"/>
  <c r="AG170" i="1"/>
  <c r="AG178" i="1"/>
  <c r="AG190" i="1"/>
  <c r="AG206" i="1"/>
  <c r="AG218" i="1"/>
  <c r="AG234" i="1"/>
  <c r="AG242" i="1"/>
  <c r="AG258" i="1"/>
  <c r="AG270" i="1"/>
  <c r="AG286" i="1"/>
  <c r="AG3" i="1"/>
  <c r="AG11" i="1"/>
  <c r="AG19" i="1"/>
  <c r="AG35" i="1"/>
  <c r="AG51" i="1"/>
  <c r="AG63" i="1"/>
  <c r="AG75" i="1"/>
  <c r="AG91" i="1"/>
  <c r="AG99" i="1"/>
  <c r="AG119" i="1"/>
  <c r="AG127" i="1"/>
  <c r="AG139" i="1"/>
  <c r="AG151" i="1"/>
  <c r="AG166" i="1"/>
  <c r="AG182" i="1"/>
  <c r="AG194" i="1"/>
  <c r="AG202" i="1"/>
  <c r="AG222" i="1"/>
  <c r="AG230" i="1"/>
  <c r="AG246" i="1"/>
  <c r="AG262" i="1"/>
  <c r="AG274" i="1"/>
  <c r="AG282" i="1"/>
  <c r="AG4" i="1"/>
  <c r="AG12" i="1"/>
  <c r="AG24" i="1"/>
  <c r="AG32" i="1"/>
  <c r="AG40" i="1"/>
  <c r="AG48" i="1"/>
  <c r="AG60" i="1"/>
  <c r="AG68" i="1"/>
  <c r="AG76" i="1"/>
  <c r="AG88" i="1"/>
  <c r="AG96" i="1"/>
  <c r="AG104" i="1"/>
  <c r="AG112" i="1"/>
  <c r="AG124" i="1"/>
  <c r="AG132" i="1"/>
  <c r="AG140" i="1"/>
  <c r="AG152" i="1"/>
  <c r="AG160" i="1"/>
  <c r="AG167" i="1"/>
  <c r="AG175" i="1"/>
  <c r="AG187" i="1"/>
  <c r="AG195" i="1"/>
  <c r="AG203" i="1"/>
  <c r="AG211" i="1"/>
  <c r="AG223" i="1"/>
  <c r="AG231" i="1"/>
  <c r="AG239" i="1"/>
  <c r="AG251" i="1"/>
  <c r="AG259" i="1"/>
  <c r="AG267" i="1"/>
  <c r="AG275" i="1"/>
  <c r="AG287" i="1"/>
  <c r="AG295" i="1"/>
  <c r="AG303" i="1"/>
  <c r="AG315" i="1"/>
  <c r="AG323" i="1"/>
  <c r="AG331" i="1"/>
  <c r="AG15" i="1"/>
  <c r="AG27" i="1"/>
  <c r="AG31" i="1"/>
  <c r="AG43" i="1"/>
  <c r="AG55" i="1"/>
  <c r="AG67" i="1"/>
  <c r="AG71" i="1"/>
  <c r="AG83" i="1"/>
  <c r="AG95" i="1"/>
  <c r="AG107" i="1"/>
  <c r="AG111" i="1"/>
  <c r="AG123" i="1"/>
  <c r="AG135" i="1"/>
  <c r="AG147" i="1"/>
  <c r="AG159" i="1"/>
  <c r="AG163" i="1"/>
  <c r="AG174" i="1"/>
  <c r="AG186" i="1"/>
  <c r="AG198" i="1"/>
  <c r="AG210" i="1"/>
  <c r="AG214" i="1"/>
  <c r="AG226" i="1"/>
  <c r="AG238" i="1"/>
  <c r="AG250" i="1"/>
  <c r="AG254" i="1"/>
  <c r="AG266" i="1"/>
  <c r="AG278" i="1"/>
  <c r="AG290" i="1"/>
  <c r="AG8" i="1"/>
  <c r="AG16" i="1"/>
  <c r="AG20" i="1"/>
  <c r="AG28" i="1"/>
  <c r="AG36" i="1"/>
  <c r="AG44" i="1"/>
  <c r="AG52" i="1"/>
  <c r="AG56" i="1"/>
  <c r="AG64" i="1"/>
  <c r="AG72" i="1"/>
  <c r="AG80" i="1"/>
  <c r="AG84" i="1"/>
  <c r="AG92" i="1"/>
  <c r="AG100" i="1"/>
  <c r="AG108" i="1"/>
  <c r="AG116" i="1"/>
  <c r="AG120" i="1"/>
  <c r="AG128" i="1"/>
  <c r="AG136" i="1"/>
  <c r="AG144" i="1"/>
  <c r="AG148" i="1"/>
  <c r="AG156" i="1"/>
  <c r="AG171" i="1"/>
  <c r="AG179" i="1"/>
  <c r="AG183" i="1"/>
  <c r="AG191" i="1"/>
  <c r="AG199" i="1"/>
  <c r="AG207" i="1"/>
  <c r="AG215" i="1"/>
  <c r="AG219" i="1"/>
  <c r="AG227" i="1"/>
  <c r="AG235" i="1"/>
  <c r="AG243" i="1"/>
  <c r="AG247" i="1"/>
  <c r="AG255" i="1"/>
  <c r="AG263" i="1"/>
  <c r="AG271" i="1"/>
  <c r="AG279" i="1"/>
  <c r="AG283" i="1"/>
  <c r="AG291" i="1"/>
  <c r="AG299" i="1"/>
  <c r="AG307" i="1"/>
  <c r="AG311" i="1"/>
  <c r="AG319" i="1"/>
  <c r="AG327" i="1"/>
  <c r="AG335" i="1"/>
  <c r="AG339" i="1"/>
  <c r="AG5" i="1"/>
  <c r="AG9" i="1"/>
  <c r="AG13" i="1"/>
  <c r="AG17" i="1"/>
  <c r="AG21" i="1"/>
  <c r="AG25" i="1"/>
  <c r="AG29" i="1"/>
  <c r="AG33" i="1"/>
  <c r="AG37" i="1"/>
  <c r="AG41" i="1"/>
  <c r="AG45" i="1"/>
  <c r="AG49" i="1"/>
  <c r="AG53" i="1"/>
  <c r="AG57" i="1"/>
  <c r="AG61" i="1"/>
  <c r="AG65" i="1"/>
  <c r="AG69" i="1"/>
  <c r="AG73" i="1"/>
  <c r="AG77" i="1"/>
  <c r="AG81" i="1"/>
  <c r="AG85" i="1"/>
  <c r="AG89" i="1"/>
  <c r="AG93" i="1"/>
  <c r="AG97" i="1"/>
  <c r="AG101" i="1"/>
  <c r="AG105" i="1"/>
  <c r="AG109" i="1"/>
  <c r="AG113" i="1"/>
  <c r="AG117" i="1"/>
  <c r="AG121" i="1"/>
  <c r="AG125" i="1"/>
  <c r="AG129" i="1"/>
  <c r="AG133" i="1"/>
  <c r="AG137" i="1"/>
  <c r="AG141" i="1"/>
  <c r="AG145" i="1"/>
  <c r="AG149" i="1"/>
  <c r="AG153" i="1"/>
  <c r="AG157" i="1"/>
  <c r="AG161" i="1"/>
  <c r="AG164" i="1"/>
  <c r="AG168" i="1"/>
  <c r="AG172" i="1"/>
  <c r="AG176" i="1"/>
  <c r="AG180" i="1"/>
  <c r="AG184" i="1"/>
  <c r="AG188" i="1"/>
  <c r="AG192" i="1"/>
  <c r="AG196" i="1"/>
  <c r="AG200" i="1"/>
  <c r="AG204" i="1"/>
  <c r="AG208" i="1"/>
  <c r="AG212" i="1"/>
  <c r="AG216" i="1"/>
  <c r="AG220" i="1"/>
  <c r="AG224" i="1"/>
  <c r="AG228" i="1"/>
  <c r="AG232" i="1"/>
  <c r="AG236" i="1"/>
  <c r="AG240" i="1"/>
  <c r="AG244" i="1"/>
  <c r="AG248" i="1"/>
  <c r="AG252" i="1"/>
  <c r="AG256" i="1"/>
  <c r="AG260" i="1"/>
  <c r="AG264" i="1"/>
  <c r="AG268" i="1"/>
  <c r="AG272" i="1"/>
  <c r="AG276" i="1"/>
  <c r="AG280" i="1"/>
  <c r="AG284" i="1"/>
  <c r="AG288" i="1"/>
  <c r="AG292" i="1"/>
  <c r="AG296" i="1"/>
  <c r="AG300" i="1"/>
  <c r="AG304" i="1"/>
  <c r="AG308" i="1"/>
  <c r="AG312" i="1"/>
  <c r="AG316" i="1"/>
  <c r="AG320" i="1"/>
  <c r="AG324" i="1"/>
  <c r="AG328" i="1"/>
  <c r="AG332" i="1"/>
  <c r="AG336" i="1"/>
  <c r="AG340" i="1"/>
  <c r="AG344" i="1"/>
  <c r="AG348" i="1"/>
  <c r="AG352" i="1"/>
  <c r="AG356" i="1"/>
  <c r="AG360" i="1"/>
  <c r="AG364" i="1"/>
  <c r="AG368" i="1"/>
  <c r="AG372" i="1"/>
  <c r="AG376" i="1"/>
  <c r="AG380" i="1"/>
  <c r="AG384" i="1"/>
  <c r="AG388" i="1"/>
  <c r="AG392" i="1"/>
  <c r="AG396" i="1"/>
  <c r="AG400" i="1"/>
  <c r="AG404" i="1"/>
  <c r="AG408" i="1"/>
  <c r="AG412" i="1"/>
  <c r="AG416" i="1"/>
  <c r="AG420" i="1"/>
  <c r="AG424" i="1"/>
  <c r="AG428" i="1"/>
  <c r="AG432" i="1"/>
  <c r="AG436" i="1"/>
  <c r="AG440" i="1"/>
  <c r="AG444" i="1"/>
  <c r="AG448" i="1"/>
  <c r="AG452" i="1"/>
  <c r="AG456" i="1"/>
  <c r="AG460" i="1"/>
  <c r="AG464" i="1"/>
  <c r="AG468" i="1"/>
  <c r="AG472" i="1"/>
  <c r="AG476" i="1"/>
  <c r="AG480" i="1"/>
  <c r="AG484" i="1"/>
  <c r="AG488" i="1"/>
  <c r="AG492" i="1"/>
  <c r="AG496" i="1"/>
  <c r="AG500" i="1"/>
  <c r="AI3" i="1"/>
  <c r="AH3" i="1"/>
  <c r="AI4" i="1"/>
  <c r="AH5" i="1"/>
  <c r="AI8" i="1"/>
  <c r="AH9" i="1"/>
  <c r="AI12" i="1"/>
  <c r="AH13" i="1"/>
  <c r="AI16" i="1"/>
  <c r="AH17" i="1"/>
  <c r="AI20" i="1"/>
  <c r="AH21" i="1"/>
  <c r="AI24" i="1"/>
  <c r="AH25" i="1"/>
  <c r="AI28" i="1"/>
  <c r="AH29" i="1"/>
  <c r="AI32" i="1"/>
  <c r="AH33" i="1"/>
  <c r="AI36" i="1"/>
  <c r="AH37" i="1"/>
  <c r="AI40" i="1"/>
  <c r="AH41" i="1"/>
  <c r="AI44" i="1"/>
  <c r="AH45" i="1"/>
  <c r="AI48" i="1"/>
  <c r="AH49" i="1"/>
  <c r="AI52" i="1"/>
  <c r="AH53" i="1"/>
  <c r="AI56" i="1"/>
  <c r="AH57" i="1"/>
  <c r="AI60" i="1"/>
  <c r="AH61" i="1"/>
  <c r="AI64" i="1"/>
  <c r="AH65" i="1"/>
  <c r="AI68" i="1"/>
  <c r="AH69" i="1"/>
  <c r="AI72" i="1"/>
  <c r="AH73" i="1"/>
  <c r="AI76" i="1"/>
  <c r="AH77" i="1"/>
  <c r="AI80" i="1"/>
  <c r="AH81" i="1"/>
  <c r="AI84" i="1"/>
  <c r="AH85" i="1"/>
  <c r="AI88" i="1"/>
  <c r="AH89" i="1"/>
  <c r="AI92" i="1"/>
  <c r="AH93" i="1"/>
  <c r="AI96" i="1"/>
  <c r="AH97" i="1"/>
  <c r="AI100" i="1"/>
  <c r="AH101" i="1"/>
  <c r="AI104" i="1"/>
  <c r="AH105" i="1"/>
  <c r="AI108" i="1"/>
  <c r="AH109" i="1"/>
  <c r="AI112" i="1"/>
  <c r="AH113" i="1"/>
  <c r="AI116" i="1"/>
  <c r="AH117" i="1"/>
  <c r="AI120" i="1"/>
  <c r="AH121" i="1"/>
  <c r="AI124" i="1"/>
  <c r="AH125" i="1"/>
  <c r="AI128" i="1"/>
  <c r="AH129" i="1"/>
  <c r="AI132" i="1"/>
  <c r="AH133" i="1"/>
  <c r="AI136" i="1"/>
  <c r="AH137" i="1"/>
  <c r="AI140" i="1"/>
  <c r="AH141" i="1"/>
  <c r="AI144" i="1"/>
  <c r="AH145" i="1"/>
  <c r="AI148" i="1"/>
  <c r="AH149" i="1"/>
  <c r="AI152" i="1"/>
  <c r="AH153" i="1"/>
  <c r="AI156" i="1"/>
  <c r="AH157" i="1"/>
  <c r="AI160" i="1"/>
  <c r="AH161" i="1"/>
  <c r="AH164" i="1"/>
  <c r="AI167" i="1"/>
  <c r="AH168" i="1"/>
  <c r="AI171" i="1"/>
  <c r="AH172" i="1"/>
  <c r="AI175" i="1"/>
  <c r="AH176" i="1"/>
  <c r="AI179" i="1"/>
  <c r="AH180" i="1"/>
  <c r="AI183" i="1"/>
  <c r="AH184" i="1"/>
  <c r="AI187" i="1"/>
  <c r="AH188" i="1"/>
  <c r="AI191" i="1"/>
  <c r="AH192" i="1"/>
  <c r="AI195" i="1"/>
  <c r="AH196" i="1"/>
  <c r="AI199" i="1"/>
  <c r="AH200" i="1"/>
  <c r="AI203" i="1"/>
  <c r="AH204" i="1"/>
  <c r="AI207" i="1"/>
  <c r="AH208" i="1"/>
  <c r="AI211" i="1"/>
  <c r="AH212" i="1"/>
  <c r="AI215" i="1"/>
  <c r="AH216" i="1"/>
  <c r="AI219" i="1"/>
  <c r="AH220" i="1"/>
  <c r="AI223" i="1"/>
  <c r="AH224" i="1"/>
  <c r="AI322" i="1"/>
  <c r="AH323" i="1"/>
  <c r="AI326" i="1"/>
  <c r="AH327" i="1"/>
  <c r="AI330" i="1"/>
  <c r="AH331" i="1"/>
  <c r="AI334" i="1"/>
  <c r="AH335" i="1"/>
  <c r="AI338" i="1"/>
  <c r="AH339" i="1"/>
  <c r="AI342" i="1"/>
  <c r="AH343" i="1"/>
  <c r="AI346" i="1"/>
  <c r="AH347" i="1"/>
  <c r="AI350" i="1"/>
  <c r="AH351" i="1"/>
  <c r="AI354" i="1"/>
  <c r="AH355" i="1"/>
  <c r="AI358" i="1"/>
  <c r="AH359" i="1"/>
  <c r="AI362" i="1"/>
  <c r="AH363" i="1"/>
  <c r="AI366" i="1"/>
  <c r="AH367" i="1"/>
  <c r="AI370" i="1"/>
  <c r="AH371" i="1"/>
  <c r="AI374" i="1"/>
  <c r="AH375" i="1"/>
  <c r="AI378" i="1"/>
  <c r="AH379" i="1"/>
  <c r="AI382" i="1"/>
  <c r="AH383" i="1"/>
  <c r="AI386" i="1"/>
  <c r="AH387" i="1"/>
  <c r="AI390" i="1"/>
  <c r="AH391" i="1"/>
  <c r="AI394" i="1"/>
  <c r="AH395" i="1"/>
  <c r="AI398" i="1"/>
  <c r="AH399" i="1"/>
  <c r="AI402" i="1"/>
  <c r="AH403" i="1"/>
  <c r="AI406" i="1"/>
  <c r="AH407" i="1"/>
  <c r="AI410" i="1"/>
  <c r="AH411" i="1"/>
  <c r="AI414" i="1"/>
  <c r="AH415" i="1"/>
  <c r="AI418" i="1"/>
  <c r="AH419" i="1"/>
  <c r="AI422" i="1"/>
  <c r="AH423" i="1"/>
  <c r="AI426" i="1"/>
  <c r="AH427" i="1"/>
  <c r="AI430" i="1"/>
  <c r="AH431" i="1"/>
  <c r="AI434" i="1"/>
  <c r="AH435" i="1"/>
  <c r="AI438" i="1"/>
  <c r="AH439" i="1"/>
  <c r="AI442" i="1"/>
  <c r="AH443" i="1"/>
  <c r="AI446" i="1"/>
  <c r="AH447" i="1"/>
  <c r="AI450" i="1"/>
  <c r="AH451" i="1"/>
  <c r="AI454" i="1"/>
  <c r="AH455" i="1"/>
  <c r="AI458" i="1"/>
  <c r="AH459" i="1"/>
  <c r="AI462" i="1"/>
  <c r="AH463" i="1"/>
  <c r="AI466" i="1"/>
  <c r="AH467" i="1"/>
  <c r="AI470" i="1"/>
  <c r="AH471" i="1"/>
  <c r="AI474" i="1"/>
  <c r="AH475" i="1"/>
  <c r="AI478" i="1"/>
  <c r="AH479" i="1"/>
  <c r="AI482" i="1"/>
  <c r="AH483" i="1"/>
  <c r="AI486" i="1"/>
  <c r="AH487" i="1"/>
  <c r="AI490" i="1"/>
  <c r="AH491" i="1"/>
  <c r="AI494" i="1"/>
  <c r="AH495" i="1"/>
  <c r="AI498" i="1"/>
  <c r="AH499" i="1"/>
  <c r="AI502" i="1"/>
  <c r="AH503" i="1"/>
  <c r="AI506" i="1"/>
  <c r="AH507" i="1"/>
  <c r="AI510" i="1"/>
  <c r="AH511" i="1"/>
  <c r="AI514" i="1"/>
  <c r="AH515" i="1"/>
  <c r="AI518" i="1"/>
  <c r="AH519" i="1"/>
  <c r="AI522" i="1"/>
  <c r="AH523" i="1"/>
  <c r="AI526" i="1"/>
  <c r="AH527" i="1"/>
  <c r="AI530" i="1"/>
  <c r="AH531" i="1"/>
  <c r="AI534" i="1"/>
  <c r="AH535" i="1"/>
  <c r="AI538" i="1"/>
  <c r="AH539" i="1"/>
  <c r="AI542" i="1"/>
  <c r="AH543" i="1"/>
  <c r="AI546" i="1"/>
  <c r="AH547" i="1"/>
  <c r="AI550" i="1"/>
  <c r="AH551" i="1"/>
  <c r="AI554" i="1"/>
  <c r="AH555" i="1"/>
  <c r="AI558" i="1"/>
  <c r="AH559" i="1"/>
  <c r="AI562" i="1"/>
  <c r="AH563" i="1"/>
  <c r="AI340" i="1"/>
  <c r="AH341" i="1"/>
  <c r="AI344" i="1"/>
  <c r="AH345" i="1"/>
  <c r="AI348" i="1"/>
  <c r="AH349" i="1"/>
  <c r="AI352" i="1"/>
  <c r="AH353" i="1"/>
  <c r="AI356" i="1"/>
  <c r="AH357" i="1"/>
  <c r="AI360" i="1"/>
  <c r="AH361" i="1"/>
  <c r="AI364" i="1"/>
  <c r="AH365" i="1"/>
  <c r="AI368" i="1"/>
  <c r="AH369" i="1"/>
  <c r="AI372" i="1"/>
  <c r="AH373" i="1"/>
  <c r="AI376" i="1"/>
  <c r="AH377" i="1"/>
  <c r="AI380" i="1"/>
  <c r="AH381" i="1"/>
  <c r="AI384" i="1"/>
  <c r="AH385" i="1"/>
  <c r="AI388" i="1"/>
  <c r="AH389" i="1"/>
  <c r="AI392" i="1"/>
  <c r="AH393" i="1"/>
  <c r="AI396" i="1"/>
  <c r="AH397" i="1"/>
  <c r="AI400" i="1"/>
  <c r="AH401" i="1"/>
  <c r="AI404" i="1"/>
  <c r="AH405" i="1"/>
  <c r="AI408" i="1"/>
  <c r="AH409" i="1"/>
  <c r="AI412" i="1"/>
  <c r="AH413" i="1"/>
  <c r="AI416" i="1"/>
  <c r="AH417" i="1"/>
  <c r="AI420" i="1"/>
  <c r="AH421" i="1"/>
  <c r="AI424" i="1"/>
  <c r="AH425" i="1"/>
  <c r="AI428" i="1"/>
  <c r="AH429" i="1"/>
  <c r="AI432" i="1"/>
  <c r="AH433" i="1"/>
  <c r="AI436" i="1"/>
  <c r="AH437" i="1"/>
  <c r="AI440" i="1"/>
  <c r="AH441" i="1"/>
  <c r="AI444" i="1"/>
  <c r="AH445" i="1"/>
  <c r="AI448" i="1"/>
  <c r="AH449" i="1"/>
  <c r="AI452" i="1"/>
  <c r="AH453" i="1"/>
  <c r="AI456" i="1"/>
  <c r="AH457" i="1"/>
  <c r="AI460" i="1"/>
  <c r="AH461" i="1"/>
  <c r="AI464" i="1"/>
  <c r="AH465" i="1"/>
  <c r="AI468" i="1"/>
  <c r="AH469" i="1"/>
  <c r="AI472" i="1"/>
  <c r="AH473" i="1"/>
  <c r="AI476" i="1"/>
  <c r="AH477" i="1"/>
  <c r="AI480" i="1"/>
  <c r="AH481" i="1"/>
  <c r="AI484" i="1"/>
  <c r="AH485" i="1"/>
  <c r="AI488" i="1"/>
  <c r="AH489" i="1"/>
  <c r="AI492" i="1"/>
  <c r="AH493" i="1"/>
  <c r="AI496" i="1"/>
  <c r="AH497" i="1"/>
  <c r="AI500" i="1"/>
  <c r="AH501" i="1"/>
  <c r="AI504" i="1"/>
  <c r="AH505" i="1"/>
  <c r="AI508" i="1"/>
  <c r="AH509" i="1"/>
  <c r="AI512" i="1"/>
  <c r="AH513" i="1"/>
  <c r="AI516" i="1"/>
  <c r="AH517" i="1"/>
  <c r="AI520" i="1"/>
  <c r="AH521" i="1"/>
  <c r="AI524" i="1"/>
  <c r="AH525" i="1"/>
  <c r="AI528" i="1"/>
  <c r="AH529" i="1"/>
  <c r="AI532" i="1"/>
  <c r="AH533" i="1"/>
  <c r="AI536" i="1"/>
  <c r="AH537" i="1"/>
  <c r="AI540" i="1"/>
  <c r="AH541" i="1"/>
  <c r="AI544" i="1"/>
  <c r="AH545" i="1"/>
  <c r="AI548" i="1"/>
  <c r="AI227" i="1"/>
  <c r="AH228" i="1"/>
  <c r="AI231" i="1"/>
  <c r="AH232" i="1"/>
  <c r="AI235" i="1"/>
  <c r="AH236" i="1"/>
  <c r="AI239" i="1"/>
  <c r="AH240" i="1"/>
  <c r="AI243" i="1"/>
  <c r="AH244" i="1"/>
  <c r="AI247" i="1"/>
  <c r="AH248" i="1"/>
  <c r="AI251" i="1"/>
  <c r="AH252" i="1"/>
  <c r="AI255" i="1"/>
  <c r="AH256" i="1"/>
  <c r="AI259" i="1"/>
  <c r="AH260" i="1"/>
  <c r="AI263" i="1"/>
  <c r="AH264" i="1"/>
  <c r="AI267" i="1"/>
  <c r="AH268" i="1"/>
  <c r="AI271" i="1"/>
  <c r="AH272" i="1"/>
  <c r="AI275" i="1"/>
  <c r="AH276" i="1"/>
  <c r="AI279" i="1"/>
  <c r="AH280" i="1"/>
  <c r="AI283" i="1"/>
  <c r="AH284" i="1"/>
  <c r="AI287" i="1"/>
  <c r="AH288" i="1"/>
  <c r="AI291" i="1"/>
  <c r="AH292" i="1"/>
  <c r="AI295" i="1"/>
  <c r="AH296" i="1"/>
  <c r="AI299" i="1"/>
  <c r="AH300" i="1"/>
  <c r="AI303" i="1"/>
  <c r="AH304" i="1"/>
  <c r="AI307" i="1"/>
  <c r="AH308" i="1"/>
  <c r="AI311" i="1"/>
  <c r="AH312" i="1"/>
  <c r="AI315" i="1"/>
  <c r="AH316" i="1"/>
  <c r="AI319" i="1"/>
  <c r="AH320" i="1"/>
  <c r="AI323" i="1"/>
  <c r="AH324" i="1"/>
  <c r="AI327" i="1"/>
  <c r="AH328" i="1"/>
  <c r="AI331" i="1"/>
  <c r="AH332" i="1"/>
  <c r="AI335" i="1"/>
  <c r="AH336" i="1"/>
  <c r="AI339" i="1"/>
  <c r="AH340" i="1"/>
  <c r="AI343" i="1"/>
  <c r="AH344" i="1"/>
  <c r="AI347" i="1"/>
  <c r="AH348" i="1"/>
  <c r="AI351" i="1"/>
  <c r="AH352" i="1"/>
  <c r="AI355" i="1"/>
  <c r="AH356" i="1"/>
  <c r="AI359" i="1"/>
  <c r="AH360" i="1"/>
  <c r="AI363" i="1"/>
  <c r="AH364" i="1"/>
  <c r="AI367" i="1"/>
  <c r="AH368" i="1"/>
  <c r="AI371" i="1"/>
  <c r="AH372" i="1"/>
  <c r="AI375" i="1"/>
  <c r="AH376" i="1"/>
  <c r="AI379" i="1"/>
  <c r="AH380" i="1"/>
  <c r="AI383" i="1"/>
  <c r="AH384" i="1"/>
  <c r="AI387" i="1"/>
  <c r="AH388" i="1"/>
  <c r="AI391" i="1"/>
  <c r="AH392" i="1"/>
  <c r="AI395" i="1"/>
  <c r="AH396" i="1"/>
  <c r="AI399" i="1"/>
  <c r="AH400" i="1"/>
  <c r="AI403" i="1"/>
  <c r="AH404" i="1"/>
  <c r="AI407" i="1"/>
  <c r="AH408" i="1"/>
  <c r="AI411" i="1"/>
  <c r="AH412" i="1"/>
  <c r="AI415" i="1"/>
  <c r="AH416" i="1"/>
  <c r="AI419" i="1"/>
  <c r="AH420" i="1"/>
  <c r="AI423" i="1"/>
  <c r="AH424" i="1"/>
  <c r="AI427" i="1"/>
  <c r="AH428" i="1"/>
  <c r="AI431" i="1"/>
  <c r="AH432" i="1"/>
  <c r="AI435" i="1"/>
  <c r="AH436" i="1"/>
  <c r="AI439" i="1"/>
  <c r="AH440" i="1"/>
  <c r="AI443" i="1"/>
  <c r="AH444" i="1"/>
  <c r="AI447" i="1"/>
  <c r="AH448" i="1"/>
  <c r="AI451" i="1"/>
  <c r="AH452" i="1"/>
  <c r="AI455" i="1"/>
  <c r="AH456" i="1"/>
  <c r="AI459" i="1"/>
  <c r="AH460" i="1"/>
  <c r="AI463" i="1"/>
  <c r="AH464" i="1"/>
  <c r="AI467" i="1"/>
  <c r="AH468" i="1"/>
  <c r="AI471" i="1"/>
  <c r="AH472" i="1"/>
  <c r="AI475" i="1"/>
  <c r="AH476" i="1"/>
  <c r="AI479" i="1"/>
  <c r="AH480" i="1"/>
  <c r="AI483" i="1"/>
  <c r="AH484" i="1"/>
  <c r="AI487" i="1"/>
  <c r="AH488" i="1"/>
  <c r="AI491" i="1"/>
  <c r="AH492" i="1"/>
  <c r="AI495" i="1"/>
  <c r="AH496" i="1"/>
  <c r="AI499" i="1"/>
  <c r="AH500" i="1"/>
  <c r="AI503" i="1"/>
  <c r="AH504" i="1"/>
  <c r="AI507" i="1"/>
  <c r="AH508" i="1"/>
  <c r="AI511" i="1"/>
  <c r="AH512" i="1"/>
  <c r="AI515" i="1"/>
  <c r="AH516" i="1"/>
  <c r="AI519" i="1"/>
  <c r="AH520" i="1"/>
  <c r="AI523" i="1"/>
  <c r="AH524" i="1"/>
  <c r="AI527" i="1"/>
  <c r="AH528" i="1"/>
  <c r="AI531" i="1"/>
  <c r="AH532" i="1"/>
  <c r="AI535" i="1"/>
  <c r="AH536" i="1"/>
  <c r="AI539" i="1"/>
  <c r="AH540" i="1"/>
  <c r="AI543" i="1"/>
  <c r="AH544" i="1"/>
  <c r="AI547" i="1"/>
  <c r="AH548" i="1"/>
  <c r="AI551" i="1"/>
  <c r="AH552" i="1"/>
  <c r="AI555" i="1"/>
  <c r="AH556" i="1"/>
  <c r="AI559" i="1"/>
  <c r="AH560" i="1"/>
  <c r="AI563" i="1"/>
  <c r="AH564" i="1"/>
  <c r="B4" i="3" l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G548" i="3"/>
  <c r="F548" i="3"/>
  <c r="E548" i="3"/>
  <c r="D548" i="3"/>
  <c r="C548" i="3"/>
  <c r="G526" i="3"/>
  <c r="F526" i="3"/>
  <c r="E526" i="3"/>
  <c r="D526" i="3"/>
  <c r="C526" i="3"/>
  <c r="G521" i="3"/>
  <c r="F521" i="3"/>
  <c r="E521" i="3"/>
  <c r="D521" i="3"/>
  <c r="C521" i="3"/>
  <c r="G403" i="3"/>
  <c r="F403" i="3"/>
  <c r="E403" i="3"/>
  <c r="D403" i="3"/>
  <c r="C403" i="3"/>
  <c r="G392" i="3"/>
  <c r="F392" i="3"/>
  <c r="E392" i="3"/>
  <c r="D392" i="3"/>
  <c r="C392" i="3"/>
  <c r="G374" i="3"/>
  <c r="F374" i="3"/>
  <c r="E374" i="3"/>
  <c r="D374" i="3"/>
  <c r="C374" i="3"/>
  <c r="G289" i="3"/>
  <c r="F289" i="3"/>
  <c r="E289" i="3"/>
  <c r="D289" i="3"/>
  <c r="C289" i="3"/>
  <c r="G276" i="3"/>
  <c r="F276" i="3"/>
  <c r="E276" i="3"/>
  <c r="D276" i="3"/>
  <c r="C276" i="3"/>
  <c r="G259" i="3"/>
  <c r="F259" i="3"/>
  <c r="E259" i="3"/>
  <c r="D259" i="3"/>
  <c r="C259" i="3"/>
  <c r="G244" i="3"/>
  <c r="F244" i="3"/>
  <c r="E244" i="3"/>
  <c r="D244" i="3"/>
  <c r="C244" i="3"/>
  <c r="G230" i="3"/>
  <c r="F230" i="3"/>
  <c r="E230" i="3"/>
  <c r="D230" i="3"/>
  <c r="C230" i="3"/>
  <c r="G225" i="3"/>
  <c r="F225" i="3"/>
  <c r="E225" i="3"/>
  <c r="D225" i="3"/>
  <c r="C225" i="3"/>
  <c r="G202" i="3"/>
  <c r="F202" i="3"/>
  <c r="E202" i="3"/>
  <c r="D202" i="3"/>
  <c r="C202" i="3"/>
  <c r="G200" i="3"/>
  <c r="F200" i="3"/>
  <c r="E200" i="3"/>
  <c r="D200" i="3"/>
  <c r="C200" i="3"/>
  <c r="G186" i="3"/>
  <c r="F186" i="3"/>
  <c r="E186" i="3"/>
  <c r="D186" i="3"/>
  <c r="C186" i="3"/>
  <c r="G183" i="3"/>
  <c r="F183" i="3"/>
  <c r="E183" i="3"/>
  <c r="D183" i="3"/>
  <c r="C183" i="3"/>
  <c r="G167" i="3"/>
  <c r="F167" i="3"/>
  <c r="E167" i="3"/>
  <c r="D167" i="3"/>
  <c r="C167" i="3"/>
  <c r="G163" i="3"/>
  <c r="F163" i="3"/>
  <c r="E163" i="3"/>
  <c r="D163" i="3"/>
  <c r="C163" i="3"/>
  <c r="G44" i="3"/>
  <c r="F44" i="3"/>
  <c r="E44" i="3"/>
  <c r="D44" i="3"/>
  <c r="C44" i="3"/>
  <c r="G34" i="3"/>
  <c r="F34" i="3"/>
  <c r="E34" i="3"/>
  <c r="D34" i="3"/>
  <c r="C34" i="3"/>
  <c r="G11" i="3"/>
  <c r="F11" i="3"/>
  <c r="E11" i="3"/>
  <c r="D11" i="3"/>
  <c r="C11" i="3"/>
  <c r="G6" i="3"/>
  <c r="F6" i="3"/>
  <c r="E6" i="3"/>
  <c r="D6" i="3"/>
  <c r="C6" i="3"/>
  <c r="G552" i="3"/>
  <c r="F552" i="3"/>
  <c r="E552" i="3"/>
  <c r="D552" i="3"/>
  <c r="C552" i="3"/>
  <c r="G543" i="3"/>
  <c r="F543" i="3"/>
  <c r="E543" i="3"/>
  <c r="D543" i="3"/>
  <c r="C543" i="3"/>
  <c r="G502" i="3"/>
  <c r="F502" i="3"/>
  <c r="E502" i="3"/>
  <c r="D502" i="3"/>
  <c r="C502" i="3"/>
  <c r="G484" i="3"/>
  <c r="F484" i="3"/>
  <c r="E484" i="3"/>
  <c r="D484" i="3"/>
  <c r="C484" i="3"/>
  <c r="G476" i="3"/>
  <c r="F476" i="3"/>
  <c r="E476" i="3"/>
  <c r="D476" i="3"/>
  <c r="C476" i="3"/>
  <c r="G446" i="3"/>
  <c r="F446" i="3"/>
  <c r="E446" i="3"/>
  <c r="D446" i="3"/>
  <c r="C446" i="3"/>
  <c r="G436" i="3"/>
  <c r="F436" i="3"/>
  <c r="E436" i="3"/>
  <c r="D436" i="3"/>
  <c r="C436" i="3"/>
  <c r="G435" i="3"/>
  <c r="F435" i="3"/>
  <c r="E435" i="3"/>
  <c r="D435" i="3"/>
  <c r="C435" i="3"/>
  <c r="G411" i="3"/>
  <c r="F411" i="3"/>
  <c r="E411" i="3"/>
  <c r="D411" i="3"/>
  <c r="C411" i="3"/>
  <c r="G399" i="3"/>
  <c r="F399" i="3"/>
  <c r="E399" i="3"/>
  <c r="D399" i="3"/>
  <c r="C399" i="3"/>
  <c r="G345" i="3"/>
  <c r="F345" i="3"/>
  <c r="E345" i="3"/>
  <c r="D345" i="3"/>
  <c r="C345" i="3"/>
  <c r="G336" i="3"/>
  <c r="F336" i="3"/>
  <c r="E336" i="3"/>
  <c r="D336" i="3"/>
  <c r="C336" i="3"/>
  <c r="G261" i="3"/>
  <c r="F261" i="3"/>
  <c r="E261" i="3"/>
  <c r="D261" i="3"/>
  <c r="C261" i="3"/>
  <c r="G240" i="3"/>
  <c r="F240" i="3"/>
  <c r="E240" i="3"/>
  <c r="D240" i="3"/>
  <c r="C240" i="3"/>
  <c r="G218" i="3"/>
  <c r="F218" i="3"/>
  <c r="E218" i="3"/>
  <c r="D218" i="3"/>
  <c r="C218" i="3"/>
  <c r="G171" i="3"/>
  <c r="F171" i="3"/>
  <c r="E171" i="3"/>
  <c r="D171" i="3"/>
  <c r="C171" i="3"/>
  <c r="G148" i="3"/>
  <c r="F148" i="3"/>
  <c r="E148" i="3"/>
  <c r="D148" i="3"/>
  <c r="C148" i="3"/>
  <c r="G130" i="3"/>
  <c r="F130" i="3"/>
  <c r="E130" i="3"/>
  <c r="D130" i="3"/>
  <c r="C130" i="3"/>
  <c r="G99" i="3"/>
  <c r="F99" i="3"/>
  <c r="E99" i="3"/>
  <c r="D99" i="3"/>
  <c r="C99" i="3"/>
  <c r="G86" i="3"/>
  <c r="F86" i="3"/>
  <c r="E86" i="3"/>
  <c r="D86" i="3"/>
  <c r="C86" i="3"/>
  <c r="G36" i="3"/>
  <c r="F36" i="3"/>
  <c r="E36" i="3"/>
  <c r="D36" i="3"/>
  <c r="C36" i="3"/>
  <c r="G519" i="3"/>
  <c r="F519" i="3"/>
  <c r="E519" i="3"/>
  <c r="D519" i="3"/>
  <c r="C519" i="3"/>
  <c r="G517" i="3"/>
  <c r="F517" i="3"/>
  <c r="E517" i="3"/>
  <c r="D517" i="3"/>
  <c r="C517" i="3"/>
  <c r="G509" i="3"/>
  <c r="F509" i="3"/>
  <c r="E509" i="3"/>
  <c r="D509" i="3"/>
  <c r="C509" i="3"/>
  <c r="G486" i="3"/>
  <c r="F486" i="3"/>
  <c r="E486" i="3"/>
  <c r="D486" i="3"/>
  <c r="C486" i="3"/>
  <c r="G479" i="3"/>
  <c r="F479" i="3"/>
  <c r="E479" i="3"/>
  <c r="D479" i="3"/>
  <c r="C479" i="3"/>
  <c r="G478" i="3"/>
  <c r="F478" i="3"/>
  <c r="E478" i="3"/>
  <c r="D478" i="3"/>
  <c r="C478" i="3"/>
  <c r="G471" i="3"/>
  <c r="F471" i="3"/>
  <c r="E471" i="3"/>
  <c r="D471" i="3"/>
  <c r="C471" i="3"/>
  <c r="G444" i="3"/>
  <c r="F444" i="3"/>
  <c r="E444" i="3"/>
  <c r="D444" i="3"/>
  <c r="C444" i="3"/>
  <c r="G368" i="3"/>
  <c r="F368" i="3"/>
  <c r="E368" i="3"/>
  <c r="D368" i="3"/>
  <c r="C368" i="3"/>
  <c r="G348" i="3"/>
  <c r="F348" i="3"/>
  <c r="E348" i="3"/>
  <c r="D348" i="3"/>
  <c r="C348" i="3"/>
  <c r="G320" i="3"/>
  <c r="F320" i="3"/>
  <c r="E320" i="3"/>
  <c r="D320" i="3"/>
  <c r="C320" i="3"/>
  <c r="G246" i="3"/>
  <c r="F246" i="3"/>
  <c r="E246" i="3"/>
  <c r="D246" i="3"/>
  <c r="C246" i="3"/>
  <c r="G224" i="3"/>
  <c r="F224" i="3"/>
  <c r="E224" i="3"/>
  <c r="D224" i="3"/>
  <c r="C224" i="3"/>
  <c r="G201" i="3"/>
  <c r="F201" i="3"/>
  <c r="E201" i="3"/>
  <c r="D201" i="3"/>
  <c r="C201" i="3"/>
  <c r="G197" i="3"/>
  <c r="F197" i="3"/>
  <c r="E197" i="3"/>
  <c r="D197" i="3"/>
  <c r="C197" i="3"/>
  <c r="G192" i="3"/>
  <c r="F192" i="3"/>
  <c r="E192" i="3"/>
  <c r="D192" i="3"/>
  <c r="C192" i="3"/>
  <c r="G180" i="3"/>
  <c r="F180" i="3"/>
  <c r="E180" i="3"/>
  <c r="D180" i="3"/>
  <c r="C180" i="3"/>
  <c r="G164" i="3"/>
  <c r="F164" i="3"/>
  <c r="E164" i="3"/>
  <c r="D164" i="3"/>
  <c r="C164" i="3"/>
  <c r="G158" i="3"/>
  <c r="F158" i="3"/>
  <c r="E158" i="3"/>
  <c r="D158" i="3"/>
  <c r="C158" i="3"/>
  <c r="G157" i="3"/>
  <c r="F157" i="3"/>
  <c r="E157" i="3"/>
  <c r="D157" i="3"/>
  <c r="C157" i="3"/>
  <c r="G68" i="3"/>
  <c r="F68" i="3"/>
  <c r="E68" i="3"/>
  <c r="D68" i="3"/>
  <c r="C68" i="3"/>
  <c r="G56" i="3"/>
  <c r="F56" i="3"/>
  <c r="E56" i="3"/>
  <c r="D56" i="3"/>
  <c r="C56" i="3"/>
  <c r="G14" i="3"/>
  <c r="F14" i="3"/>
  <c r="E14" i="3"/>
  <c r="D14" i="3"/>
  <c r="C14" i="3"/>
  <c r="G13" i="3"/>
  <c r="F13" i="3"/>
  <c r="E13" i="3"/>
  <c r="D13" i="3"/>
  <c r="C13" i="3"/>
  <c r="G527" i="3"/>
  <c r="F527" i="3"/>
  <c r="E527" i="3"/>
  <c r="D527" i="3"/>
  <c r="C527" i="3"/>
  <c r="G520" i="3"/>
  <c r="F520" i="3"/>
  <c r="E520" i="3"/>
  <c r="D520" i="3"/>
  <c r="C520" i="3"/>
  <c r="G462" i="3"/>
  <c r="F462" i="3"/>
  <c r="E462" i="3"/>
  <c r="D462" i="3"/>
  <c r="C462" i="3"/>
  <c r="G460" i="3"/>
  <c r="F460" i="3"/>
  <c r="E460" i="3"/>
  <c r="D460" i="3"/>
  <c r="C460" i="3"/>
  <c r="G432" i="3"/>
  <c r="F432" i="3"/>
  <c r="E432" i="3"/>
  <c r="D432" i="3"/>
  <c r="C432" i="3"/>
  <c r="G414" i="3"/>
  <c r="F414" i="3"/>
  <c r="E414" i="3"/>
  <c r="D414" i="3"/>
  <c r="C414" i="3"/>
  <c r="G383" i="3"/>
  <c r="F383" i="3"/>
  <c r="E383" i="3"/>
  <c r="D383" i="3"/>
  <c r="C383" i="3"/>
  <c r="G355" i="3"/>
  <c r="F355" i="3"/>
  <c r="E355" i="3"/>
  <c r="D355" i="3"/>
  <c r="C355" i="3"/>
  <c r="G322" i="3"/>
  <c r="F322" i="3"/>
  <c r="E322" i="3"/>
  <c r="D322" i="3"/>
  <c r="C322" i="3"/>
  <c r="G312" i="3"/>
  <c r="F312" i="3"/>
  <c r="E312" i="3"/>
  <c r="D312" i="3"/>
  <c r="C312" i="3"/>
  <c r="G292" i="3"/>
  <c r="F292" i="3"/>
  <c r="E292" i="3"/>
  <c r="D292" i="3"/>
  <c r="C292" i="3"/>
  <c r="G216" i="3"/>
  <c r="F216" i="3"/>
  <c r="E216" i="3"/>
  <c r="D216" i="3"/>
  <c r="C216" i="3"/>
  <c r="G179" i="3"/>
  <c r="F179" i="3"/>
  <c r="E179" i="3"/>
  <c r="D179" i="3"/>
  <c r="C179" i="3"/>
  <c r="G162" i="3"/>
  <c r="F162" i="3"/>
  <c r="E162" i="3"/>
  <c r="D162" i="3"/>
  <c r="C162" i="3"/>
  <c r="G149" i="3"/>
  <c r="F149" i="3"/>
  <c r="E149" i="3"/>
  <c r="D149" i="3"/>
  <c r="C149" i="3"/>
  <c r="G59" i="3"/>
  <c r="F59" i="3"/>
  <c r="E59" i="3"/>
  <c r="D59" i="3"/>
  <c r="C59" i="3"/>
  <c r="G55" i="3"/>
  <c r="F55" i="3"/>
  <c r="E55" i="3"/>
  <c r="D55" i="3"/>
  <c r="C55" i="3"/>
  <c r="G53" i="3"/>
  <c r="F53" i="3"/>
  <c r="E53" i="3"/>
  <c r="D53" i="3"/>
  <c r="C53" i="3"/>
  <c r="G41" i="3"/>
  <c r="F41" i="3"/>
  <c r="E41" i="3"/>
  <c r="D41" i="3"/>
  <c r="C41" i="3"/>
  <c r="G40" i="3"/>
  <c r="F40" i="3"/>
  <c r="E40" i="3"/>
  <c r="D40" i="3"/>
  <c r="C40" i="3"/>
  <c r="G30" i="3"/>
  <c r="F30" i="3"/>
  <c r="E30" i="3"/>
  <c r="D30" i="3"/>
  <c r="C30" i="3"/>
  <c r="G563" i="3"/>
  <c r="F563" i="3"/>
  <c r="E563" i="3"/>
  <c r="D563" i="3"/>
  <c r="C563" i="3"/>
  <c r="G505" i="3"/>
  <c r="F505" i="3"/>
  <c r="E505" i="3"/>
  <c r="D505" i="3"/>
  <c r="C505" i="3"/>
  <c r="G75" i="3"/>
  <c r="F75" i="3"/>
  <c r="E75" i="3"/>
  <c r="D75" i="3"/>
  <c r="C75" i="3"/>
  <c r="G443" i="3"/>
  <c r="F443" i="3"/>
  <c r="E443" i="3"/>
  <c r="D443" i="3"/>
  <c r="C443" i="3"/>
  <c r="G410" i="3"/>
  <c r="F410" i="3"/>
  <c r="E410" i="3"/>
  <c r="D410" i="3"/>
  <c r="C410" i="3"/>
  <c r="G398" i="3"/>
  <c r="F398" i="3"/>
  <c r="E398" i="3"/>
  <c r="D398" i="3"/>
  <c r="C398" i="3"/>
  <c r="G393" i="3"/>
  <c r="F393" i="3"/>
  <c r="E393" i="3"/>
  <c r="D393" i="3"/>
  <c r="C393" i="3"/>
  <c r="G389" i="3"/>
  <c r="F389" i="3"/>
  <c r="E389" i="3"/>
  <c r="D389" i="3"/>
  <c r="C389" i="3"/>
  <c r="G387" i="3"/>
  <c r="F387" i="3"/>
  <c r="E387" i="3"/>
  <c r="D387" i="3"/>
  <c r="C387" i="3"/>
  <c r="G371" i="3"/>
  <c r="F371" i="3"/>
  <c r="E371" i="3"/>
  <c r="D371" i="3"/>
  <c r="C371" i="3"/>
  <c r="G287" i="3"/>
  <c r="F287" i="3"/>
  <c r="E287" i="3"/>
  <c r="D287" i="3"/>
  <c r="C287" i="3"/>
  <c r="G277" i="3"/>
  <c r="F277" i="3"/>
  <c r="E277" i="3"/>
  <c r="D277" i="3"/>
  <c r="C277" i="3"/>
  <c r="G134" i="3"/>
  <c r="F134" i="3"/>
  <c r="E134" i="3"/>
  <c r="D134" i="3"/>
  <c r="C134" i="3"/>
  <c r="G132" i="3"/>
  <c r="F132" i="3"/>
  <c r="E132" i="3"/>
  <c r="D132" i="3"/>
  <c r="C132" i="3"/>
  <c r="G10" i="3"/>
  <c r="F10" i="3"/>
  <c r="E10" i="3"/>
  <c r="D10" i="3"/>
  <c r="C10" i="3"/>
  <c r="G559" i="3"/>
  <c r="F559" i="3"/>
  <c r="E559" i="3"/>
  <c r="D559" i="3"/>
  <c r="C559" i="3"/>
  <c r="G537" i="3"/>
  <c r="F537" i="3"/>
  <c r="E537" i="3"/>
  <c r="D537" i="3"/>
  <c r="C537" i="3"/>
  <c r="G529" i="3"/>
  <c r="F529" i="3"/>
  <c r="E529" i="3"/>
  <c r="D529" i="3"/>
  <c r="C529" i="3"/>
  <c r="G518" i="3"/>
  <c r="F518" i="3"/>
  <c r="E518" i="3"/>
  <c r="D518" i="3"/>
  <c r="C518" i="3"/>
  <c r="G496" i="3"/>
  <c r="F496" i="3"/>
  <c r="E496" i="3"/>
  <c r="D496" i="3"/>
  <c r="C496" i="3"/>
  <c r="G421" i="3"/>
  <c r="F421" i="3"/>
  <c r="E421" i="3"/>
  <c r="D421" i="3"/>
  <c r="C421" i="3"/>
  <c r="G409" i="3"/>
  <c r="F409" i="3"/>
  <c r="E409" i="3"/>
  <c r="D409" i="3"/>
  <c r="C409" i="3"/>
  <c r="G406" i="3"/>
  <c r="F406" i="3"/>
  <c r="E406" i="3"/>
  <c r="D406" i="3"/>
  <c r="C406" i="3"/>
  <c r="G381" i="3"/>
  <c r="F381" i="3"/>
  <c r="E381" i="3"/>
  <c r="D381" i="3"/>
  <c r="C381" i="3"/>
  <c r="G380" i="3"/>
  <c r="F380" i="3"/>
  <c r="E380" i="3"/>
  <c r="D380" i="3"/>
  <c r="C380" i="3"/>
  <c r="G353" i="3"/>
  <c r="F353" i="3"/>
  <c r="E353" i="3"/>
  <c r="D353" i="3"/>
  <c r="C353" i="3"/>
  <c r="G265" i="3"/>
  <c r="F265" i="3"/>
  <c r="E265" i="3"/>
  <c r="D265" i="3"/>
  <c r="C265" i="3"/>
  <c r="G209" i="3"/>
  <c r="F209" i="3"/>
  <c r="E209" i="3"/>
  <c r="D209" i="3"/>
  <c r="C209" i="3"/>
  <c r="G191" i="3"/>
  <c r="F191" i="3"/>
  <c r="E191" i="3"/>
  <c r="D191" i="3"/>
  <c r="C191" i="3"/>
  <c r="G90" i="3"/>
  <c r="F90" i="3"/>
  <c r="E90" i="3"/>
  <c r="D90" i="3"/>
  <c r="C90" i="3"/>
  <c r="G46" i="3"/>
  <c r="F46" i="3"/>
  <c r="E46" i="3"/>
  <c r="D46" i="3"/>
  <c r="C46" i="3"/>
  <c r="G23" i="3"/>
  <c r="F23" i="3"/>
  <c r="E23" i="3"/>
  <c r="D23" i="3"/>
  <c r="C23" i="3"/>
  <c r="G498" i="3"/>
  <c r="F498" i="3"/>
  <c r="E498" i="3"/>
  <c r="D498" i="3"/>
  <c r="C498" i="3"/>
  <c r="G485" i="3"/>
  <c r="F485" i="3"/>
  <c r="E485" i="3"/>
  <c r="D485" i="3"/>
  <c r="C485" i="3"/>
  <c r="G477" i="3"/>
  <c r="F477" i="3"/>
  <c r="E477" i="3"/>
  <c r="D477" i="3"/>
  <c r="C477" i="3"/>
  <c r="G469" i="3"/>
  <c r="F469" i="3"/>
  <c r="E469" i="3"/>
  <c r="D469" i="3"/>
  <c r="C469" i="3"/>
  <c r="G455" i="3"/>
  <c r="F455" i="3"/>
  <c r="E455" i="3"/>
  <c r="D455" i="3"/>
  <c r="C455" i="3"/>
  <c r="G451" i="3"/>
  <c r="F451" i="3"/>
  <c r="E451" i="3"/>
  <c r="D451" i="3"/>
  <c r="C451" i="3"/>
  <c r="G450" i="3"/>
  <c r="F450" i="3"/>
  <c r="E450" i="3"/>
  <c r="D450" i="3"/>
  <c r="C450" i="3"/>
  <c r="G404" i="3"/>
  <c r="F404" i="3"/>
  <c r="E404" i="3"/>
  <c r="D404" i="3"/>
  <c r="C404" i="3"/>
  <c r="G405" i="3"/>
  <c r="F405" i="3"/>
  <c r="E405" i="3"/>
  <c r="D405" i="3"/>
  <c r="C405" i="3"/>
  <c r="G402" i="3"/>
  <c r="F402" i="3"/>
  <c r="E402" i="3"/>
  <c r="D402" i="3"/>
  <c r="C402" i="3"/>
  <c r="G394" i="3"/>
  <c r="F394" i="3"/>
  <c r="E394" i="3"/>
  <c r="D394" i="3"/>
  <c r="C394" i="3"/>
  <c r="G364" i="3"/>
  <c r="F364" i="3"/>
  <c r="E364" i="3"/>
  <c r="D364" i="3"/>
  <c r="C364" i="3"/>
  <c r="G366" i="3"/>
  <c r="F366" i="3"/>
  <c r="E366" i="3"/>
  <c r="D366" i="3"/>
  <c r="C366" i="3"/>
  <c r="G290" i="3"/>
  <c r="F290" i="3"/>
  <c r="E290" i="3"/>
  <c r="D290" i="3"/>
  <c r="C290" i="3"/>
  <c r="G286" i="3"/>
  <c r="F286" i="3"/>
  <c r="E286" i="3"/>
  <c r="D286" i="3"/>
  <c r="C286" i="3"/>
  <c r="G272" i="3"/>
  <c r="F272" i="3"/>
  <c r="E272" i="3"/>
  <c r="D272" i="3"/>
  <c r="C272" i="3"/>
  <c r="G264" i="3"/>
  <c r="F264" i="3"/>
  <c r="E264" i="3"/>
  <c r="D264" i="3"/>
  <c r="C264" i="3"/>
  <c r="G252" i="3"/>
  <c r="F252" i="3"/>
  <c r="E252" i="3"/>
  <c r="D252" i="3"/>
  <c r="C252" i="3"/>
  <c r="G249" i="3"/>
  <c r="F249" i="3"/>
  <c r="E249" i="3"/>
  <c r="D249" i="3"/>
  <c r="C249" i="3"/>
  <c r="G248" i="3"/>
  <c r="F248" i="3"/>
  <c r="E248" i="3"/>
  <c r="D248" i="3"/>
  <c r="C248" i="3"/>
  <c r="G245" i="3"/>
  <c r="F245" i="3"/>
  <c r="E245" i="3"/>
  <c r="D245" i="3"/>
  <c r="C245" i="3"/>
  <c r="G234" i="3"/>
  <c r="F234" i="3"/>
  <c r="E234" i="3"/>
  <c r="D234" i="3"/>
  <c r="C234" i="3"/>
  <c r="G233" i="3"/>
  <c r="F233" i="3"/>
  <c r="E233" i="3"/>
  <c r="D233" i="3"/>
  <c r="C233" i="3"/>
  <c r="G206" i="3"/>
  <c r="F206" i="3"/>
  <c r="E206" i="3"/>
  <c r="D206" i="3"/>
  <c r="C206" i="3"/>
  <c r="G114" i="3"/>
  <c r="F114" i="3"/>
  <c r="E114" i="3"/>
  <c r="D114" i="3"/>
  <c r="C114" i="3"/>
  <c r="G495" i="3"/>
  <c r="F495" i="3"/>
  <c r="E495" i="3"/>
  <c r="D495" i="3"/>
  <c r="C495" i="3"/>
  <c r="G57" i="3"/>
  <c r="F57" i="3"/>
  <c r="E57" i="3"/>
  <c r="D57" i="3"/>
  <c r="A57" i="3" s="1"/>
  <c r="C57" i="3"/>
  <c r="G37" i="3"/>
  <c r="F37" i="3"/>
  <c r="E37" i="3"/>
  <c r="D37" i="3"/>
  <c r="C37" i="3"/>
  <c r="G29" i="3"/>
  <c r="F29" i="3"/>
  <c r="E29" i="3"/>
  <c r="D29" i="3"/>
  <c r="C29" i="3"/>
  <c r="G28" i="3"/>
  <c r="F28" i="3"/>
  <c r="E28" i="3"/>
  <c r="D28" i="3"/>
  <c r="C28" i="3"/>
  <c r="G26" i="3"/>
  <c r="F26" i="3"/>
  <c r="E26" i="3"/>
  <c r="D26" i="3"/>
  <c r="C26" i="3"/>
  <c r="G22" i="3"/>
  <c r="F22" i="3"/>
  <c r="E22" i="3"/>
  <c r="D22" i="3"/>
  <c r="C22" i="3"/>
  <c r="G547" i="3"/>
  <c r="F547" i="3"/>
  <c r="E547" i="3"/>
  <c r="D547" i="3"/>
  <c r="C547" i="3"/>
  <c r="G525" i="3"/>
  <c r="F525" i="3"/>
  <c r="E525" i="3"/>
  <c r="D525" i="3"/>
  <c r="C525" i="3"/>
  <c r="G511" i="3"/>
  <c r="F511" i="3"/>
  <c r="E511" i="3"/>
  <c r="D511" i="3"/>
  <c r="C511" i="3"/>
  <c r="G437" i="3"/>
  <c r="F437" i="3"/>
  <c r="E437" i="3"/>
  <c r="D437" i="3"/>
  <c r="C437" i="3"/>
  <c r="G430" i="3"/>
  <c r="F430" i="3"/>
  <c r="E430" i="3"/>
  <c r="D430" i="3"/>
  <c r="C430" i="3"/>
  <c r="G429" i="3"/>
  <c r="F429" i="3"/>
  <c r="E429" i="3"/>
  <c r="D429" i="3"/>
  <c r="C429" i="3"/>
  <c r="G424" i="3"/>
  <c r="F424" i="3"/>
  <c r="E424" i="3"/>
  <c r="D424" i="3"/>
  <c r="C424" i="3"/>
  <c r="G413" i="3"/>
  <c r="F413" i="3"/>
  <c r="E413" i="3"/>
  <c r="D413" i="3"/>
  <c r="C413" i="3"/>
  <c r="G390" i="3"/>
  <c r="F390" i="3"/>
  <c r="E390" i="3"/>
  <c r="D390" i="3"/>
  <c r="C390" i="3"/>
  <c r="G274" i="3"/>
  <c r="F274" i="3"/>
  <c r="E274" i="3"/>
  <c r="D274" i="3"/>
  <c r="C274" i="3"/>
  <c r="G379" i="3"/>
  <c r="F379" i="3"/>
  <c r="E379" i="3"/>
  <c r="D379" i="3"/>
  <c r="C379" i="3"/>
  <c r="G341" i="3"/>
  <c r="F341" i="3"/>
  <c r="E341" i="3"/>
  <c r="D341" i="3"/>
  <c r="C341" i="3"/>
  <c r="G334" i="3"/>
  <c r="F334" i="3"/>
  <c r="E334" i="3"/>
  <c r="D334" i="3"/>
  <c r="C334" i="3"/>
  <c r="G330" i="3"/>
  <c r="F330" i="3"/>
  <c r="E330" i="3"/>
  <c r="D330" i="3"/>
  <c r="C330" i="3"/>
  <c r="G335" i="3"/>
  <c r="F335" i="3"/>
  <c r="E335" i="3"/>
  <c r="D335" i="3"/>
  <c r="C335" i="3"/>
  <c r="G329" i="3"/>
  <c r="F329" i="3"/>
  <c r="E329" i="3"/>
  <c r="D329" i="3"/>
  <c r="C329" i="3"/>
  <c r="G327" i="3"/>
  <c r="F327" i="3"/>
  <c r="E327" i="3"/>
  <c r="D327" i="3"/>
  <c r="C327" i="3"/>
  <c r="G328" i="3"/>
  <c r="F328" i="3"/>
  <c r="E328" i="3"/>
  <c r="D328" i="3"/>
  <c r="C328" i="3"/>
  <c r="G324" i="3"/>
  <c r="F324" i="3"/>
  <c r="E324" i="3"/>
  <c r="D324" i="3"/>
  <c r="A324" i="3" s="1"/>
  <c r="C324" i="3"/>
  <c r="G316" i="3"/>
  <c r="F316" i="3"/>
  <c r="E316" i="3"/>
  <c r="D316" i="3"/>
  <c r="C316" i="3"/>
  <c r="G303" i="3"/>
  <c r="F303" i="3"/>
  <c r="E303" i="3"/>
  <c r="D303" i="3"/>
  <c r="C303" i="3"/>
  <c r="G302" i="3"/>
  <c r="F302" i="3"/>
  <c r="E302" i="3"/>
  <c r="D302" i="3"/>
  <c r="C302" i="3"/>
  <c r="G281" i="3"/>
  <c r="F281" i="3"/>
  <c r="E281" i="3"/>
  <c r="D281" i="3"/>
  <c r="C281" i="3"/>
  <c r="G260" i="3"/>
  <c r="F260" i="3"/>
  <c r="E260" i="3"/>
  <c r="D260" i="3"/>
  <c r="C260" i="3"/>
  <c r="G243" i="3"/>
  <c r="F243" i="3"/>
  <c r="E243" i="3"/>
  <c r="D243" i="3"/>
  <c r="C243" i="3"/>
  <c r="G236" i="3"/>
  <c r="F236" i="3"/>
  <c r="E236" i="3"/>
  <c r="D236" i="3"/>
  <c r="C236" i="3"/>
  <c r="G199" i="3"/>
  <c r="F199" i="3"/>
  <c r="E199" i="3"/>
  <c r="D199" i="3"/>
  <c r="C199" i="3"/>
  <c r="G198" i="3"/>
  <c r="F198" i="3"/>
  <c r="E198" i="3"/>
  <c r="D198" i="3"/>
  <c r="C198" i="3"/>
  <c r="G154" i="3"/>
  <c r="F154" i="3"/>
  <c r="E154" i="3"/>
  <c r="D154" i="3"/>
  <c r="C154" i="3"/>
  <c r="G118" i="3"/>
  <c r="F118" i="3"/>
  <c r="E118" i="3"/>
  <c r="D118" i="3"/>
  <c r="C118" i="3"/>
  <c r="G110" i="3"/>
  <c r="F110" i="3"/>
  <c r="E110" i="3"/>
  <c r="D110" i="3"/>
  <c r="C110" i="3"/>
  <c r="G108" i="3"/>
  <c r="F108" i="3"/>
  <c r="E108" i="3"/>
  <c r="D108" i="3"/>
  <c r="C108" i="3"/>
  <c r="G83" i="3"/>
  <c r="F83" i="3"/>
  <c r="E83" i="3"/>
  <c r="D83" i="3"/>
  <c r="C83" i="3"/>
  <c r="G82" i="3"/>
  <c r="F82" i="3"/>
  <c r="E82" i="3"/>
  <c r="D82" i="3"/>
  <c r="C82" i="3"/>
  <c r="G79" i="3"/>
  <c r="F79" i="3"/>
  <c r="E79" i="3"/>
  <c r="D79" i="3"/>
  <c r="C79" i="3"/>
  <c r="G78" i="3"/>
  <c r="F78" i="3"/>
  <c r="E78" i="3"/>
  <c r="D78" i="3"/>
  <c r="C78" i="3"/>
  <c r="G67" i="3"/>
  <c r="F67" i="3"/>
  <c r="E67" i="3"/>
  <c r="D67" i="3"/>
  <c r="C67" i="3"/>
  <c r="G50" i="3"/>
  <c r="F50" i="3"/>
  <c r="E50" i="3"/>
  <c r="D50" i="3"/>
  <c r="C50" i="3"/>
  <c r="G49" i="3"/>
  <c r="F49" i="3"/>
  <c r="E49" i="3"/>
  <c r="D49" i="3"/>
  <c r="C49" i="3"/>
  <c r="G536" i="3"/>
  <c r="F536" i="3"/>
  <c r="E536" i="3"/>
  <c r="D536" i="3"/>
  <c r="C536" i="3"/>
  <c r="G515" i="3"/>
  <c r="F515" i="3"/>
  <c r="E515" i="3"/>
  <c r="D515" i="3"/>
  <c r="C515" i="3"/>
  <c r="G504" i="3"/>
  <c r="F504" i="3"/>
  <c r="E504" i="3"/>
  <c r="D504" i="3"/>
  <c r="C504" i="3"/>
  <c r="G499" i="3"/>
  <c r="F499" i="3"/>
  <c r="E499" i="3"/>
  <c r="D499" i="3"/>
  <c r="C499" i="3"/>
  <c r="G474" i="3"/>
  <c r="F474" i="3"/>
  <c r="E474" i="3"/>
  <c r="D474" i="3"/>
  <c r="C474" i="3"/>
  <c r="G473" i="3"/>
  <c r="F473" i="3"/>
  <c r="E473" i="3"/>
  <c r="D473" i="3"/>
  <c r="C473" i="3"/>
  <c r="G247" i="3"/>
  <c r="F247" i="3"/>
  <c r="E247" i="3"/>
  <c r="D247" i="3"/>
  <c r="C247" i="3"/>
  <c r="G457" i="3"/>
  <c r="F457" i="3"/>
  <c r="E457" i="3"/>
  <c r="D457" i="3"/>
  <c r="C457" i="3"/>
  <c r="G456" i="3"/>
  <c r="F456" i="3"/>
  <c r="E456" i="3"/>
  <c r="D456" i="3"/>
  <c r="C456" i="3"/>
  <c r="G448" i="3"/>
  <c r="F448" i="3"/>
  <c r="E448" i="3"/>
  <c r="D448" i="3"/>
  <c r="C448" i="3"/>
  <c r="G447" i="3"/>
  <c r="F447" i="3"/>
  <c r="E447" i="3"/>
  <c r="D447" i="3"/>
  <c r="C447" i="3"/>
  <c r="G438" i="3"/>
  <c r="F438" i="3"/>
  <c r="E438" i="3"/>
  <c r="D438" i="3"/>
  <c r="C438" i="3"/>
  <c r="G433" i="3"/>
  <c r="F433" i="3"/>
  <c r="E433" i="3"/>
  <c r="D433" i="3"/>
  <c r="C433" i="3"/>
  <c r="G417" i="3"/>
  <c r="F417" i="3"/>
  <c r="E417" i="3"/>
  <c r="D417" i="3"/>
  <c r="C417" i="3"/>
  <c r="G210" i="3"/>
  <c r="F210" i="3"/>
  <c r="E210" i="3"/>
  <c r="D210" i="3"/>
  <c r="C210" i="3"/>
  <c r="G367" i="3"/>
  <c r="F367" i="3"/>
  <c r="E367" i="3"/>
  <c r="D367" i="3"/>
  <c r="C367" i="3"/>
  <c r="G365" i="3"/>
  <c r="F365" i="3"/>
  <c r="E365" i="3"/>
  <c r="D365" i="3"/>
  <c r="C365" i="3"/>
  <c r="G494" i="3"/>
  <c r="F494" i="3"/>
  <c r="E494" i="3"/>
  <c r="D494" i="3"/>
  <c r="C494" i="3"/>
  <c r="G339" i="3"/>
  <c r="F339" i="3"/>
  <c r="E339" i="3"/>
  <c r="D339" i="3"/>
  <c r="C339" i="3"/>
  <c r="G340" i="3"/>
  <c r="F340" i="3"/>
  <c r="E340" i="3"/>
  <c r="D340" i="3"/>
  <c r="C340" i="3"/>
  <c r="G317" i="3"/>
  <c r="F317" i="3"/>
  <c r="E317" i="3"/>
  <c r="D317" i="3"/>
  <c r="C317" i="3"/>
  <c r="G313" i="3"/>
  <c r="F313" i="3"/>
  <c r="E313" i="3"/>
  <c r="D313" i="3"/>
  <c r="C313" i="3"/>
  <c r="G308" i="3"/>
  <c r="F308" i="3"/>
  <c r="E308" i="3"/>
  <c r="D308" i="3"/>
  <c r="C308" i="3"/>
  <c r="G3" i="3"/>
  <c r="F3" i="3"/>
  <c r="E3" i="3"/>
  <c r="D3" i="3"/>
  <c r="C3" i="3"/>
  <c r="G297" i="3"/>
  <c r="F297" i="3"/>
  <c r="E297" i="3"/>
  <c r="D297" i="3"/>
  <c r="C297" i="3"/>
  <c r="G296" i="3"/>
  <c r="F296" i="3"/>
  <c r="E296" i="3"/>
  <c r="D296" i="3"/>
  <c r="C296" i="3"/>
  <c r="G285" i="3"/>
  <c r="F285" i="3"/>
  <c r="E285" i="3"/>
  <c r="D285" i="3"/>
  <c r="C285" i="3"/>
  <c r="G284" i="3"/>
  <c r="F284" i="3"/>
  <c r="E284" i="3"/>
  <c r="D284" i="3"/>
  <c r="C284" i="3"/>
  <c r="G273" i="3"/>
  <c r="F273" i="3"/>
  <c r="E273" i="3"/>
  <c r="D273" i="3"/>
  <c r="C273" i="3"/>
  <c r="G269" i="3"/>
  <c r="F269" i="3"/>
  <c r="E269" i="3"/>
  <c r="D269" i="3"/>
  <c r="C269" i="3"/>
  <c r="G267" i="3"/>
  <c r="F267" i="3"/>
  <c r="E267" i="3"/>
  <c r="D267" i="3"/>
  <c r="C267" i="3"/>
  <c r="G241" i="3"/>
  <c r="F241" i="3"/>
  <c r="E241" i="3"/>
  <c r="D241" i="3"/>
  <c r="C241" i="3"/>
  <c r="G238" i="3"/>
  <c r="F238" i="3"/>
  <c r="E238" i="3"/>
  <c r="D238" i="3"/>
  <c r="C238" i="3"/>
  <c r="G231" i="3"/>
  <c r="F231" i="3"/>
  <c r="E231" i="3"/>
  <c r="D231" i="3"/>
  <c r="C231" i="3"/>
  <c r="G229" i="3"/>
  <c r="F229" i="3"/>
  <c r="E229" i="3"/>
  <c r="D229" i="3"/>
  <c r="C229" i="3"/>
  <c r="G223" i="3"/>
  <c r="F223" i="3"/>
  <c r="E223" i="3"/>
  <c r="D223" i="3"/>
  <c r="C223" i="3"/>
  <c r="G214" i="3"/>
  <c r="F214" i="3"/>
  <c r="E214" i="3"/>
  <c r="D214" i="3"/>
  <c r="C214" i="3"/>
  <c r="G166" i="3"/>
  <c r="F166" i="3"/>
  <c r="E166" i="3"/>
  <c r="D166" i="3"/>
  <c r="C166" i="3"/>
  <c r="G165" i="3"/>
  <c r="F165" i="3"/>
  <c r="E165" i="3"/>
  <c r="D165" i="3"/>
  <c r="C165" i="3"/>
  <c r="G150" i="3"/>
  <c r="F150" i="3"/>
  <c r="E150" i="3"/>
  <c r="D150" i="3"/>
  <c r="C150" i="3"/>
  <c r="G143" i="3"/>
  <c r="F143" i="3"/>
  <c r="E143" i="3"/>
  <c r="D143" i="3"/>
  <c r="C143" i="3"/>
  <c r="G138" i="3"/>
  <c r="F138" i="3"/>
  <c r="E138" i="3"/>
  <c r="D138" i="3"/>
  <c r="C138" i="3"/>
  <c r="G124" i="3"/>
  <c r="F124" i="3"/>
  <c r="E124" i="3"/>
  <c r="D124" i="3"/>
  <c r="C124" i="3"/>
  <c r="G101" i="3"/>
  <c r="F101" i="3"/>
  <c r="E101" i="3"/>
  <c r="D101" i="3"/>
  <c r="C101" i="3"/>
  <c r="G95" i="3"/>
  <c r="F95" i="3"/>
  <c r="E95" i="3"/>
  <c r="D95" i="3"/>
  <c r="C95" i="3"/>
  <c r="G60" i="3"/>
  <c r="F60" i="3"/>
  <c r="E60" i="3"/>
  <c r="D60" i="3"/>
  <c r="C60" i="3"/>
  <c r="G54" i="3"/>
  <c r="F54" i="3"/>
  <c r="E54" i="3"/>
  <c r="D54" i="3"/>
  <c r="C54" i="3"/>
  <c r="G33" i="3"/>
  <c r="F33" i="3"/>
  <c r="E33" i="3"/>
  <c r="D33" i="3"/>
  <c r="C33" i="3"/>
  <c r="G21" i="3"/>
  <c r="F21" i="3"/>
  <c r="E21" i="3"/>
  <c r="D21" i="3"/>
  <c r="C21" i="3"/>
  <c r="G17" i="3"/>
  <c r="F17" i="3"/>
  <c r="E17" i="3"/>
  <c r="D17" i="3"/>
  <c r="C17" i="3"/>
  <c r="G15" i="3"/>
  <c r="F15" i="3"/>
  <c r="E15" i="3"/>
  <c r="D15" i="3"/>
  <c r="C15" i="3"/>
  <c r="G9" i="3"/>
  <c r="F9" i="3"/>
  <c r="E9" i="3"/>
  <c r="D9" i="3"/>
  <c r="C9" i="3"/>
  <c r="G8" i="3"/>
  <c r="F8" i="3"/>
  <c r="E8" i="3"/>
  <c r="D8" i="3"/>
  <c r="C8" i="3"/>
  <c r="G555" i="3"/>
  <c r="F555" i="3"/>
  <c r="E555" i="3"/>
  <c r="D555" i="3"/>
  <c r="C555" i="3"/>
  <c r="G472" i="3"/>
  <c r="F472" i="3"/>
  <c r="E472" i="3"/>
  <c r="D472" i="3"/>
  <c r="C472" i="3"/>
  <c r="G468" i="3"/>
  <c r="F468" i="3"/>
  <c r="E468" i="3"/>
  <c r="D468" i="3"/>
  <c r="C468" i="3"/>
  <c r="G467" i="3"/>
  <c r="F467" i="3"/>
  <c r="E467" i="3"/>
  <c r="D467" i="3"/>
  <c r="C467" i="3"/>
  <c r="G463" i="3"/>
  <c r="F463" i="3"/>
  <c r="E463" i="3"/>
  <c r="D463" i="3"/>
  <c r="C463" i="3"/>
  <c r="G461" i="3"/>
  <c r="F461" i="3"/>
  <c r="E461" i="3"/>
  <c r="D461" i="3"/>
  <c r="C461" i="3"/>
  <c r="G445" i="3"/>
  <c r="F445" i="3"/>
  <c r="E445" i="3"/>
  <c r="D445" i="3"/>
  <c r="C445" i="3"/>
  <c r="G400" i="3"/>
  <c r="F400" i="3"/>
  <c r="E400" i="3"/>
  <c r="D400" i="3"/>
  <c r="C400" i="3"/>
  <c r="G396" i="3"/>
  <c r="F396" i="3"/>
  <c r="E396" i="3"/>
  <c r="D396" i="3"/>
  <c r="C396" i="3"/>
  <c r="G391" i="3"/>
  <c r="F391" i="3"/>
  <c r="E391" i="3"/>
  <c r="D391" i="3"/>
  <c r="C391" i="3"/>
  <c r="G351" i="3"/>
  <c r="F351" i="3"/>
  <c r="E351" i="3"/>
  <c r="D351" i="3"/>
  <c r="C351" i="3"/>
  <c r="G342" i="3"/>
  <c r="F342" i="3"/>
  <c r="E342" i="3"/>
  <c r="D342" i="3"/>
  <c r="C342" i="3"/>
  <c r="G319" i="3"/>
  <c r="F319" i="3"/>
  <c r="E319" i="3"/>
  <c r="D319" i="3"/>
  <c r="C319" i="3"/>
  <c r="G314" i="3"/>
  <c r="F314" i="3"/>
  <c r="E314" i="3"/>
  <c r="D314" i="3"/>
  <c r="C314" i="3"/>
  <c r="G307" i="3"/>
  <c r="F307" i="3"/>
  <c r="E307" i="3"/>
  <c r="D307" i="3"/>
  <c r="C307" i="3"/>
  <c r="G305" i="3"/>
  <c r="F305" i="3"/>
  <c r="E305" i="3"/>
  <c r="D305" i="3"/>
  <c r="C305" i="3"/>
  <c r="G369" i="3"/>
  <c r="F369" i="3"/>
  <c r="E369" i="3"/>
  <c r="D369" i="3"/>
  <c r="C369" i="3"/>
  <c r="G235" i="3"/>
  <c r="F235" i="3"/>
  <c r="E235" i="3"/>
  <c r="D235" i="3"/>
  <c r="C235" i="3"/>
  <c r="G213" i="3"/>
  <c r="F213" i="3"/>
  <c r="E213" i="3"/>
  <c r="D213" i="3"/>
  <c r="C213" i="3"/>
  <c r="G211" i="3"/>
  <c r="F211" i="3"/>
  <c r="E211" i="3"/>
  <c r="D211" i="3"/>
  <c r="C211" i="3"/>
  <c r="G127" i="3"/>
  <c r="F127" i="3"/>
  <c r="E127" i="3"/>
  <c r="D127" i="3"/>
  <c r="C127" i="3"/>
  <c r="G116" i="3"/>
  <c r="F116" i="3"/>
  <c r="E116" i="3"/>
  <c r="D116" i="3"/>
  <c r="C116" i="3"/>
  <c r="G113" i="3"/>
  <c r="F113" i="3"/>
  <c r="E113" i="3"/>
  <c r="D113" i="3"/>
  <c r="C113" i="3"/>
  <c r="G98" i="3"/>
  <c r="F98" i="3"/>
  <c r="E98" i="3"/>
  <c r="D98" i="3"/>
  <c r="C98" i="3"/>
  <c r="G76" i="3"/>
  <c r="F76" i="3"/>
  <c r="E76" i="3"/>
  <c r="D76" i="3"/>
  <c r="C76" i="3"/>
  <c r="G408" i="3"/>
  <c r="F408" i="3"/>
  <c r="E408" i="3"/>
  <c r="D408" i="3"/>
  <c r="C408" i="3"/>
  <c r="G541" i="3"/>
  <c r="F541" i="3"/>
  <c r="E541" i="3"/>
  <c r="D541" i="3"/>
  <c r="C541" i="3"/>
  <c r="G427" i="3"/>
  <c r="F427" i="3"/>
  <c r="E427" i="3"/>
  <c r="D427" i="3"/>
  <c r="C427" i="3"/>
  <c r="G497" i="3"/>
  <c r="F497" i="3"/>
  <c r="E497" i="3"/>
  <c r="D497" i="3"/>
  <c r="C497" i="3"/>
  <c r="G386" i="3"/>
  <c r="F386" i="3"/>
  <c r="E386" i="3"/>
  <c r="D386" i="3"/>
  <c r="C386" i="3"/>
  <c r="G255" i="3"/>
  <c r="F255" i="3"/>
  <c r="E255" i="3"/>
  <c r="D255" i="3"/>
  <c r="C255" i="3"/>
  <c r="G228" i="3"/>
  <c r="F228" i="3"/>
  <c r="E228" i="3"/>
  <c r="D228" i="3"/>
  <c r="C228" i="3"/>
  <c r="G226" i="3"/>
  <c r="F226" i="3"/>
  <c r="E226" i="3"/>
  <c r="D226" i="3"/>
  <c r="C226" i="3"/>
  <c r="G215" i="3"/>
  <c r="F215" i="3"/>
  <c r="E215" i="3"/>
  <c r="D215" i="3"/>
  <c r="C215" i="3"/>
  <c r="G194" i="3"/>
  <c r="F194" i="3"/>
  <c r="E194" i="3"/>
  <c r="D194" i="3"/>
  <c r="C194" i="3"/>
  <c r="G142" i="3"/>
  <c r="F142" i="3"/>
  <c r="E142" i="3"/>
  <c r="D142" i="3"/>
  <c r="C142" i="3"/>
  <c r="G122" i="3"/>
  <c r="F122" i="3"/>
  <c r="E122" i="3"/>
  <c r="D122" i="3"/>
  <c r="C122" i="3"/>
  <c r="G532" i="3"/>
  <c r="F532" i="3"/>
  <c r="E532" i="3"/>
  <c r="D532" i="3"/>
  <c r="C532" i="3"/>
  <c r="G501" i="3"/>
  <c r="F501" i="3"/>
  <c r="E501" i="3"/>
  <c r="D501" i="3"/>
  <c r="C501" i="3"/>
  <c r="G493" i="3"/>
  <c r="F493" i="3"/>
  <c r="E493" i="3"/>
  <c r="D493" i="3"/>
  <c r="C493" i="3"/>
  <c r="G480" i="3"/>
  <c r="F480" i="3"/>
  <c r="E480" i="3"/>
  <c r="D480" i="3"/>
  <c r="C480" i="3"/>
  <c r="G416" i="3"/>
  <c r="F416" i="3"/>
  <c r="E416" i="3"/>
  <c r="D416" i="3"/>
  <c r="C416" i="3"/>
  <c r="G415" i="3"/>
  <c r="F415" i="3"/>
  <c r="E415" i="3"/>
  <c r="D415" i="3"/>
  <c r="C415" i="3"/>
  <c r="G310" i="3"/>
  <c r="F310" i="3"/>
  <c r="E310" i="3"/>
  <c r="D310" i="3"/>
  <c r="C310" i="3"/>
  <c r="G257" i="3"/>
  <c r="F257" i="3"/>
  <c r="E257" i="3"/>
  <c r="D257" i="3"/>
  <c r="C257" i="3"/>
  <c r="G256" i="3"/>
  <c r="F256" i="3"/>
  <c r="E256" i="3"/>
  <c r="D256" i="3"/>
  <c r="C256" i="3"/>
  <c r="G250" i="3"/>
  <c r="F250" i="3"/>
  <c r="E250" i="3"/>
  <c r="D250" i="3"/>
  <c r="C250" i="3"/>
  <c r="G242" i="3"/>
  <c r="F242" i="3"/>
  <c r="E242" i="3"/>
  <c r="D242" i="3"/>
  <c r="C242" i="3"/>
  <c r="G222" i="3"/>
  <c r="F222" i="3"/>
  <c r="E222" i="3"/>
  <c r="D222" i="3"/>
  <c r="C222" i="3"/>
  <c r="G212" i="3"/>
  <c r="F212" i="3"/>
  <c r="E212" i="3"/>
  <c r="D212" i="3"/>
  <c r="C212" i="3"/>
  <c r="G196" i="3"/>
  <c r="F196" i="3"/>
  <c r="E196" i="3"/>
  <c r="D196" i="3"/>
  <c r="C196" i="3"/>
  <c r="G174" i="3"/>
  <c r="F174" i="3"/>
  <c r="E174" i="3"/>
  <c r="D174" i="3"/>
  <c r="C174" i="3"/>
  <c r="G168" i="3"/>
  <c r="F168" i="3"/>
  <c r="E168" i="3"/>
  <c r="D168" i="3"/>
  <c r="C168" i="3"/>
  <c r="G161" i="3"/>
  <c r="F161" i="3"/>
  <c r="E161" i="3"/>
  <c r="D161" i="3"/>
  <c r="C161" i="3"/>
  <c r="G152" i="3"/>
  <c r="F152" i="3"/>
  <c r="E152" i="3"/>
  <c r="D152" i="3"/>
  <c r="C152" i="3"/>
  <c r="G115" i="3"/>
  <c r="F115" i="3"/>
  <c r="E115" i="3"/>
  <c r="D115" i="3"/>
  <c r="C115" i="3"/>
  <c r="G104" i="3"/>
  <c r="F104" i="3"/>
  <c r="E104" i="3"/>
  <c r="D104" i="3"/>
  <c r="C104" i="3"/>
  <c r="G92" i="3"/>
  <c r="F92" i="3"/>
  <c r="E92" i="3"/>
  <c r="D92" i="3"/>
  <c r="C92" i="3"/>
  <c r="G91" i="3"/>
  <c r="F91" i="3"/>
  <c r="E91" i="3"/>
  <c r="D91" i="3"/>
  <c r="C91" i="3"/>
  <c r="G70" i="3"/>
  <c r="F70" i="3"/>
  <c r="E70" i="3"/>
  <c r="D70" i="3"/>
  <c r="C70" i="3"/>
  <c r="G47" i="3"/>
  <c r="F47" i="3"/>
  <c r="E47" i="3"/>
  <c r="D47" i="3"/>
  <c r="C47" i="3"/>
  <c r="G42" i="3"/>
  <c r="F42" i="3"/>
  <c r="E42" i="3"/>
  <c r="D42" i="3"/>
  <c r="C42" i="3"/>
  <c r="G5" i="3"/>
  <c r="F5" i="3"/>
  <c r="E5" i="3"/>
  <c r="D5" i="3"/>
  <c r="C5" i="3"/>
  <c r="G538" i="3"/>
  <c r="F538" i="3"/>
  <c r="E538" i="3"/>
  <c r="D538" i="3"/>
  <c r="C538" i="3"/>
  <c r="G530" i="3"/>
  <c r="F530" i="3"/>
  <c r="E530" i="3"/>
  <c r="D530" i="3"/>
  <c r="C530" i="3"/>
  <c r="G500" i="3"/>
  <c r="F500" i="3"/>
  <c r="E500" i="3"/>
  <c r="D500" i="3"/>
  <c r="C500" i="3"/>
  <c r="G452" i="3"/>
  <c r="F452" i="3"/>
  <c r="E452" i="3"/>
  <c r="D452" i="3"/>
  <c r="C452" i="3"/>
  <c r="G350" i="3"/>
  <c r="F350" i="3"/>
  <c r="E350" i="3"/>
  <c r="D350" i="3"/>
  <c r="C350" i="3"/>
  <c r="G239" i="3"/>
  <c r="F239" i="3"/>
  <c r="E239" i="3"/>
  <c r="D239" i="3"/>
  <c r="C239" i="3"/>
  <c r="G237" i="3"/>
  <c r="F237" i="3"/>
  <c r="E237" i="3"/>
  <c r="D237" i="3"/>
  <c r="C237" i="3"/>
  <c r="G220" i="3"/>
  <c r="F220" i="3"/>
  <c r="E220" i="3"/>
  <c r="D220" i="3"/>
  <c r="C220" i="3"/>
  <c r="G204" i="3"/>
  <c r="F204" i="3"/>
  <c r="E204" i="3"/>
  <c r="D204" i="3"/>
  <c r="C204" i="3"/>
  <c r="G184" i="3"/>
  <c r="F184" i="3"/>
  <c r="E184" i="3"/>
  <c r="D184" i="3"/>
  <c r="C184" i="3"/>
  <c r="G119" i="3"/>
  <c r="F119" i="3"/>
  <c r="E119" i="3"/>
  <c r="D119" i="3"/>
  <c r="C119" i="3"/>
  <c r="G27" i="3"/>
  <c r="F27" i="3"/>
  <c r="E27" i="3"/>
  <c r="D27" i="3"/>
  <c r="C27" i="3"/>
  <c r="G564" i="3"/>
  <c r="F564" i="3"/>
  <c r="E564" i="3"/>
  <c r="D564" i="3"/>
  <c r="C564" i="3"/>
  <c r="G557" i="3"/>
  <c r="F557" i="3"/>
  <c r="E557" i="3"/>
  <c r="D557" i="3"/>
  <c r="C557" i="3"/>
  <c r="G556" i="3"/>
  <c r="F556" i="3"/>
  <c r="E556" i="3"/>
  <c r="D556" i="3"/>
  <c r="C556" i="3"/>
  <c r="G544" i="3"/>
  <c r="F544" i="3"/>
  <c r="E544" i="3"/>
  <c r="D544" i="3"/>
  <c r="C544" i="3"/>
  <c r="G535" i="3"/>
  <c r="F535" i="3"/>
  <c r="E535" i="3"/>
  <c r="D535" i="3"/>
  <c r="C535" i="3"/>
  <c r="G531" i="3"/>
  <c r="F531" i="3"/>
  <c r="E531" i="3"/>
  <c r="D531" i="3"/>
  <c r="C531" i="3"/>
  <c r="G524" i="3"/>
  <c r="F524" i="3"/>
  <c r="E524" i="3"/>
  <c r="D524" i="3"/>
  <c r="C524" i="3"/>
  <c r="G487" i="3"/>
  <c r="F487" i="3"/>
  <c r="E487" i="3"/>
  <c r="D487" i="3"/>
  <c r="C487" i="3"/>
  <c r="G465" i="3"/>
  <c r="F465" i="3"/>
  <c r="E465" i="3"/>
  <c r="D465" i="3"/>
  <c r="C465" i="3"/>
  <c r="G397" i="3"/>
  <c r="F397" i="3"/>
  <c r="E397" i="3"/>
  <c r="D397" i="3"/>
  <c r="C397" i="3"/>
  <c r="G382" i="3"/>
  <c r="F382" i="3"/>
  <c r="E382" i="3"/>
  <c r="D382" i="3"/>
  <c r="C382" i="3"/>
  <c r="G347" i="3"/>
  <c r="F347" i="3"/>
  <c r="E347" i="3"/>
  <c r="D347" i="3"/>
  <c r="C347" i="3"/>
  <c r="G338" i="3"/>
  <c r="F338" i="3"/>
  <c r="E338" i="3"/>
  <c r="D338" i="3"/>
  <c r="C338" i="3"/>
  <c r="G318" i="3"/>
  <c r="F318" i="3"/>
  <c r="E318" i="3"/>
  <c r="D318" i="3"/>
  <c r="C318" i="3"/>
  <c r="G291" i="3"/>
  <c r="F291" i="3"/>
  <c r="E291" i="3"/>
  <c r="D291" i="3"/>
  <c r="C291" i="3"/>
  <c r="G271" i="3"/>
  <c r="F271" i="3"/>
  <c r="E271" i="3"/>
  <c r="A271" i="3" s="1"/>
  <c r="D271" i="3"/>
  <c r="C271" i="3"/>
  <c r="G205" i="3"/>
  <c r="F205" i="3"/>
  <c r="E205" i="3"/>
  <c r="D205" i="3"/>
  <c r="C205" i="3"/>
  <c r="G182" i="3"/>
  <c r="F182" i="3"/>
  <c r="E182" i="3"/>
  <c r="D182" i="3"/>
  <c r="C182" i="3"/>
  <c r="G173" i="3"/>
  <c r="F173" i="3"/>
  <c r="E173" i="3"/>
  <c r="D173" i="3"/>
  <c r="C173" i="3"/>
  <c r="G160" i="3"/>
  <c r="F160" i="3"/>
  <c r="E160" i="3"/>
  <c r="D160" i="3"/>
  <c r="C160" i="3"/>
  <c r="G131" i="3"/>
  <c r="F131" i="3"/>
  <c r="E131" i="3"/>
  <c r="D131" i="3"/>
  <c r="C131" i="3"/>
  <c r="G117" i="3"/>
  <c r="F117" i="3"/>
  <c r="E117" i="3"/>
  <c r="D117" i="3"/>
  <c r="C117" i="3"/>
  <c r="G109" i="3"/>
  <c r="F109" i="3"/>
  <c r="E109" i="3"/>
  <c r="D109" i="3"/>
  <c r="C109" i="3"/>
  <c r="G87" i="3"/>
  <c r="F87" i="3"/>
  <c r="E87" i="3"/>
  <c r="D87" i="3"/>
  <c r="C87" i="3"/>
  <c r="G539" i="3"/>
  <c r="F539" i="3"/>
  <c r="E539" i="3"/>
  <c r="D539" i="3"/>
  <c r="C539" i="3"/>
  <c r="G533" i="3"/>
  <c r="F533" i="3"/>
  <c r="E533" i="3"/>
  <c r="D533" i="3"/>
  <c r="C533" i="3"/>
  <c r="G510" i="3"/>
  <c r="F510" i="3"/>
  <c r="E510" i="3"/>
  <c r="D510" i="3"/>
  <c r="C510" i="3"/>
  <c r="G466" i="3"/>
  <c r="F466" i="3"/>
  <c r="E466" i="3"/>
  <c r="D466" i="3"/>
  <c r="C466" i="3"/>
  <c r="G434" i="3"/>
  <c r="F434" i="3"/>
  <c r="E434" i="3"/>
  <c r="D434" i="3"/>
  <c r="C434" i="3"/>
  <c r="G373" i="3"/>
  <c r="F373" i="3"/>
  <c r="E373" i="3"/>
  <c r="D373" i="3"/>
  <c r="C373" i="3"/>
  <c r="G360" i="3"/>
  <c r="F360" i="3"/>
  <c r="E360" i="3"/>
  <c r="D360" i="3"/>
  <c r="C360" i="3"/>
  <c r="G352" i="3"/>
  <c r="F352" i="3"/>
  <c r="E352" i="3"/>
  <c r="D352" i="3"/>
  <c r="C352" i="3"/>
  <c r="G346" i="3"/>
  <c r="F346" i="3"/>
  <c r="E346" i="3"/>
  <c r="D346" i="3"/>
  <c r="C346" i="3"/>
  <c r="G321" i="3"/>
  <c r="F321" i="3"/>
  <c r="E321" i="3"/>
  <c r="D321" i="3"/>
  <c r="C321" i="3"/>
  <c r="G311" i="3"/>
  <c r="F311" i="3"/>
  <c r="E311" i="3"/>
  <c r="D311" i="3"/>
  <c r="C311" i="3"/>
  <c r="G294" i="3"/>
  <c r="F294" i="3"/>
  <c r="E294" i="3"/>
  <c r="D294" i="3"/>
  <c r="C294" i="3"/>
  <c r="G268" i="3"/>
  <c r="F268" i="3"/>
  <c r="E268" i="3"/>
  <c r="D268" i="3"/>
  <c r="C268" i="3"/>
  <c r="G232" i="3"/>
  <c r="F232" i="3"/>
  <c r="E232" i="3"/>
  <c r="D232" i="3"/>
  <c r="C232" i="3"/>
  <c r="G175" i="3"/>
  <c r="F175" i="3"/>
  <c r="E175" i="3"/>
  <c r="D175" i="3"/>
  <c r="C175" i="3"/>
  <c r="G146" i="3"/>
  <c r="F146" i="3"/>
  <c r="E146" i="3"/>
  <c r="A146" i="3" s="1"/>
  <c r="D146" i="3"/>
  <c r="C146" i="3"/>
  <c r="G139" i="3"/>
  <c r="F139" i="3"/>
  <c r="E139" i="3"/>
  <c r="D139" i="3"/>
  <c r="C139" i="3"/>
  <c r="G120" i="3"/>
  <c r="F120" i="3"/>
  <c r="E120" i="3"/>
  <c r="D120" i="3"/>
  <c r="C120" i="3"/>
  <c r="G77" i="3"/>
  <c r="F77" i="3"/>
  <c r="E77" i="3"/>
  <c r="D77" i="3"/>
  <c r="C77" i="3"/>
  <c r="G69" i="3"/>
  <c r="F69" i="3"/>
  <c r="E69" i="3"/>
  <c r="D69" i="3"/>
  <c r="C69" i="3"/>
  <c r="G45" i="3"/>
  <c r="F45" i="3"/>
  <c r="E45" i="3"/>
  <c r="D45" i="3"/>
  <c r="C45" i="3"/>
  <c r="G31" i="3"/>
  <c r="F31" i="3"/>
  <c r="E31" i="3"/>
  <c r="D31" i="3"/>
  <c r="C31" i="3"/>
  <c r="G512" i="3"/>
  <c r="F512" i="3"/>
  <c r="E512" i="3"/>
  <c r="D512" i="3"/>
  <c r="C512" i="3"/>
  <c r="G503" i="3"/>
  <c r="F503" i="3"/>
  <c r="E503" i="3"/>
  <c r="D503" i="3"/>
  <c r="C503" i="3"/>
  <c r="G482" i="3"/>
  <c r="F482" i="3"/>
  <c r="E482" i="3"/>
  <c r="D482" i="3"/>
  <c r="C482" i="3"/>
  <c r="G454" i="3"/>
  <c r="F454" i="3"/>
  <c r="E454" i="3"/>
  <c r="D454" i="3"/>
  <c r="C454" i="3"/>
  <c r="G315" i="3"/>
  <c r="F315" i="3"/>
  <c r="E315" i="3"/>
  <c r="D315" i="3"/>
  <c r="C315" i="3"/>
  <c r="G298" i="3"/>
  <c r="F298" i="3"/>
  <c r="E298" i="3"/>
  <c r="A298" i="3" s="1"/>
  <c r="D298" i="3"/>
  <c r="C298" i="3"/>
  <c r="G254" i="3"/>
  <c r="F254" i="3"/>
  <c r="E254" i="3"/>
  <c r="D254" i="3"/>
  <c r="C254" i="3"/>
  <c r="G227" i="3"/>
  <c r="F227" i="3"/>
  <c r="E227" i="3"/>
  <c r="D227" i="3"/>
  <c r="C227" i="3"/>
  <c r="G181" i="3"/>
  <c r="F181" i="3"/>
  <c r="E181" i="3"/>
  <c r="D181" i="3"/>
  <c r="C181" i="3"/>
  <c r="G145" i="3"/>
  <c r="F145" i="3"/>
  <c r="E145" i="3"/>
  <c r="D145" i="3"/>
  <c r="C145" i="3"/>
  <c r="G111" i="3"/>
  <c r="F111" i="3"/>
  <c r="E111" i="3"/>
  <c r="D111" i="3"/>
  <c r="C111" i="3"/>
  <c r="G102" i="3"/>
  <c r="F102" i="3"/>
  <c r="E102" i="3"/>
  <c r="D102" i="3"/>
  <c r="C102" i="3"/>
  <c r="G96" i="3"/>
  <c r="F96" i="3"/>
  <c r="E96" i="3"/>
  <c r="D96" i="3"/>
  <c r="C96" i="3"/>
  <c r="G58" i="3"/>
  <c r="F58" i="3"/>
  <c r="E58" i="3"/>
  <c r="D58" i="3"/>
  <c r="C58" i="3"/>
  <c r="G554" i="3"/>
  <c r="F554" i="3"/>
  <c r="E554" i="3"/>
  <c r="D554" i="3"/>
  <c r="C554" i="3"/>
  <c r="G550" i="3"/>
  <c r="F550" i="3"/>
  <c r="E550" i="3"/>
  <c r="D550" i="3"/>
  <c r="C550" i="3"/>
  <c r="G549" i="3"/>
  <c r="F549" i="3"/>
  <c r="E549" i="3"/>
  <c r="D549" i="3"/>
  <c r="C549" i="3"/>
  <c r="G540" i="3"/>
  <c r="F540" i="3"/>
  <c r="E540" i="3"/>
  <c r="D540" i="3"/>
  <c r="C540" i="3"/>
  <c r="G534" i="3"/>
  <c r="F534" i="3"/>
  <c r="E534" i="3"/>
  <c r="D534" i="3"/>
  <c r="C534" i="3"/>
  <c r="G507" i="3"/>
  <c r="F507" i="3"/>
  <c r="E507" i="3"/>
  <c r="D507" i="3"/>
  <c r="C507" i="3"/>
  <c r="G481" i="3"/>
  <c r="F481" i="3"/>
  <c r="E481" i="3"/>
  <c r="D481" i="3"/>
  <c r="C481" i="3"/>
  <c r="G449" i="3"/>
  <c r="F449" i="3"/>
  <c r="E449" i="3"/>
  <c r="D449" i="3"/>
  <c r="C449" i="3"/>
  <c r="G363" i="3"/>
  <c r="F363" i="3"/>
  <c r="E363" i="3"/>
  <c r="D363" i="3"/>
  <c r="C363" i="3"/>
  <c r="G356" i="3"/>
  <c r="F356" i="3"/>
  <c r="E356" i="3"/>
  <c r="D356" i="3"/>
  <c r="C356" i="3"/>
  <c r="G306" i="3"/>
  <c r="F306" i="3"/>
  <c r="E306" i="3"/>
  <c r="D306" i="3"/>
  <c r="C306" i="3"/>
  <c r="G278" i="3"/>
  <c r="F278" i="3"/>
  <c r="E278" i="3"/>
  <c r="D278" i="3"/>
  <c r="C278" i="3"/>
  <c r="G107" i="3"/>
  <c r="F107" i="3"/>
  <c r="E107" i="3"/>
  <c r="D107" i="3"/>
  <c r="C107" i="3"/>
  <c r="G73" i="3"/>
  <c r="F73" i="3"/>
  <c r="E73" i="3"/>
  <c r="D73" i="3"/>
  <c r="C73" i="3"/>
  <c r="G72" i="3"/>
  <c r="F72" i="3"/>
  <c r="E72" i="3"/>
  <c r="D72" i="3"/>
  <c r="C72" i="3"/>
  <c r="G20" i="3"/>
  <c r="F20" i="3"/>
  <c r="E20" i="3"/>
  <c r="A20" i="3" s="1"/>
  <c r="D20" i="3"/>
  <c r="C20" i="3"/>
  <c r="G561" i="3"/>
  <c r="F561" i="3"/>
  <c r="E561" i="3"/>
  <c r="D561" i="3"/>
  <c r="C561" i="3"/>
  <c r="G553" i="3"/>
  <c r="F553" i="3"/>
  <c r="E553" i="3"/>
  <c r="D553" i="3"/>
  <c r="C553" i="3"/>
  <c r="G528" i="3"/>
  <c r="F528" i="3"/>
  <c r="E528" i="3"/>
  <c r="D528" i="3"/>
  <c r="C528" i="3"/>
  <c r="G513" i="3"/>
  <c r="F513" i="3"/>
  <c r="E513" i="3"/>
  <c r="D513" i="3"/>
  <c r="C513" i="3"/>
  <c r="G489" i="3"/>
  <c r="F489" i="3"/>
  <c r="E489" i="3"/>
  <c r="D489" i="3"/>
  <c r="C489" i="3"/>
  <c r="G483" i="3"/>
  <c r="F483" i="3"/>
  <c r="E483" i="3"/>
  <c r="D483" i="3"/>
  <c r="C483" i="3"/>
  <c r="G458" i="3"/>
  <c r="F458" i="3"/>
  <c r="E458" i="3"/>
  <c r="D458" i="3"/>
  <c r="C458" i="3"/>
  <c r="G439" i="3"/>
  <c r="F439" i="3"/>
  <c r="E439" i="3"/>
  <c r="D439" i="3"/>
  <c r="C439" i="3"/>
  <c r="G395" i="3"/>
  <c r="F395" i="3"/>
  <c r="E395" i="3"/>
  <c r="D395" i="3"/>
  <c r="C395" i="3"/>
  <c r="G388" i="3"/>
  <c r="F388" i="3"/>
  <c r="E388" i="3"/>
  <c r="D388" i="3"/>
  <c r="A388" i="3" s="1"/>
  <c r="C388" i="3"/>
  <c r="G362" i="3"/>
  <c r="F362" i="3"/>
  <c r="E362" i="3"/>
  <c r="D362" i="3"/>
  <c r="C362" i="3"/>
  <c r="G331" i="3"/>
  <c r="F331" i="3"/>
  <c r="E331" i="3"/>
  <c r="D331" i="3"/>
  <c r="C331" i="3"/>
  <c r="G304" i="3"/>
  <c r="F304" i="3"/>
  <c r="E304" i="3"/>
  <c r="D304" i="3"/>
  <c r="C304" i="3"/>
  <c r="G282" i="3"/>
  <c r="F282" i="3"/>
  <c r="E282" i="3"/>
  <c r="D282" i="3"/>
  <c r="C282" i="3"/>
  <c r="G262" i="3"/>
  <c r="F262" i="3"/>
  <c r="E262" i="3"/>
  <c r="D262" i="3"/>
  <c r="C262" i="3"/>
  <c r="G253" i="3"/>
  <c r="F253" i="3"/>
  <c r="E253" i="3"/>
  <c r="D253" i="3"/>
  <c r="A253" i="3" s="1"/>
  <c r="C253" i="3"/>
  <c r="G251" i="3"/>
  <c r="F251" i="3"/>
  <c r="E251" i="3"/>
  <c r="D251" i="3"/>
  <c r="C251" i="3"/>
  <c r="G219" i="3"/>
  <c r="F219" i="3"/>
  <c r="E219" i="3"/>
  <c r="D219" i="3"/>
  <c r="C219" i="3"/>
  <c r="G187" i="3"/>
  <c r="F187" i="3"/>
  <c r="E187" i="3"/>
  <c r="D187" i="3"/>
  <c r="C187" i="3"/>
  <c r="G189" i="3"/>
  <c r="F189" i="3"/>
  <c r="E189" i="3"/>
  <c r="D189" i="3"/>
  <c r="C189" i="3"/>
  <c r="G188" i="3"/>
  <c r="F188" i="3"/>
  <c r="E188" i="3"/>
  <c r="D188" i="3"/>
  <c r="C188" i="3"/>
  <c r="G178" i="3"/>
  <c r="F178" i="3"/>
  <c r="E178" i="3"/>
  <c r="D178" i="3"/>
  <c r="A178" i="3" s="1"/>
  <c r="C178" i="3"/>
  <c r="G177" i="3"/>
  <c r="F177" i="3"/>
  <c r="E177" i="3"/>
  <c r="D177" i="3"/>
  <c r="C177" i="3"/>
  <c r="G172" i="3"/>
  <c r="F172" i="3"/>
  <c r="E172" i="3"/>
  <c r="D172" i="3"/>
  <c r="C172" i="3"/>
  <c r="G94" i="3"/>
  <c r="F94" i="3"/>
  <c r="E94" i="3"/>
  <c r="D94" i="3"/>
  <c r="C94" i="3"/>
  <c r="G88" i="3"/>
  <c r="F88" i="3"/>
  <c r="E88" i="3"/>
  <c r="D88" i="3"/>
  <c r="C88" i="3"/>
  <c r="G81" i="3"/>
  <c r="F81" i="3"/>
  <c r="E81" i="3"/>
  <c r="D81" i="3"/>
  <c r="C81" i="3"/>
  <c r="G80" i="3"/>
  <c r="F80" i="3"/>
  <c r="E80" i="3"/>
  <c r="D80" i="3"/>
  <c r="A80" i="3" s="1"/>
  <c r="C80" i="3"/>
  <c r="G71" i="3"/>
  <c r="F71" i="3"/>
  <c r="E71" i="3"/>
  <c r="D71" i="3"/>
  <c r="C71" i="3"/>
  <c r="G62" i="3"/>
  <c r="F62" i="3"/>
  <c r="E62" i="3"/>
  <c r="D62" i="3"/>
  <c r="C62" i="3"/>
  <c r="G39" i="3"/>
  <c r="F39" i="3"/>
  <c r="E39" i="3"/>
  <c r="D39" i="3"/>
  <c r="C39" i="3"/>
  <c r="G38" i="3"/>
  <c r="F38" i="3"/>
  <c r="E38" i="3"/>
  <c r="D38" i="3"/>
  <c r="C38" i="3"/>
  <c r="G32" i="3"/>
  <c r="F32" i="3"/>
  <c r="E32" i="3"/>
  <c r="D32" i="3"/>
  <c r="C32" i="3"/>
  <c r="G24" i="3"/>
  <c r="F24" i="3"/>
  <c r="E24" i="3"/>
  <c r="D24" i="3"/>
  <c r="A24" i="3" s="1"/>
  <c r="C24" i="3"/>
  <c r="G19" i="3"/>
  <c r="F19" i="3"/>
  <c r="E19" i="3"/>
  <c r="D19" i="3"/>
  <c r="C19" i="3"/>
  <c r="G18" i="3"/>
  <c r="F18" i="3"/>
  <c r="E18" i="3"/>
  <c r="D18" i="3"/>
  <c r="C18" i="3"/>
  <c r="G565" i="3"/>
  <c r="F565" i="3"/>
  <c r="E565" i="3"/>
  <c r="D565" i="3"/>
  <c r="C565" i="3"/>
  <c r="G560" i="3"/>
  <c r="F560" i="3"/>
  <c r="E560" i="3"/>
  <c r="D560" i="3"/>
  <c r="C560" i="3"/>
  <c r="G551" i="3"/>
  <c r="F551" i="3"/>
  <c r="E551" i="3"/>
  <c r="D551" i="3"/>
  <c r="C551" i="3"/>
  <c r="G542" i="3"/>
  <c r="F542" i="3"/>
  <c r="E542" i="3"/>
  <c r="D542" i="3"/>
  <c r="A542" i="3" s="1"/>
  <c r="C542" i="3"/>
  <c r="G523" i="3"/>
  <c r="F523" i="3"/>
  <c r="E523" i="3"/>
  <c r="D523" i="3"/>
  <c r="C523" i="3"/>
  <c r="G488" i="3"/>
  <c r="F488" i="3"/>
  <c r="E488" i="3"/>
  <c r="D488" i="3"/>
  <c r="C488" i="3"/>
  <c r="G475" i="3"/>
  <c r="F475" i="3"/>
  <c r="E475" i="3"/>
  <c r="D475" i="3"/>
  <c r="C475" i="3"/>
  <c r="G470" i="3"/>
  <c r="F470" i="3"/>
  <c r="E470" i="3"/>
  <c r="D470" i="3"/>
  <c r="C470" i="3"/>
  <c r="G453" i="3"/>
  <c r="F453" i="3"/>
  <c r="E453" i="3"/>
  <c r="D453" i="3"/>
  <c r="C453" i="3"/>
  <c r="G426" i="3"/>
  <c r="F426" i="3"/>
  <c r="E426" i="3"/>
  <c r="D426" i="3"/>
  <c r="A426" i="3" s="1"/>
  <c r="C426" i="3"/>
  <c r="G425" i="3"/>
  <c r="F425" i="3"/>
  <c r="E425" i="3"/>
  <c r="D425" i="3"/>
  <c r="C425" i="3"/>
  <c r="G385" i="3"/>
  <c r="F385" i="3"/>
  <c r="E385" i="3"/>
  <c r="D385" i="3"/>
  <c r="C385" i="3"/>
  <c r="G384" i="3"/>
  <c r="F384" i="3"/>
  <c r="E384" i="3"/>
  <c r="D384" i="3"/>
  <c r="C384" i="3"/>
  <c r="G376" i="3"/>
  <c r="F376" i="3"/>
  <c r="E376" i="3"/>
  <c r="D376" i="3"/>
  <c r="C376" i="3"/>
  <c r="G354" i="3"/>
  <c r="F354" i="3"/>
  <c r="E354" i="3"/>
  <c r="D354" i="3"/>
  <c r="C354" i="3"/>
  <c r="G343" i="3"/>
  <c r="F343" i="3"/>
  <c r="E343" i="3"/>
  <c r="D343" i="3"/>
  <c r="A343" i="3" s="1"/>
  <c r="C343" i="3"/>
  <c r="G333" i="3"/>
  <c r="F333" i="3"/>
  <c r="E333" i="3"/>
  <c r="D333" i="3"/>
  <c r="C333" i="3"/>
  <c r="G332" i="3"/>
  <c r="F332" i="3"/>
  <c r="E332" i="3"/>
  <c r="D332" i="3"/>
  <c r="C332" i="3"/>
  <c r="G326" i="3"/>
  <c r="F326" i="3"/>
  <c r="E326" i="3"/>
  <c r="D326" i="3"/>
  <c r="C326" i="3"/>
  <c r="G300" i="3"/>
  <c r="F300" i="3"/>
  <c r="E300" i="3"/>
  <c r="D300" i="3"/>
  <c r="C300" i="3"/>
  <c r="G301" i="3"/>
  <c r="F301" i="3"/>
  <c r="E301" i="3"/>
  <c r="D301" i="3"/>
  <c r="C301" i="3"/>
  <c r="G293" i="3"/>
  <c r="F293" i="3"/>
  <c r="E293" i="3"/>
  <c r="D293" i="3"/>
  <c r="A293" i="3" s="1"/>
  <c r="C293" i="3"/>
  <c r="G288" i="3"/>
  <c r="F288" i="3"/>
  <c r="E288" i="3"/>
  <c r="D288" i="3"/>
  <c r="C288" i="3"/>
  <c r="G279" i="3"/>
  <c r="F279" i="3"/>
  <c r="E279" i="3"/>
  <c r="D279" i="3"/>
  <c r="C279" i="3"/>
  <c r="G190" i="3"/>
  <c r="F190" i="3"/>
  <c r="E190" i="3"/>
  <c r="D190" i="3"/>
  <c r="C190" i="3"/>
  <c r="G153" i="3"/>
  <c r="F153" i="3"/>
  <c r="E153" i="3"/>
  <c r="D153" i="3"/>
  <c r="C153" i="3"/>
  <c r="G151" i="3"/>
  <c r="F151" i="3"/>
  <c r="E151" i="3"/>
  <c r="D151" i="3"/>
  <c r="C151" i="3"/>
  <c r="G141" i="3"/>
  <c r="F141" i="3"/>
  <c r="E141" i="3"/>
  <c r="D141" i="3"/>
  <c r="A141" i="3" s="1"/>
  <c r="C141" i="3"/>
  <c r="G126" i="3"/>
  <c r="F126" i="3"/>
  <c r="E126" i="3"/>
  <c r="D126" i="3"/>
  <c r="C126" i="3"/>
  <c r="G123" i="3"/>
  <c r="F123" i="3"/>
  <c r="E123" i="3"/>
  <c r="D123" i="3"/>
  <c r="C123" i="3"/>
  <c r="G105" i="3"/>
  <c r="F105" i="3"/>
  <c r="E105" i="3"/>
  <c r="D105" i="3"/>
  <c r="C105" i="3"/>
  <c r="G103" i="3"/>
  <c r="F103" i="3"/>
  <c r="E103" i="3"/>
  <c r="D103" i="3"/>
  <c r="C103" i="3"/>
  <c r="G85" i="3"/>
  <c r="F85" i="3"/>
  <c r="E85" i="3"/>
  <c r="D85" i="3"/>
  <c r="C85" i="3"/>
  <c r="G84" i="3"/>
  <c r="F84" i="3"/>
  <c r="E84" i="3"/>
  <c r="D84" i="3"/>
  <c r="A84" i="3" s="1"/>
  <c r="C84" i="3"/>
  <c r="G66" i="3"/>
  <c r="F66" i="3"/>
  <c r="E66" i="3"/>
  <c r="D66" i="3"/>
  <c r="C66" i="3"/>
  <c r="G65" i="3"/>
  <c r="F65" i="3"/>
  <c r="E65" i="3"/>
  <c r="D65" i="3"/>
  <c r="C65" i="3"/>
  <c r="G52" i="3"/>
  <c r="F52" i="3"/>
  <c r="E52" i="3"/>
  <c r="D52" i="3"/>
  <c r="C52" i="3"/>
  <c r="G51" i="3"/>
  <c r="F51" i="3"/>
  <c r="E51" i="3"/>
  <c r="D51" i="3"/>
  <c r="C51" i="3"/>
  <c r="G43" i="3"/>
  <c r="F43" i="3"/>
  <c r="E43" i="3"/>
  <c r="D43" i="3"/>
  <c r="C43" i="3"/>
  <c r="G25" i="3"/>
  <c r="F25" i="3"/>
  <c r="E25" i="3"/>
  <c r="D25" i="3"/>
  <c r="A25" i="3" s="1"/>
  <c r="C25" i="3"/>
  <c r="G566" i="3"/>
  <c r="F566" i="3"/>
  <c r="E566" i="3"/>
  <c r="D566" i="3"/>
  <c r="C566" i="3"/>
  <c r="G562" i="3"/>
  <c r="F562" i="3"/>
  <c r="E562" i="3"/>
  <c r="D562" i="3"/>
  <c r="C562" i="3"/>
  <c r="G558" i="3"/>
  <c r="F558" i="3"/>
  <c r="E558" i="3"/>
  <c r="D558" i="3"/>
  <c r="C558" i="3"/>
  <c r="G545" i="3"/>
  <c r="F545" i="3"/>
  <c r="E545" i="3"/>
  <c r="D545" i="3"/>
  <c r="C545" i="3"/>
  <c r="G522" i="3"/>
  <c r="F522" i="3"/>
  <c r="E522" i="3"/>
  <c r="D522" i="3"/>
  <c r="C522" i="3"/>
  <c r="G516" i="3"/>
  <c r="F516" i="3"/>
  <c r="E516" i="3"/>
  <c r="D516" i="3"/>
  <c r="A516" i="3" s="1"/>
  <c r="C516" i="3"/>
  <c r="G514" i="3"/>
  <c r="F514" i="3"/>
  <c r="E514" i="3"/>
  <c r="D514" i="3"/>
  <c r="C514" i="3"/>
  <c r="G506" i="3"/>
  <c r="F506" i="3"/>
  <c r="E506" i="3"/>
  <c r="D506" i="3"/>
  <c r="C506" i="3"/>
  <c r="G492" i="3"/>
  <c r="F492" i="3"/>
  <c r="E492" i="3"/>
  <c r="D492" i="3"/>
  <c r="C492" i="3"/>
  <c r="G491" i="3"/>
  <c r="F491" i="3"/>
  <c r="E491" i="3"/>
  <c r="D491" i="3"/>
  <c r="C491" i="3"/>
  <c r="G490" i="3"/>
  <c r="F490" i="3"/>
  <c r="E490" i="3"/>
  <c r="D490" i="3"/>
  <c r="C490" i="3"/>
  <c r="G464" i="3"/>
  <c r="F464" i="3"/>
  <c r="E464" i="3"/>
  <c r="D464" i="3"/>
  <c r="A464" i="3" s="1"/>
  <c r="C464" i="3"/>
  <c r="G442" i="3"/>
  <c r="F442" i="3"/>
  <c r="E442" i="3"/>
  <c r="D442" i="3"/>
  <c r="C442" i="3"/>
  <c r="G441" i="3"/>
  <c r="F441" i="3"/>
  <c r="E441" i="3"/>
  <c r="D441" i="3"/>
  <c r="C441" i="3"/>
  <c r="G440" i="3"/>
  <c r="F440" i="3"/>
  <c r="E440" i="3"/>
  <c r="D440" i="3"/>
  <c r="C440" i="3"/>
  <c r="G431" i="3"/>
  <c r="F431" i="3"/>
  <c r="E431" i="3"/>
  <c r="D431" i="3"/>
  <c r="C431" i="3"/>
  <c r="G428" i="3"/>
  <c r="F428" i="3"/>
  <c r="E428" i="3"/>
  <c r="D428" i="3"/>
  <c r="C428" i="3"/>
  <c r="G423" i="3"/>
  <c r="F423" i="3"/>
  <c r="E423" i="3"/>
  <c r="D423" i="3"/>
  <c r="A423" i="3" s="1"/>
  <c r="C423" i="3"/>
  <c r="G422" i="3"/>
  <c r="F422" i="3"/>
  <c r="E422" i="3"/>
  <c r="D422" i="3"/>
  <c r="C422" i="3"/>
  <c r="G420" i="3"/>
  <c r="F420" i="3"/>
  <c r="E420" i="3"/>
  <c r="D420" i="3"/>
  <c r="C420" i="3"/>
  <c r="G419" i="3"/>
  <c r="F419" i="3"/>
  <c r="E419" i="3"/>
  <c r="D419" i="3"/>
  <c r="C419" i="3"/>
  <c r="G418" i="3"/>
  <c r="F418" i="3"/>
  <c r="E418" i="3"/>
  <c r="D418" i="3"/>
  <c r="C418" i="3"/>
  <c r="G412" i="3"/>
  <c r="F412" i="3"/>
  <c r="E412" i="3"/>
  <c r="D412" i="3"/>
  <c r="C412" i="3"/>
  <c r="G378" i="3"/>
  <c r="F378" i="3"/>
  <c r="E378" i="3"/>
  <c r="D378" i="3"/>
  <c r="A378" i="3" s="1"/>
  <c r="C378" i="3"/>
  <c r="G377" i="3"/>
  <c r="F377" i="3"/>
  <c r="E377" i="3"/>
  <c r="D377" i="3"/>
  <c r="C377" i="3"/>
  <c r="G375" i="3"/>
  <c r="F375" i="3"/>
  <c r="E375" i="3"/>
  <c r="D375" i="3"/>
  <c r="C375" i="3"/>
  <c r="G372" i="3"/>
  <c r="F372" i="3"/>
  <c r="E372" i="3"/>
  <c r="D372" i="3"/>
  <c r="C372" i="3"/>
  <c r="G370" i="3"/>
  <c r="F370" i="3"/>
  <c r="E370" i="3"/>
  <c r="D370" i="3"/>
  <c r="C370" i="3"/>
  <c r="G361" i="3"/>
  <c r="F361" i="3"/>
  <c r="E361" i="3"/>
  <c r="D361" i="3"/>
  <c r="C361" i="3"/>
  <c r="G359" i="3"/>
  <c r="F359" i="3"/>
  <c r="E359" i="3"/>
  <c r="D359" i="3"/>
  <c r="A359" i="3" s="1"/>
  <c r="C359" i="3"/>
  <c r="G358" i="3"/>
  <c r="F358" i="3"/>
  <c r="E358" i="3"/>
  <c r="D358" i="3"/>
  <c r="C358" i="3"/>
  <c r="G349" i="3"/>
  <c r="F349" i="3"/>
  <c r="E349" i="3"/>
  <c r="D349" i="3"/>
  <c r="C349" i="3"/>
  <c r="G344" i="3"/>
  <c r="F344" i="3"/>
  <c r="E344" i="3"/>
  <c r="D344" i="3"/>
  <c r="C344" i="3"/>
  <c r="G325" i="3"/>
  <c r="F325" i="3"/>
  <c r="E325" i="3"/>
  <c r="D325" i="3"/>
  <c r="C325" i="3"/>
  <c r="G323" i="3"/>
  <c r="F323" i="3"/>
  <c r="E323" i="3"/>
  <c r="D323" i="3"/>
  <c r="C323" i="3"/>
  <c r="G309" i="3"/>
  <c r="F309" i="3"/>
  <c r="E309" i="3"/>
  <c r="D309" i="3"/>
  <c r="A309" i="3" s="1"/>
  <c r="C309" i="3"/>
  <c r="G299" i="3"/>
  <c r="F299" i="3"/>
  <c r="E299" i="3"/>
  <c r="D299" i="3"/>
  <c r="C299" i="3"/>
  <c r="G283" i="3"/>
  <c r="F283" i="3"/>
  <c r="E283" i="3"/>
  <c r="D283" i="3"/>
  <c r="C283" i="3"/>
  <c r="G280" i="3"/>
  <c r="F280" i="3"/>
  <c r="E280" i="3"/>
  <c r="D280" i="3"/>
  <c r="C280" i="3"/>
  <c r="G270" i="3"/>
  <c r="F270" i="3"/>
  <c r="E270" i="3"/>
  <c r="D270" i="3"/>
  <c r="C270" i="3"/>
  <c r="G266" i="3"/>
  <c r="F266" i="3"/>
  <c r="E266" i="3"/>
  <c r="D266" i="3"/>
  <c r="C266" i="3"/>
  <c r="G258" i="3"/>
  <c r="F258" i="3"/>
  <c r="E258" i="3"/>
  <c r="D258" i="3"/>
  <c r="A258" i="3" s="1"/>
  <c r="C258" i="3"/>
  <c r="G221" i="3"/>
  <c r="F221" i="3"/>
  <c r="E221" i="3"/>
  <c r="D221" i="3"/>
  <c r="C221" i="3"/>
  <c r="G217" i="3"/>
  <c r="F217" i="3"/>
  <c r="E217" i="3"/>
  <c r="D217" i="3"/>
  <c r="C217" i="3"/>
  <c r="G208" i="3"/>
  <c r="F208" i="3"/>
  <c r="E208" i="3"/>
  <c r="D208" i="3"/>
  <c r="C208" i="3"/>
  <c r="G207" i="3"/>
  <c r="F207" i="3"/>
  <c r="E207" i="3"/>
  <c r="D207" i="3"/>
  <c r="C207" i="3"/>
  <c r="G203" i="3"/>
  <c r="F203" i="3"/>
  <c r="E203" i="3"/>
  <c r="D203" i="3"/>
  <c r="C203" i="3"/>
  <c r="G185" i="3"/>
  <c r="F185" i="3"/>
  <c r="E185" i="3"/>
  <c r="D185" i="3"/>
  <c r="A185" i="3" s="1"/>
  <c r="C185" i="3"/>
  <c r="G176" i="3"/>
  <c r="F176" i="3"/>
  <c r="E176" i="3"/>
  <c r="D176" i="3"/>
  <c r="C176" i="3"/>
  <c r="G170" i="3"/>
  <c r="F170" i="3"/>
  <c r="E170" i="3"/>
  <c r="D170" i="3"/>
  <c r="C170" i="3"/>
  <c r="G159" i="3"/>
  <c r="F159" i="3"/>
  <c r="E159" i="3"/>
  <c r="D159" i="3"/>
  <c r="C159" i="3"/>
  <c r="G156" i="3"/>
  <c r="F156" i="3"/>
  <c r="E156" i="3"/>
  <c r="D156" i="3"/>
  <c r="C156" i="3"/>
  <c r="G147" i="3"/>
  <c r="F147" i="3"/>
  <c r="E147" i="3"/>
  <c r="D147" i="3"/>
  <c r="C147" i="3"/>
  <c r="G144" i="3"/>
  <c r="F144" i="3"/>
  <c r="E144" i="3"/>
  <c r="D144" i="3"/>
  <c r="A144" i="3" s="1"/>
  <c r="C144" i="3"/>
  <c r="G137" i="3"/>
  <c r="F137" i="3"/>
  <c r="E137" i="3"/>
  <c r="D137" i="3"/>
  <c r="C137" i="3"/>
  <c r="G136" i="3"/>
  <c r="F136" i="3"/>
  <c r="E136" i="3"/>
  <c r="D136" i="3"/>
  <c r="C136" i="3"/>
  <c r="G135" i="3"/>
  <c r="F135" i="3"/>
  <c r="E135" i="3"/>
  <c r="D135" i="3"/>
  <c r="C135" i="3"/>
  <c r="G125" i="3"/>
  <c r="F125" i="3"/>
  <c r="E125" i="3"/>
  <c r="D125" i="3"/>
  <c r="C125" i="3"/>
  <c r="G121" i="3"/>
  <c r="F121" i="3"/>
  <c r="E121" i="3"/>
  <c r="D121" i="3"/>
  <c r="C121" i="3"/>
  <c r="G133" i="3"/>
  <c r="F133" i="3"/>
  <c r="E133" i="3"/>
  <c r="D133" i="3"/>
  <c r="A133" i="3" s="1"/>
  <c r="C133" i="3"/>
  <c r="G112" i="3"/>
  <c r="F112" i="3"/>
  <c r="E112" i="3"/>
  <c r="D112" i="3"/>
  <c r="C112" i="3"/>
  <c r="G106" i="3"/>
  <c r="F106" i="3"/>
  <c r="E106" i="3"/>
  <c r="D106" i="3"/>
  <c r="C106" i="3"/>
  <c r="G100" i="3"/>
  <c r="F100" i="3"/>
  <c r="E100" i="3"/>
  <c r="D100" i="3"/>
  <c r="C100" i="3"/>
  <c r="G93" i="3"/>
  <c r="F93" i="3"/>
  <c r="E93" i="3"/>
  <c r="D93" i="3"/>
  <c r="C93" i="3"/>
  <c r="G89" i="3"/>
  <c r="F89" i="3"/>
  <c r="E89" i="3"/>
  <c r="D89" i="3"/>
  <c r="C89" i="3"/>
  <c r="G74" i="3"/>
  <c r="F74" i="3"/>
  <c r="E74" i="3"/>
  <c r="D74" i="3"/>
  <c r="A74" i="3" s="1"/>
  <c r="C74" i="3"/>
  <c r="G48" i="3"/>
  <c r="F48" i="3"/>
  <c r="E48" i="3"/>
  <c r="D48" i="3"/>
  <c r="C48" i="3"/>
  <c r="G35" i="3"/>
  <c r="F35" i="3"/>
  <c r="E35" i="3"/>
  <c r="D35" i="3"/>
  <c r="C35" i="3"/>
  <c r="G12" i="3"/>
  <c r="F12" i="3"/>
  <c r="E12" i="3"/>
  <c r="D12" i="3"/>
  <c r="C12" i="3"/>
  <c r="G7" i="3"/>
  <c r="F7" i="3"/>
  <c r="E7" i="3"/>
  <c r="D7" i="3"/>
  <c r="C7" i="3"/>
  <c r="G546" i="3"/>
  <c r="F546" i="3"/>
  <c r="E546" i="3"/>
  <c r="D546" i="3"/>
  <c r="C546" i="3"/>
  <c r="G508" i="3"/>
  <c r="F508" i="3"/>
  <c r="E508" i="3"/>
  <c r="D508" i="3"/>
  <c r="A508" i="3" s="1"/>
  <c r="C508" i="3"/>
  <c r="G459" i="3"/>
  <c r="F459" i="3"/>
  <c r="E459" i="3"/>
  <c r="D459" i="3"/>
  <c r="C459" i="3"/>
  <c r="G407" i="3"/>
  <c r="F407" i="3"/>
  <c r="E407" i="3"/>
  <c r="D407" i="3"/>
  <c r="C407" i="3"/>
  <c r="G401" i="3"/>
  <c r="F401" i="3"/>
  <c r="E401" i="3"/>
  <c r="D401" i="3"/>
  <c r="C401" i="3"/>
  <c r="G357" i="3"/>
  <c r="F357" i="3"/>
  <c r="E357" i="3"/>
  <c r="D357" i="3"/>
  <c r="C357" i="3"/>
  <c r="G337" i="3"/>
  <c r="F337" i="3"/>
  <c r="E337" i="3"/>
  <c r="D337" i="3"/>
  <c r="C337" i="3"/>
  <c r="G295" i="3"/>
  <c r="F295" i="3"/>
  <c r="E295" i="3"/>
  <c r="D295" i="3"/>
  <c r="A295" i="3" s="1"/>
  <c r="C295" i="3"/>
  <c r="G275" i="3"/>
  <c r="F275" i="3"/>
  <c r="E275" i="3"/>
  <c r="D275" i="3"/>
  <c r="C275" i="3"/>
  <c r="G263" i="3"/>
  <c r="F263" i="3"/>
  <c r="E263" i="3"/>
  <c r="D263" i="3"/>
  <c r="C263" i="3"/>
  <c r="G195" i="3"/>
  <c r="F195" i="3"/>
  <c r="E195" i="3"/>
  <c r="D195" i="3"/>
  <c r="C195" i="3"/>
  <c r="G193" i="3"/>
  <c r="F193" i="3"/>
  <c r="E193" i="3"/>
  <c r="D193" i="3"/>
  <c r="C193" i="3"/>
  <c r="G169" i="3"/>
  <c r="F169" i="3"/>
  <c r="E169" i="3"/>
  <c r="D169" i="3"/>
  <c r="C169" i="3"/>
  <c r="G155" i="3"/>
  <c r="F155" i="3"/>
  <c r="E155" i="3"/>
  <c r="D155" i="3"/>
  <c r="A155" i="3" s="1"/>
  <c r="C155" i="3"/>
  <c r="G140" i="3"/>
  <c r="F140" i="3"/>
  <c r="E140" i="3"/>
  <c r="D140" i="3"/>
  <c r="C140" i="3"/>
  <c r="G129" i="3"/>
  <c r="F129" i="3"/>
  <c r="E129" i="3"/>
  <c r="D129" i="3"/>
  <c r="C129" i="3"/>
  <c r="G128" i="3"/>
  <c r="F128" i="3"/>
  <c r="E128" i="3"/>
  <c r="D128" i="3"/>
  <c r="C128" i="3"/>
  <c r="G97" i="3"/>
  <c r="F97" i="3"/>
  <c r="E97" i="3"/>
  <c r="D97" i="3"/>
  <c r="C97" i="3"/>
  <c r="G64" i="3"/>
  <c r="F64" i="3"/>
  <c r="E64" i="3"/>
  <c r="D64" i="3"/>
  <c r="C64" i="3"/>
  <c r="G63" i="3"/>
  <c r="F63" i="3"/>
  <c r="E63" i="3"/>
  <c r="D63" i="3"/>
  <c r="A63" i="3" s="1"/>
  <c r="C63" i="3"/>
  <c r="G61" i="3"/>
  <c r="F61" i="3"/>
  <c r="E61" i="3"/>
  <c r="D61" i="3"/>
  <c r="C61" i="3"/>
  <c r="G16" i="3"/>
  <c r="F16" i="3"/>
  <c r="E16" i="3"/>
  <c r="D16" i="3"/>
  <c r="C16" i="3"/>
  <c r="G4" i="3"/>
  <c r="F4" i="3"/>
  <c r="E4" i="3"/>
  <c r="D4" i="3"/>
  <c r="C4" i="3"/>
  <c r="A521" i="3"/>
  <c r="A244" i="3"/>
  <c r="A186" i="3"/>
  <c r="A6" i="3"/>
  <c r="A476" i="3"/>
  <c r="A336" i="3"/>
  <c r="A148" i="3"/>
  <c r="A509" i="3"/>
  <c r="A444" i="3"/>
  <c r="A197" i="3"/>
  <c r="A157" i="3"/>
  <c r="A462" i="3"/>
  <c r="A355" i="3"/>
  <c r="A149" i="3"/>
  <c r="A398" i="3"/>
  <c r="A529" i="3"/>
  <c r="A90" i="3"/>
  <c r="A402" i="3"/>
  <c r="A290" i="3"/>
  <c r="A234" i="3"/>
  <c r="A525" i="3"/>
  <c r="A330" i="3"/>
  <c r="A236" i="3"/>
  <c r="A50" i="3"/>
  <c r="A499" i="3"/>
  <c r="A447" i="3"/>
  <c r="A308" i="3"/>
  <c r="A326" i="3" l="1"/>
  <c r="A39" i="3"/>
  <c r="A458" i="3"/>
  <c r="A306" i="3"/>
  <c r="A96" i="3"/>
  <c r="A512" i="3"/>
  <c r="A311" i="3"/>
  <c r="A109" i="3"/>
  <c r="A382" i="3"/>
  <c r="A42" i="3"/>
  <c r="A152" i="3"/>
  <c r="A212" i="3"/>
  <c r="A532" i="3"/>
  <c r="A255" i="3"/>
  <c r="A314" i="3"/>
  <c r="A445" i="3"/>
  <c r="A124" i="3"/>
  <c r="A223" i="3"/>
  <c r="A339" i="3"/>
  <c r="A274" i="3"/>
  <c r="A28" i="3"/>
  <c r="A394" i="3"/>
  <c r="A46" i="3"/>
  <c r="A518" i="3"/>
  <c r="A393" i="3"/>
  <c r="A59" i="3"/>
  <c r="A460" i="3"/>
  <c r="A192" i="3"/>
  <c r="A486" i="3"/>
  <c r="A261" i="3"/>
  <c r="A552" i="3"/>
  <c r="A230" i="3"/>
  <c r="A425" i="3"/>
  <c r="A286" i="3"/>
  <c r="A75" i="3"/>
  <c r="A477" i="3"/>
  <c r="A325" i="3"/>
  <c r="A491" i="3"/>
  <c r="A560" i="3"/>
  <c r="A282" i="3"/>
  <c r="A439" i="3"/>
  <c r="A553" i="3"/>
  <c r="A481" i="3"/>
  <c r="A507" i="3"/>
  <c r="A58" i="3"/>
  <c r="A181" i="3"/>
  <c r="A227" i="3"/>
  <c r="A503" i="3"/>
  <c r="A120" i="3"/>
  <c r="A360" i="3"/>
  <c r="A373" i="3"/>
  <c r="A87" i="3"/>
  <c r="A173" i="3"/>
  <c r="A182" i="3"/>
  <c r="A531" i="3"/>
  <c r="A239" i="3"/>
  <c r="A5" i="3"/>
  <c r="A92" i="3"/>
  <c r="A104" i="3"/>
  <c r="A257" i="3"/>
  <c r="A501" i="3"/>
  <c r="A226" i="3"/>
  <c r="A116" i="3"/>
  <c r="A127" i="3"/>
  <c r="A307" i="3"/>
  <c r="A391" i="3"/>
  <c r="A396" i="3"/>
  <c r="A15" i="3"/>
  <c r="A17" i="3"/>
  <c r="A101" i="3"/>
  <c r="A166" i="3"/>
  <c r="A296" i="3"/>
  <c r="A340" i="3"/>
  <c r="A417" i="3"/>
  <c r="A504" i="3"/>
  <c r="A515" i="3"/>
  <c r="A79" i="3"/>
  <c r="A118" i="3"/>
  <c r="A154" i="3"/>
  <c r="A328" i="3"/>
  <c r="A327" i="3"/>
  <c r="A379" i="3"/>
  <c r="A430" i="3"/>
  <c r="A249" i="3"/>
  <c r="A450" i="3"/>
  <c r="A485" i="3"/>
  <c r="A265" i="3"/>
  <c r="A10" i="3"/>
  <c r="A371" i="3"/>
  <c r="A41" i="3"/>
  <c r="A216" i="3"/>
  <c r="A13" i="3"/>
  <c r="A158" i="3"/>
  <c r="A246" i="3"/>
  <c r="A471" i="3"/>
  <c r="A36" i="3"/>
  <c r="A171" i="3"/>
  <c r="A411" i="3"/>
  <c r="A484" i="3"/>
  <c r="A44" i="3"/>
  <c r="A200" i="3"/>
  <c r="A289" i="3"/>
  <c r="A526" i="3"/>
  <c r="A406" i="3"/>
  <c r="A287" i="3"/>
  <c r="A40" i="3"/>
  <c r="A489" i="3"/>
  <c r="A363" i="3"/>
  <c r="A111" i="3"/>
  <c r="A45" i="3"/>
  <c r="A346" i="3"/>
  <c r="A131" i="3"/>
  <c r="A465" i="3"/>
  <c r="A204" i="3"/>
  <c r="A70" i="3"/>
  <c r="A242" i="3"/>
  <c r="A142" i="3"/>
  <c r="A98" i="3"/>
  <c r="A342" i="3"/>
  <c r="A8" i="3"/>
  <c r="A143" i="3"/>
  <c r="A273" i="3"/>
  <c r="A215" i="3"/>
  <c r="A106" i="3"/>
  <c r="A375" i="3"/>
  <c r="A562" i="3"/>
  <c r="A123" i="3"/>
  <c r="A219" i="3"/>
  <c r="A495" i="3"/>
  <c r="A409" i="3"/>
  <c r="A210" i="3"/>
  <c r="A383" i="3"/>
  <c r="A237" i="3"/>
  <c r="A429" i="3"/>
  <c r="A247" i="3"/>
  <c r="A165" i="3"/>
  <c r="A524" i="3"/>
  <c r="A256" i="3"/>
  <c r="A72" i="3"/>
  <c r="A549" i="3"/>
  <c r="A315" i="3"/>
  <c r="A175" i="3"/>
  <c r="A510" i="3"/>
  <c r="A291" i="3"/>
  <c r="A500" i="3"/>
  <c r="A161" i="3"/>
  <c r="A416" i="3"/>
  <c r="A386" i="3"/>
  <c r="A235" i="3"/>
  <c r="A461" i="3"/>
  <c r="A54" i="3"/>
  <c r="A285" i="3"/>
  <c r="B396" i="3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A528" i="3"/>
  <c r="A77" i="3"/>
  <c r="A377" i="3"/>
  <c r="A442" i="3"/>
  <c r="A566" i="3"/>
  <c r="A126" i="3"/>
  <c r="A333" i="3"/>
  <c r="A107" i="3"/>
  <c r="A554" i="3"/>
  <c r="A482" i="3"/>
  <c r="A268" i="3"/>
  <c r="A539" i="3"/>
  <c r="A229" i="3"/>
  <c r="A358" i="3"/>
  <c r="A422" i="3"/>
  <c r="A66" i="3"/>
  <c r="A4" i="3"/>
  <c r="A97" i="3"/>
  <c r="A128" i="3"/>
  <c r="A193" i="3"/>
  <c r="A195" i="3"/>
  <c r="A357" i="3"/>
  <c r="A7" i="3"/>
  <c r="A12" i="3"/>
  <c r="A93" i="3"/>
  <c r="A100" i="3"/>
  <c r="A125" i="3"/>
  <c r="A135" i="3"/>
  <c r="A156" i="3"/>
  <c r="A207" i="3"/>
  <c r="A208" i="3"/>
  <c r="A270" i="3"/>
  <c r="A280" i="3"/>
  <c r="A344" i="3"/>
  <c r="A370" i="3"/>
  <c r="A418" i="3"/>
  <c r="A419" i="3"/>
  <c r="A431" i="3"/>
  <c r="A492" i="3"/>
  <c r="A545" i="3"/>
  <c r="A558" i="3"/>
  <c r="A51" i="3"/>
  <c r="A52" i="3"/>
  <c r="A103" i="3"/>
  <c r="A153" i="3"/>
  <c r="A190" i="3"/>
  <c r="A300" i="3"/>
  <c r="A376" i="3"/>
  <c r="A384" i="3"/>
  <c r="A470" i="3"/>
  <c r="A565" i="3"/>
  <c r="A38" i="3"/>
  <c r="A88" i="3"/>
  <c r="A94" i="3"/>
  <c r="A189" i="3"/>
  <c r="A304" i="3"/>
  <c r="A338" i="3"/>
  <c r="A564" i="3"/>
  <c r="A538" i="3"/>
  <c r="A174" i="3"/>
  <c r="A493" i="3"/>
  <c r="A427" i="3"/>
  <c r="A305" i="3"/>
  <c r="A467" i="3"/>
  <c r="A95" i="3"/>
  <c r="A238" i="3"/>
  <c r="A317" i="3"/>
  <c r="A456" i="3"/>
  <c r="A78" i="3"/>
  <c r="A260" i="3"/>
  <c r="A341" i="3"/>
  <c r="A22" i="3"/>
  <c r="A114" i="3"/>
  <c r="A248" i="3"/>
  <c r="A366" i="3"/>
  <c r="A404" i="3"/>
  <c r="A498" i="3"/>
  <c r="A209" i="3"/>
  <c r="A421" i="3"/>
  <c r="A559" i="3"/>
  <c r="A387" i="3"/>
  <c r="A443" i="3"/>
  <c r="A53" i="3"/>
  <c r="A179" i="3"/>
  <c r="A414" i="3"/>
  <c r="A527" i="3"/>
  <c r="A164" i="3"/>
  <c r="A224" i="3"/>
  <c r="A478" i="3"/>
  <c r="A519" i="3"/>
  <c r="A218" i="3"/>
  <c r="A399" i="3"/>
  <c r="A502" i="3"/>
  <c r="A34" i="3"/>
  <c r="A202" i="3"/>
  <c r="A276" i="3"/>
  <c r="A64" i="3"/>
  <c r="A266" i="3"/>
  <c r="A428" i="3"/>
  <c r="A522" i="3"/>
  <c r="A262" i="3"/>
  <c r="A337" i="3"/>
  <c r="A546" i="3"/>
  <c r="A89" i="3"/>
  <c r="A361" i="3"/>
  <c r="A85" i="3"/>
  <c r="A551" i="3"/>
  <c r="A32" i="3"/>
  <c r="A188" i="3"/>
  <c r="A395" i="3"/>
  <c r="A73" i="3"/>
  <c r="A449" i="3"/>
  <c r="A550" i="3"/>
  <c r="A454" i="3"/>
  <c r="A232" i="3"/>
  <c r="A352" i="3"/>
  <c r="A533" i="3"/>
  <c r="A318" i="3"/>
  <c r="A487" i="3"/>
  <c r="A557" i="3"/>
  <c r="A220" i="3"/>
  <c r="A530" i="3"/>
  <c r="A168" i="3"/>
  <c r="A250" i="3"/>
  <c r="A480" i="3"/>
  <c r="A497" i="3"/>
  <c r="A113" i="3"/>
  <c r="A369" i="3"/>
  <c r="A463" i="3"/>
  <c r="A9" i="3"/>
  <c r="A60" i="3"/>
  <c r="A231" i="3"/>
  <c r="A284" i="3"/>
  <c r="A67" i="3"/>
  <c r="A547" i="3"/>
  <c r="A245" i="3"/>
  <c r="A405" i="3"/>
  <c r="A191" i="3"/>
  <c r="A537" i="3"/>
  <c r="A410" i="3"/>
  <c r="A162" i="3"/>
  <c r="A520" i="3"/>
  <c r="A201" i="3"/>
  <c r="A517" i="3"/>
  <c r="A345" i="3"/>
  <c r="A11" i="3"/>
  <c r="A259" i="3"/>
  <c r="A147" i="3"/>
  <c r="A203" i="3"/>
  <c r="A490" i="3"/>
  <c r="A151" i="3"/>
  <c r="A301" i="3"/>
  <c r="A453" i="3"/>
  <c r="A16" i="3"/>
  <c r="A129" i="3"/>
  <c r="A263" i="3"/>
  <c r="A407" i="3"/>
  <c r="A35" i="3"/>
  <c r="A136" i="3"/>
  <c r="A170" i="3"/>
  <c r="A217" i="3"/>
  <c r="A283" i="3"/>
  <c r="A349" i="3"/>
  <c r="A420" i="3"/>
  <c r="A441" i="3"/>
  <c r="A506" i="3"/>
  <c r="A65" i="3"/>
  <c r="A279" i="3"/>
  <c r="A332" i="3"/>
  <c r="A488" i="3"/>
  <c r="A523" i="3"/>
  <c r="A62" i="3"/>
  <c r="A177" i="3"/>
  <c r="A140" i="3"/>
  <c r="A275" i="3"/>
  <c r="A459" i="3"/>
  <c r="A112" i="3"/>
  <c r="A137" i="3"/>
  <c r="A176" i="3"/>
  <c r="A299" i="3"/>
  <c r="A408" i="3"/>
  <c r="A472" i="3"/>
  <c r="A267" i="3"/>
  <c r="A438" i="3"/>
  <c r="A82" i="3"/>
  <c r="A199" i="3"/>
  <c r="A302" i="3"/>
  <c r="A511" i="3"/>
  <c r="A252" i="3"/>
  <c r="A451" i="3"/>
  <c r="A353" i="3"/>
  <c r="A132" i="3"/>
  <c r="A505" i="3"/>
  <c r="A292" i="3"/>
  <c r="A14" i="3"/>
  <c r="A320" i="3"/>
  <c r="A86" i="3"/>
  <c r="A435" i="3"/>
  <c r="A163" i="3"/>
  <c r="A374" i="3"/>
  <c r="A313" i="3"/>
  <c r="A448" i="3"/>
  <c r="A243" i="3"/>
  <c r="A334" i="3"/>
  <c r="A452" i="3"/>
  <c r="A415" i="3"/>
  <c r="A213" i="3"/>
  <c r="A33" i="3"/>
  <c r="A3" i="3"/>
  <c r="A49" i="3"/>
  <c r="A335" i="3"/>
  <c r="A233" i="3"/>
  <c r="A385" i="3"/>
  <c r="A18" i="3"/>
  <c r="A71" i="3"/>
  <c r="A172" i="3"/>
  <c r="A251" i="3"/>
  <c r="A331" i="3"/>
  <c r="A483" i="3"/>
  <c r="A561" i="3"/>
  <c r="A356" i="3"/>
  <c r="A534" i="3"/>
  <c r="A102" i="3"/>
  <c r="A254" i="3"/>
  <c r="A31" i="3"/>
  <c r="A139" i="3"/>
  <c r="A321" i="3"/>
  <c r="A434" i="3"/>
  <c r="A117" i="3"/>
  <c r="A205" i="3"/>
  <c r="A397" i="3"/>
  <c r="A535" i="3"/>
  <c r="A350" i="3"/>
  <c r="A115" i="3"/>
  <c r="A310" i="3"/>
  <c r="A228" i="3"/>
  <c r="A211" i="3"/>
  <c r="A400" i="3"/>
  <c r="A21" i="3"/>
  <c r="A214" i="3"/>
  <c r="A297" i="3"/>
  <c r="A433" i="3"/>
  <c r="A536" i="3"/>
  <c r="A184" i="3"/>
  <c r="A47" i="3"/>
  <c r="A222" i="3"/>
  <c r="A122" i="3"/>
  <c r="A76" i="3"/>
  <c r="A319" i="3"/>
  <c r="A555" i="3"/>
  <c r="A138" i="3"/>
  <c r="A269" i="3"/>
  <c r="A494" i="3"/>
  <c r="A473" i="3"/>
  <c r="A83" i="3"/>
  <c r="A198" i="3"/>
  <c r="A303" i="3"/>
  <c r="A329" i="3"/>
  <c r="A390" i="3"/>
  <c r="A437" i="3"/>
  <c r="A29" i="3"/>
  <c r="A206" i="3"/>
  <c r="A264" i="3"/>
  <c r="A364" i="3"/>
  <c r="A455" i="3"/>
  <c r="A23" i="3"/>
  <c r="A380" i="3"/>
  <c r="A496" i="3"/>
  <c r="A134" i="3"/>
  <c r="A389" i="3"/>
  <c r="A563" i="3"/>
  <c r="A55" i="3"/>
  <c r="A312" i="3"/>
  <c r="A432" i="3"/>
  <c r="A56" i="3"/>
  <c r="A180" i="3"/>
  <c r="A348" i="3"/>
  <c r="A479" i="3"/>
  <c r="A99" i="3"/>
  <c r="A240" i="3"/>
  <c r="A436" i="3"/>
  <c r="A543" i="3"/>
  <c r="A167" i="3"/>
  <c r="A225" i="3"/>
  <c r="A392" i="3"/>
  <c r="A401" i="3"/>
  <c r="A159" i="3"/>
  <c r="A372" i="3"/>
  <c r="A440" i="3"/>
  <c r="A105" i="3"/>
  <c r="A475" i="3"/>
  <c r="A187" i="3"/>
  <c r="A278" i="3"/>
  <c r="A294" i="3"/>
  <c r="A347" i="3"/>
  <c r="A27" i="3"/>
  <c r="A196" i="3"/>
  <c r="A541" i="3"/>
  <c r="A468" i="3"/>
  <c r="A241" i="3"/>
  <c r="A457" i="3"/>
  <c r="A281" i="3"/>
  <c r="A26" i="3"/>
  <c r="A169" i="3"/>
  <c r="A121" i="3"/>
  <c r="A323" i="3"/>
  <c r="A412" i="3"/>
  <c r="A43" i="3"/>
  <c r="A354" i="3"/>
  <c r="A81" i="3"/>
  <c r="A513" i="3"/>
  <c r="A145" i="3"/>
  <c r="A69" i="3"/>
  <c r="A160" i="3"/>
  <c r="A91" i="3"/>
  <c r="A194" i="3"/>
  <c r="A351" i="3"/>
  <c r="A150" i="3"/>
  <c r="A367" i="3"/>
  <c r="A110" i="3"/>
  <c r="A424" i="3"/>
  <c r="A365" i="3"/>
  <c r="A474" i="3"/>
  <c r="A108" i="3"/>
  <c r="A316" i="3"/>
  <c r="A413" i="3"/>
  <c r="A37" i="3"/>
  <c r="A272" i="3"/>
  <c r="A469" i="3"/>
  <c r="A381" i="3"/>
  <c r="A277" i="3"/>
  <c r="A30" i="3"/>
  <c r="A322" i="3"/>
  <c r="A68" i="3"/>
  <c r="A368" i="3"/>
  <c r="A130" i="3"/>
  <c r="A446" i="3"/>
  <c r="A183" i="3"/>
  <c r="A403" i="3"/>
  <c r="A61" i="3"/>
  <c r="A48" i="3"/>
  <c r="A221" i="3"/>
  <c r="A514" i="3"/>
  <c r="A288" i="3"/>
  <c r="A19" i="3"/>
  <c r="A362" i="3"/>
  <c r="A540" i="3"/>
  <c r="A466" i="3"/>
  <c r="A544" i="3"/>
  <c r="A556" i="3"/>
  <c r="A119" i="3"/>
  <c r="A548" i="3"/>
  <c r="H39" i="2" l="1"/>
  <c r="H44" i="2" l="1"/>
  <c r="H22" i="2"/>
  <c r="H29" i="2"/>
  <c r="H19" i="2"/>
  <c r="H23" i="2"/>
  <c r="H11" i="2"/>
  <c r="H27" i="2"/>
  <c r="H10" i="2"/>
  <c r="H12" i="2"/>
  <c r="H43" i="2"/>
  <c r="H17" i="2"/>
  <c r="H32" i="2"/>
  <c r="H35" i="2"/>
  <c r="H33" i="2"/>
  <c r="H14" i="2"/>
  <c r="H13" i="2"/>
  <c r="H24" i="2"/>
  <c r="H42" i="2"/>
  <c r="H38" i="2"/>
  <c r="H18" i="2"/>
  <c r="H28" i="2"/>
  <c r="H9" i="2"/>
  <c r="H47" i="2"/>
  <c r="H31" i="2"/>
  <c r="H34" i="2" l="1"/>
  <c r="H36" i="2" s="1"/>
  <c r="H20" i="2"/>
  <c r="H15" i="2"/>
  <c r="H45" i="2"/>
  <c r="H25" i="2"/>
</calcChain>
</file>

<file path=xl/sharedStrings.xml><?xml version="1.0" encoding="utf-8"?>
<sst xmlns="http://schemas.openxmlformats.org/spreadsheetml/2006/main" count="2943" uniqueCount="1248">
  <si>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</si>
  <si>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</si>
  <si>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</si>
  <si>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</si>
  <si>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</si>
  <si>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</si>
  <si>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</si>
  <si>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</si>
  <si>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</si>
  <si>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</si>
  <si>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</si>
  <si>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</si>
  <si>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</si>
  <si>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</si>
  <si>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</si>
  <si>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</si>
  <si>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</si>
  <si>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</si>
  <si>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</si>
  <si>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</si>
  <si>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</si>
  <si>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</si>
  <si>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</si>
  <si>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</si>
  <si>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</si>
  <si>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</si>
  <si>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</si>
  <si>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</si>
  <si>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</si>
  <si>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</si>
  <si>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TOT CTY</t>
  </si>
  <si>
    <t>TOT SCH</t>
  </si>
  <si>
    <t>TOT MUNI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</si>
  <si>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</si>
  <si>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</si>
  <si>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</si>
  <si>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</si>
  <si>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</si>
  <si>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</si>
  <si>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</si>
  <si>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</si>
  <si>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</si>
  <si>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</si>
  <si>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</si>
  <si>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</si>
  <si>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</si>
  <si>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</si>
  <si>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</si>
  <si>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</si>
  <si>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</si>
  <si>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</si>
  <si>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</si>
  <si>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</si>
  <si>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</si>
  <si>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</si>
  <si>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</si>
  <si>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</si>
  <si>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</si>
  <si>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</si>
  <si>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</si>
  <si>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</si>
  <si>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</si>
  <si>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</si>
  <si>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</si>
  <si>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</si>
  <si>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</si>
  <si>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</si>
  <si>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</si>
  <si>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</si>
  <si>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</si>
  <si>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</si>
  <si>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</si>
  <si>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</si>
  <si>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</si>
  <si>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</si>
  <si>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</si>
  <si>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</si>
  <si>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</si>
  <si>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</si>
  <si>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</si>
  <si>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</si>
  <si>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</si>
  <si>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</si>
  <si>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</si>
  <si>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</si>
  <si>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</si>
  <si>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</si>
  <si>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</si>
  <si>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</si>
  <si>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</si>
  <si>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</si>
  <si>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</si>
  <si>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</si>
  <si>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</si>
  <si>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</si>
  <si>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</si>
  <si>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</si>
  <si>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</si>
  <si>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</si>
  <si>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</si>
  <si>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</si>
  <si>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</si>
  <si>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</si>
  <si>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</si>
  <si>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</si>
  <si>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</si>
  <si>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</si>
  <si>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</si>
  <si>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</si>
  <si>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</si>
  <si>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</si>
  <si>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</si>
  <si>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</si>
  <si>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</si>
  <si>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</si>
  <si>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</si>
  <si>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</si>
  <si>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</si>
  <si>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</si>
  <si>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</si>
  <si>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</si>
  <si>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</si>
  <si>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</si>
  <si>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</si>
  <si>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</si>
  <si>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</si>
  <si>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</si>
  <si>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</si>
  <si>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</si>
  <si>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</si>
  <si>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</si>
  <si>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</si>
  <si>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</si>
  <si>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</si>
  <si>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</si>
  <si>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</si>
  <si>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</si>
  <si>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</si>
  <si>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</si>
  <si>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</si>
  <si>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</si>
  <si>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</si>
  <si>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</si>
  <si>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</si>
  <si>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</si>
  <si>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</si>
  <si>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</si>
  <si>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</si>
  <si>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</si>
  <si>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</si>
  <si>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</si>
  <si>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</si>
  <si>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</si>
  <si>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</si>
  <si>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</si>
  <si>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</si>
  <si>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</si>
  <si>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</si>
  <si>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</si>
  <si>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</si>
  <si>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</si>
  <si>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</si>
  <si>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</si>
  <si>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</si>
  <si>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</si>
  <si>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</si>
  <si>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</si>
  <si>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</si>
  <si>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</si>
  <si>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</si>
  <si>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</si>
  <si>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</si>
  <si>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</si>
  <si>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</si>
  <si>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</si>
  <si>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</si>
  <si>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</si>
  <si>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</si>
  <si>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</si>
  <si>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</si>
  <si>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</si>
  <si>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</si>
  <si>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</si>
  <si>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</si>
  <si>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</si>
  <si>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</si>
  <si>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</si>
  <si>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</si>
  <si>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</si>
  <si>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</si>
  <si>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</si>
  <si>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</si>
  <si>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</si>
  <si>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</si>
  <si>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</si>
  <si>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</si>
  <si>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</si>
  <si>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</si>
  <si>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</si>
  <si>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</si>
  <si>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</si>
  <si>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</si>
  <si>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</si>
  <si>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</si>
  <si>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</si>
  <si>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</si>
  <si>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</si>
  <si>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</si>
  <si>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</si>
  <si>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</si>
  <si>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</si>
  <si>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</si>
  <si>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</si>
  <si>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</si>
  <si>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</si>
  <si>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</si>
  <si>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</si>
  <si>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</si>
  <si>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</si>
  <si>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</si>
  <si>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</si>
  <si>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</si>
  <si>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</si>
  <si>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</si>
  <si>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</si>
  <si>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</si>
  <si>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</si>
  <si>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</si>
  <si>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</si>
  <si>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</si>
  <si>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</si>
  <si>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</si>
  <si>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</si>
  <si>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</si>
  <si>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</si>
  <si>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</si>
  <si>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</si>
  <si>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</si>
  <si>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</si>
  <si>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</si>
  <si>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</si>
  <si>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</si>
  <si>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</si>
  <si>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</si>
  <si>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</si>
  <si>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</si>
  <si>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</si>
  <si>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</si>
  <si>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</si>
  <si>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</si>
  <si>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</si>
  <si>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</si>
  <si>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</si>
  <si>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</si>
  <si>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</si>
  <si>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</si>
  <si>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</si>
  <si>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</si>
  <si>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</si>
  <si>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</si>
  <si>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</si>
  <si>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</si>
  <si>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</si>
  <si>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</si>
  <si>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</si>
  <si>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</si>
  <si>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</si>
  <si>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</si>
  <si>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</si>
  <si>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</si>
  <si>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</si>
  <si>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</si>
  <si>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</si>
  <si>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</si>
  <si>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</si>
  <si>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</si>
  <si>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</si>
  <si>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</si>
  <si>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</si>
  <si>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</si>
  <si>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</si>
  <si>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</si>
  <si>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</si>
  <si>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</si>
  <si>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</si>
  <si>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</si>
  <si>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</si>
  <si>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</si>
  <si>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</si>
  <si>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</si>
  <si>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</si>
  <si>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</si>
  <si>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</si>
  <si>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</si>
  <si>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</si>
  <si>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</si>
  <si>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</si>
  <si>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</si>
  <si>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</si>
  <si>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</si>
  <si>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</si>
  <si>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</si>
  <si>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</si>
  <si>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</si>
  <si>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</si>
  <si>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</si>
  <si>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</si>
  <si>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</si>
  <si>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</si>
  <si>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</si>
  <si>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</si>
  <si>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</si>
  <si>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</si>
  <si>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</si>
  <si>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</si>
  <si>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</si>
  <si>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</si>
  <si>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</si>
  <si>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</si>
  <si>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</si>
  <si>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</si>
  <si>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</si>
  <si>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</si>
  <si>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</si>
  <si>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</si>
  <si>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</si>
  <si>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</si>
  <si>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</si>
  <si>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</si>
  <si>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</si>
  <si>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</si>
  <si>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</si>
  <si>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</si>
  <si>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</si>
  <si>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</si>
  <si>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</si>
  <si>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</si>
  <si>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</si>
  <si>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</si>
  <si>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</si>
  <si>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</si>
  <si>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</si>
  <si>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</si>
  <si>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</si>
  <si>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</si>
  <si>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</si>
  <si>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</si>
  <si>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</si>
  <si>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</si>
  <si>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</si>
  <si>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</si>
  <si>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</si>
  <si>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</si>
  <si>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</si>
  <si>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</si>
  <si>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</si>
  <si>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</si>
  <si>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</si>
  <si>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</si>
  <si>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</si>
  <si>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</si>
  <si>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</si>
  <si>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</si>
  <si>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</si>
  <si>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</si>
  <si>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</si>
  <si>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</si>
  <si>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</si>
  <si>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</si>
  <si>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</si>
  <si>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</si>
  <si>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</si>
  <si>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</si>
  <si>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</si>
  <si>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</si>
  <si>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</si>
  <si>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</si>
  <si>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</si>
  <si>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</si>
  <si>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</si>
  <si>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</si>
  <si>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</si>
  <si>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</si>
  <si>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</si>
  <si>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</si>
  <si>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</si>
  <si>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</si>
  <si>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</si>
  <si>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</si>
  <si>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</si>
  <si>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</si>
  <si>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</si>
  <si>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</si>
  <si>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</si>
  <si>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</si>
  <si>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</si>
  <si>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</si>
  <si>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</si>
  <si>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</si>
  <si>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</si>
  <si>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</si>
  <si>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</si>
  <si>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</si>
  <si>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</si>
  <si>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</si>
  <si>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</si>
  <si>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</si>
  <si>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</si>
  <si>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</si>
  <si>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</si>
  <si>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</si>
  <si>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</si>
  <si>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</si>
  <si>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</si>
  <si>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</si>
  <si>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</si>
  <si>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</si>
  <si>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</si>
  <si>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</si>
  <si>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</si>
  <si>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</si>
  <si>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</si>
  <si>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</si>
  <si>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</si>
  <si>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</si>
  <si>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</si>
  <si>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</si>
  <si>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</si>
  <si>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</si>
  <si>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</si>
  <si>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</si>
  <si>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</si>
  <si>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</si>
  <si>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</si>
  <si>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</si>
  <si>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</si>
  <si>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</si>
  <si>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</si>
  <si>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</si>
  <si>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</si>
  <si>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</si>
  <si>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</si>
  <si>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</si>
  <si>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</si>
  <si>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</si>
  <si>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</si>
  <si>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</si>
  <si>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</si>
  <si>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</si>
  <si>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</si>
  <si>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</si>
  <si>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</si>
  <si>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</si>
  <si>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</si>
  <si>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</si>
  <si>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</si>
  <si>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</si>
  <si>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</si>
  <si>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</si>
  <si>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</si>
  <si>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</si>
  <si>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</si>
  <si>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</si>
  <si>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</si>
  <si>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</si>
  <si>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</si>
  <si>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</si>
  <si>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</si>
  <si>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</si>
  <si>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</si>
  <si>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</si>
  <si>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</si>
  <si>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</si>
  <si>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</si>
  <si>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</si>
  <si>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</si>
  <si>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</si>
  <si>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</si>
  <si>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</si>
  <si>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</si>
  <si>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</si>
  <si>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</si>
  <si>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</si>
  <si>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</si>
  <si>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</si>
  <si>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</si>
  <si>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</si>
  <si>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</si>
  <si>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</si>
  <si>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</si>
  <si>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</si>
  <si>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</si>
  <si>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</si>
  <si>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</si>
  <si>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</si>
  <si>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</si>
  <si>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</si>
  <si>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</si>
  <si>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</si>
  <si>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</si>
  <si>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</si>
  <si>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</si>
  <si>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</si>
  <si>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</si>
  <si>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</si>
  <si>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</si>
  <si>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</si>
  <si>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</si>
  <si>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</si>
  <si>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</si>
  <si>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</si>
  <si>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</si>
  <si>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</si>
  <si>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</si>
  <si>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</si>
  <si>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</si>
  <si>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</si>
  <si>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</si>
  <si>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</si>
  <si>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</si>
  <si>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</si>
  <si>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</si>
  <si>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</si>
  <si>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</si>
  <si>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</si>
  <si>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</si>
  <si>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</si>
  <si>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</si>
  <si>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</si>
  <si>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</si>
  <si>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</si>
  <si>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</si>
  <si>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</si>
  <si>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</si>
  <si>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</si>
  <si>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</si>
  <si>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</si>
  <si>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</si>
  <si>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</si>
  <si>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</si>
  <si>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</si>
  <si>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</si>
  <si>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</si>
  <si>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</si>
  <si>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</si>
  <si>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</si>
  <si>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</si>
  <si>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</si>
  <si>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</si>
  <si>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</si>
  <si>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</si>
  <si>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</si>
  <si>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</si>
  <si>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</si>
  <si>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</si>
  <si>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</si>
  <si>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</si>
  <si>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</si>
  <si>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</si>
  <si>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</si>
  <si>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</si>
  <si>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</si>
  <si>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</si>
  <si>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</si>
  <si>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</si>
  <si>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</si>
  <si>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</si>
  <si>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</si>
  <si>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</si>
  <si>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</si>
  <si>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</si>
  <si>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</si>
  <si>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</si>
  <si>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</si>
  <si>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</si>
  <si>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</si>
  <si>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</si>
  <si>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</si>
  <si>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</si>
  <si>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</si>
  <si>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</si>
  <si>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</si>
  <si>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</si>
  <si>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</si>
  <si>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</si>
  <si>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</si>
  <si>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</si>
  <si>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</si>
  <si>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</si>
  <si>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</si>
  <si>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</si>
  <si>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</si>
  <si>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</si>
  <si>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</si>
  <si>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</si>
  <si>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</si>
  <si>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</si>
  <si>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</si>
  <si>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</si>
  <si>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</si>
  <si>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</si>
  <si>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</si>
  <si>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</si>
  <si>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</si>
  <si>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</si>
  <si>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</si>
  <si>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</si>
  <si>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</si>
  <si>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</si>
  <si>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</si>
  <si>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</si>
  <si>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</si>
  <si>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</si>
  <si>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</si>
  <si>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</si>
  <si>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</si>
  <si>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</si>
  <si>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</si>
  <si>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</si>
  <si>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</si>
  <si>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</si>
  <si>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</si>
  <si>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</si>
  <si>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</si>
  <si>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</si>
  <si>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</si>
  <si>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</si>
  <si>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</si>
  <si>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</si>
  <si>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</si>
  <si>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</si>
  <si>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</si>
  <si>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</si>
  <si>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</si>
  <si>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</si>
  <si>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</si>
  <si>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</si>
  <si>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</si>
  <si>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</si>
  <si>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</si>
  <si>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</si>
  <si>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</si>
  <si>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</si>
  <si>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</si>
  <si>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</si>
  <si>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</si>
  <si>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</si>
  <si>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</si>
  <si>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</si>
  <si>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</si>
  <si>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</si>
  <si>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</si>
  <si>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</si>
  <si>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</si>
  <si>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</si>
  <si>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</si>
  <si>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</si>
  <si>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</si>
  <si>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</si>
  <si>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</si>
  <si>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</si>
  <si>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</si>
  <si>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</si>
  <si>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</si>
  <si>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</si>
  <si>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</si>
  <si>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</si>
  <si>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</si>
  <si>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</si>
  <si>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</si>
  <si>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</si>
  <si>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</si>
  <si>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</si>
  <si>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</si>
  <si>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</si>
  <si>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</si>
  <si>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</si>
  <si>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</si>
  <si>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</si>
  <si>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</si>
  <si>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</si>
  <si>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</si>
  <si>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</si>
  <si>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</si>
  <si>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</si>
  <si>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</si>
  <si>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</si>
  <si>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</si>
  <si>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</si>
  <si>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</si>
  <si>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</si>
  <si>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</si>
  <si>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</si>
  <si>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</si>
  <si>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</si>
  <si>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</si>
  <si>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</si>
  <si>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</si>
  <si>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</si>
  <si>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</si>
  <si>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</si>
  <si>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</si>
  <si>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</si>
  <si>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</si>
  <si>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</si>
  <si>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</si>
  <si>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</si>
  <si>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</si>
  <si>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</si>
  <si>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</si>
  <si>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</si>
  <si>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</si>
  <si>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</si>
  <si>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</si>
  <si>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</si>
  <si>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</si>
  <si>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</si>
  <si>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</si>
  <si>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</si>
  <si>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</si>
  <si>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</si>
  <si>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</si>
  <si>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</si>
  <si>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</si>
  <si>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</si>
  <si>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</si>
  <si>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</si>
  <si>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</si>
  <si>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</si>
  <si>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</si>
  <si>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</si>
  <si>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</si>
  <si>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</si>
  <si>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</si>
  <si>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</si>
  <si>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</si>
  <si>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</si>
  <si>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</si>
  <si>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</si>
  <si>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</si>
  <si>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</si>
  <si>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</si>
  <si>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</si>
  <si>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</si>
  <si>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</si>
  <si>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</si>
  <si>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</si>
  <si>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</si>
  <si>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</si>
  <si>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</si>
  <si>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</si>
  <si>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</si>
  <si>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</si>
  <si>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</si>
  <si>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</si>
  <si>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</si>
  <si>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</si>
  <si>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</si>
  <si>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</si>
  <si>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</si>
  <si>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</si>
  <si>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</si>
  <si>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</si>
  <si>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</si>
  <si>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</si>
  <si>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</si>
  <si>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</si>
  <si>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</si>
  <si>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</si>
  <si>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</si>
  <si>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</si>
  <si>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</si>
  <si>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</si>
  <si>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</si>
  <si>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</si>
  <si>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</si>
  <si>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</si>
  <si>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</si>
  <si>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</si>
  <si>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</si>
  <si>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</si>
  <si>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</si>
  <si>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</si>
  <si>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</si>
  <si>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</si>
  <si>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</si>
  <si>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</si>
  <si>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</si>
  <si>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</si>
  <si>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</si>
  <si>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</si>
  <si>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</si>
  <si>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</si>
  <si>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</si>
  <si>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</si>
  <si>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</si>
  <si>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</si>
  <si>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</si>
  <si>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</si>
  <si>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</si>
  <si>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</si>
  <si>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</si>
  <si>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</si>
  <si>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</si>
  <si>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</si>
  <si>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</si>
  <si>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</si>
  <si>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</si>
  <si>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</si>
  <si>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</si>
  <si>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</si>
  <si>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</si>
  <si>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</si>
  <si>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</si>
  <si>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</si>
  <si>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</si>
  <si>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</si>
  <si>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</si>
  <si>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</si>
  <si>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</si>
  <si>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</si>
  <si>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</si>
  <si>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</si>
  <si>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</si>
  <si>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</si>
  <si>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</si>
  <si>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</si>
  <si>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</si>
  <si>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</si>
  <si>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</si>
  <si>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</si>
  <si>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</si>
  <si>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</si>
  <si>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</si>
  <si>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</si>
  <si>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</si>
  <si>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</si>
  <si>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</si>
  <si>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</si>
  <si>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</si>
  <si>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</si>
  <si>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</si>
  <si>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</si>
  <si>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</si>
  <si>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</si>
  <si>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</si>
  <si>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</si>
  <si>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</si>
  <si>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</si>
  <si>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</si>
  <si>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</si>
  <si>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</si>
  <si>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</si>
  <si>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</si>
  <si>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</si>
  <si>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</si>
  <si>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</si>
  <si>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</si>
  <si>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</si>
  <si>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</si>
  <si>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</si>
  <si>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</si>
  <si>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</si>
  <si>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</si>
  <si>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</si>
  <si>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</si>
  <si>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</si>
  <si>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</si>
  <si>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</si>
  <si>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</si>
  <si>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</si>
  <si>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</si>
  <si>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</si>
  <si>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</si>
  <si>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</si>
  <si>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</si>
  <si>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</si>
  <si>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</si>
  <si>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</si>
  <si>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</si>
  <si>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</si>
  <si>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</si>
  <si>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</si>
  <si>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</si>
  <si>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</si>
  <si>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</si>
  <si>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</si>
  <si>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</si>
  <si>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</si>
  <si>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</si>
  <si>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</si>
  <si>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</si>
  <si>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</si>
  <si>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</si>
  <si>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</si>
  <si>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</si>
  <si>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</si>
  <si>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</si>
  <si>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</si>
  <si>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</si>
  <si>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</si>
  <si>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</si>
  <si>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</si>
  <si>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</si>
  <si>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</si>
  <si>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</si>
  <si>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</si>
  <si>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</si>
  <si>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</si>
  <si>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</si>
  <si>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</si>
  <si>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</si>
  <si>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</si>
  <si>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</si>
  <si>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</si>
  <si>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</si>
  <si>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</si>
  <si>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</si>
  <si>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</si>
  <si>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</si>
  <si>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</si>
  <si>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</si>
  <si>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</si>
  <si>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</si>
  <si>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</si>
  <si>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</si>
  <si>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</si>
  <si>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</si>
  <si>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</si>
  <si>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</si>
  <si>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</si>
  <si>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</si>
  <si>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</si>
  <si>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</si>
  <si>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</si>
  <si>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</si>
  <si>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</si>
  <si>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</si>
  <si>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</si>
  <si>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</si>
  <si>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</si>
  <si>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</si>
  <si>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</si>
  <si>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</si>
  <si>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</si>
  <si>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</si>
  <si>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</si>
  <si>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</si>
  <si>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</si>
  <si>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</si>
  <si>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</si>
  <si>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</si>
  <si>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</si>
  <si>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</si>
  <si>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</si>
  <si>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</si>
  <si>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</si>
  <si>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</si>
  <si>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</si>
  <si>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</si>
  <si>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</si>
  <si>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</si>
  <si>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</si>
  <si>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</si>
  <si>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</si>
  <si>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</si>
  <si>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</si>
  <si>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</si>
  <si>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</si>
  <si>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</si>
  <si>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</si>
  <si>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</si>
  <si>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</si>
  <si>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</si>
  <si>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</si>
  <si>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</si>
  <si>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</si>
  <si>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</si>
  <si>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</si>
  <si>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</si>
  <si>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</si>
  <si>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</si>
  <si>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</si>
  <si>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</si>
  <si>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</si>
  <si>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</si>
  <si>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</si>
  <si>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</si>
  <si>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</si>
  <si>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</si>
  <si>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</si>
  <si>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</si>
  <si>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</si>
  <si>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</si>
  <si>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</si>
  <si>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</si>
  <si>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</si>
  <si>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</si>
  <si>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</si>
  <si>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</si>
  <si>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</si>
  <si>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</si>
  <si>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</si>
  <si>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</si>
  <si>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</si>
  <si>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</si>
  <si>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</si>
  <si>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</si>
  <si>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</si>
  <si>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</si>
  <si>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</si>
  <si>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</si>
  <si>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</si>
  <si>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</si>
  <si>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</si>
  <si>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</si>
  <si>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</si>
  <si>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</si>
  <si>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</si>
  <si>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</si>
  <si>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</si>
  <si>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</si>
  <si>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</si>
  <si>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</si>
  <si>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</si>
  <si>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</si>
  <si>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</si>
  <si>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</si>
  <si>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</si>
  <si>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</si>
  <si>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</si>
  <si>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</si>
  <si>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</si>
  <si>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</si>
  <si>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</si>
  <si>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</si>
  <si>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</si>
  <si>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</si>
  <si>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</si>
  <si>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</si>
  <si>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</si>
  <si>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</si>
  <si>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</si>
  <si>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</si>
  <si>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</si>
  <si>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</si>
  <si>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</si>
  <si>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</si>
  <si>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</si>
  <si>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</si>
  <si>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</si>
  <si>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</si>
  <si>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</si>
  <si>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</si>
  <si>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</si>
  <si>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</si>
  <si>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</si>
  <si>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</si>
  <si>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</si>
  <si>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</si>
  <si>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</si>
  <si>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</si>
  <si>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</si>
  <si>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</si>
  <si>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</si>
  <si>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</si>
  <si>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</si>
  <si>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</si>
  <si>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</si>
  <si>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</si>
  <si>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</si>
  <si>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</si>
  <si>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</si>
  <si>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</si>
  <si>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</si>
  <si>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</si>
  <si>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</si>
  <si>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</si>
  <si>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</si>
  <si>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</si>
  <si>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</si>
  <si>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</si>
  <si>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</si>
  <si>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</si>
  <si>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</si>
  <si>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</si>
  <si>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</si>
  <si>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</si>
  <si>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</si>
  <si>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</si>
  <si>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</si>
  <si>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</si>
  <si>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</si>
  <si>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</si>
  <si>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</si>
  <si>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</si>
  <si>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</si>
  <si>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</si>
  <si>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</si>
  <si>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</si>
  <si>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</si>
  <si>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</si>
  <si>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</si>
  <si>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</si>
  <si>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</si>
  <si>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</si>
  <si>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</si>
  <si>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</si>
  <si>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</si>
  <si>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</si>
  <si>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</si>
  <si>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</si>
  <si>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</si>
  <si>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</si>
  <si>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</si>
  <si>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</si>
  <si>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</si>
  <si>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</si>
  <si>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</si>
  <si>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</si>
  <si>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</si>
  <si>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</si>
  <si>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</si>
  <si>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</si>
  <si>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</si>
  <si>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</si>
  <si>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</si>
  <si>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</si>
  <si>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</si>
  <si>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</si>
  <si>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</si>
  <si>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</si>
  <si>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</si>
  <si>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</si>
  <si>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</si>
  <si>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</si>
  <si>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</si>
  <si>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</si>
  <si>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</si>
  <si>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</si>
  <si>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</si>
  <si>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</si>
  <si>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</si>
  <si>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</si>
  <si>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</si>
  <si>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</si>
  <si>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</si>
  <si>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</si>
  <si>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</si>
  <si>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</si>
  <si>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</si>
  <si>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</si>
  <si>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</si>
  <si>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</si>
  <si>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</si>
  <si>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</si>
  <si>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</si>
  <si>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</si>
  <si>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</si>
  <si>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</si>
  <si>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</si>
  <si>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</si>
  <si>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</si>
  <si>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</si>
  <si>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</si>
  <si>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</si>
  <si>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</si>
  <si>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</si>
  <si>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</si>
  <si>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</si>
  <si>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</si>
  <si>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</si>
  <si>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</si>
  <si>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</si>
  <si>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</si>
  <si>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</si>
  <si>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</si>
  <si>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</si>
  <si>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</si>
  <si>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</si>
  <si>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</si>
  <si>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</si>
  <si>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</si>
  <si>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</si>
  <si>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</si>
  <si>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</si>
  <si>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</si>
  <si>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</si>
  <si>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</si>
  <si>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</si>
  <si>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/>
  </si>
  <si>
    <t>S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</si>
  <si>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</si>
  <si>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</si>
  <si>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</si>
  <si>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</si>
  <si>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</si>
  <si>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</si>
  <si>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</si>
  <si>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</si>
  <si>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</si>
  <si>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</si>
  <si>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</si>
  <si>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</si>
  <si>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</si>
  <si>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</si>
  <si>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</si>
  <si>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</si>
  <si>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</si>
  <si>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</si>
  <si>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</si>
  <si>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</si>
  <si>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</si>
  <si>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</si>
  <si>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Debt Statement Equalized Valuations</t>
  </si>
  <si>
    <t>3 Year Average Equalized Valuation</t>
  </si>
  <si>
    <t>num</t>
  </si>
  <si>
    <t>Full Name</t>
  </si>
  <si>
    <t>Select Municipality:</t>
  </si>
  <si>
    <t>AV 2022</t>
  </si>
  <si>
    <t>Regional Efficiency Aid Program - Credit Amount Billed (CMPTRA)</t>
  </si>
  <si>
    <t>Regional Efficiency Aid Program - Credit Amount Billed (ETR)</t>
  </si>
  <si>
    <t>REAP Billed Credit (CMPTRA)</t>
  </si>
  <si>
    <t>REAP (CMPTRA)</t>
  </si>
  <si>
    <t>REAP (ETR)</t>
  </si>
  <si>
    <t>REAP Billed Credit (ETR)</t>
  </si>
  <si>
    <t>PLEASE CHOOSE A MUNICIPALITY</t>
  </si>
  <si>
    <t>Code</t>
  </si>
  <si>
    <t>Municipality</t>
  </si>
  <si>
    <t>County</t>
  </si>
  <si>
    <t>Group</t>
  </si>
  <si>
    <t>Status</t>
  </si>
  <si>
    <t>AV 2023</t>
  </si>
  <si>
    <t>2024 Net Valuation Taxable</t>
  </si>
  <si>
    <t>2024 District School Budget</t>
  </si>
  <si>
    <t>2024 Regional and Joint School Budgets</t>
  </si>
  <si>
    <t>2024 Local Municipal School Budgets</t>
  </si>
  <si>
    <t>2024 Local Municipal Purpose</t>
  </si>
  <si>
    <t>2024 Local Open Space Tax</t>
  </si>
  <si>
    <t>1/3 Mil for 2025 Library</t>
  </si>
  <si>
    <t>AV 2024</t>
  </si>
  <si>
    <t>Sources: 2024 County Abstract of Ratables, Division of Local Government Services and Department of Treasury Data.
* This amount may not reflect the amounts required for joint, regional, or county libraries that may be set by other statute or local agreement.</t>
  </si>
  <si>
    <t>CY 2024 Senior Citizens Reimbursement by State (P.L 1976, c.73)</t>
  </si>
  <si>
    <t>CY 2024 Veterans Reimbursement by State (P.L 1976, c.73)</t>
  </si>
  <si>
    <t>2025 Minimum Library Appropriation (N.J.S.A. 40:54-8) *</t>
  </si>
  <si>
    <t>Municipal Information Sheet - CY 2025/SFY 2026</t>
  </si>
  <si>
    <t>Eligible</t>
  </si>
  <si>
    <t>Ineligible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</si>
</sst>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  <font>
      <sz val="11"/>
      <color rgb="FF00B0F0"/>
      <name val="Arial Narrow"/>
      <family val="2"/>
    </font>
    <font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quotePrefix="1" applyNumberFormat="1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1" applyNumberFormat="1" applyFont="1" applyAlignment="1" applyProtection="1">
      <alignment horizontal="center"/>
    </xf>
    <xf numFmtId="3" fontId="2" fillId="0" borderId="0" xfId="1" quotePrefix="1" applyNumberFormat="1" applyFont="1" applyBorder="1" applyAlignment="1" applyProtection="1">
      <alignment horizontal="left"/>
    </xf>
    <xf numFmtId="37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0" fontId="7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3" fillId="0" borderId="1" xfId="1" quotePrefix="1" applyFont="1" applyBorder="1" applyAlignment="1" applyProtection="1">
      <alignment horizontal="center" vertical="center" wrapText="1"/>
    </xf>
    <xf numFmtId="164" fontId="3" fillId="0" borderId="1" xfId="1" quotePrefix="1" applyNumberFormat="1" applyFont="1" applyBorder="1" applyAlignment="1" applyProtection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3" fontId="4" fillId="0" borderId="1" xfId="1" quotePrefix="1" applyNumberFormat="1" applyFont="1" applyBorder="1" applyAlignment="1" applyProtection="1">
      <alignment horizontal="center" vertical="center" wrapText="1"/>
    </xf>
    <xf numFmtId="37" fontId="4" fillId="0" borderId="1" xfId="0" quotePrefix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6" fillId="0" borderId="0" xfId="1" applyNumberFormat="1" applyFont="1" applyAlignment="1">
      <alignment horizontal="right"/>
    </xf>
    <xf numFmtId="43" fontId="6" fillId="0" borderId="0" xfId="1" applyFont="1"/>
    <xf numFmtId="164" fontId="6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0" xfId="1" applyFont="1"/>
    <xf numFmtId="164" fontId="5" fillId="0" borderId="0" xfId="1" applyNumberFormat="1" applyFont="1"/>
    <xf numFmtId="43" fontId="5" fillId="0" borderId="0" xfId="0" applyNumberFormat="1" applyFont="1"/>
    <xf numFmtId="1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 indent="2"/>
    </xf>
    <xf numFmtId="0" fontId="9" fillId="0" borderId="5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8" fontId="9" fillId="0" borderId="3" xfId="0" applyNumberFormat="1" applyFont="1" applyBorder="1"/>
    <xf numFmtId="8" fontId="9" fillId="0" borderId="3" xfId="0" applyNumberFormat="1" applyFont="1" applyBorder="1" applyAlignment="1">
      <alignment horizontal="left" indent="2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8" fontId="9" fillId="0" borderId="4" xfId="0" applyNumberFormat="1" applyFont="1" applyBorder="1"/>
    <xf numFmtId="0" fontId="11" fillId="0" borderId="0" xfId="0" applyFont="1" applyProtection="1">
      <protection locked="0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43" fontId="0" fillId="0" borderId="0" xfId="0" applyNumberFormat="1"/>
    <xf numFmtId="43" fontId="5" fillId="0" borderId="0" xfId="1" applyFont="1" applyAlignment="1">
      <alignment horizontal="left"/>
    </xf>
    <xf numFmtId="37" fontId="4" fillId="0" borderId="1" xfId="0" applyNumberFormat="1" applyFont="1" applyBorder="1" applyAlignment="1">
      <alignment horizontal="center" vertical="center" wrapText="1"/>
    </xf>
    <xf numFmtId="39" fontId="4" fillId="0" borderId="1" xfId="0" quotePrefix="1" applyNumberFormat="1" applyFont="1" applyBorder="1" applyAlignment="1">
      <alignment horizontal="center" vertical="center" wrapText="1"/>
    </xf>
    <xf numFmtId="43" fontId="17" fillId="0" borderId="0" xfId="1" applyFont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center" vertical="center" wrapText="1"/>
    </xf>
    <xf numFmtId="165" fontId="11" fillId="0" borderId="1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65" fontId="11" fillId="0" borderId="13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showGridLines="0" tabSelected="1" zoomScaleNormal="100" zoomScaleSheetLayoutView="100" workbookViewId="0"/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/>
    <row r="2" spans="2:12" ht="18" x14ac:dyDescent="0.25">
      <c r="B2" s="59" t="str">
        <f>(VLOOKUP(C5,Crosswalk!$B$2:$C$566,2,FALSE))</f>
        <v>Code</v>
      </c>
      <c r="C2" s="88" t="s">
        <v>1192</v>
      </c>
      <c r="D2" s="88"/>
      <c r="E2" s="88"/>
      <c r="F2" s="88"/>
      <c r="G2" s="88"/>
      <c r="H2" s="88"/>
      <c r="I2" s="88"/>
      <c r="J2" s="88"/>
    </row>
    <row r="3" spans="2:12" ht="17.25" x14ac:dyDescent="0.3">
      <c r="C3" s="89" t="s">
        <v>1245</v>
      </c>
      <c r="D3" s="89"/>
      <c r="E3" s="89"/>
      <c r="F3" s="89"/>
      <c r="G3" s="89"/>
      <c r="H3" s="89"/>
      <c r="I3" s="89"/>
      <c r="J3" s="89"/>
    </row>
    <row r="4" spans="2:12" x14ac:dyDescent="0.25"/>
    <row r="5" spans="2:12" ht="20.25" customHeight="1" x14ac:dyDescent="0.25">
      <c r="B5" s="60" t="s">
        <v>1218</v>
      </c>
      <c r="C5" s="63">
        <v>1</v>
      </c>
      <c r="D5" s="54"/>
      <c r="E5" s="54"/>
      <c r="F5" s="54"/>
      <c r="G5" s="54"/>
      <c r="H5" s="54"/>
      <c r="I5" s="54"/>
      <c r="J5" s="54"/>
      <c r="K5" s="55" t="s">
        <v>1195</v>
      </c>
      <c r="L5" s="56" t="str">
        <f>VLOOKUP(C5,Crosswalk!$B$2:$G$566,6,FALSE)</f>
        <v>Status</v>
      </c>
    </row>
    <row r="6" spans="2:12" ht="17.25" customHeight="1" x14ac:dyDescent="0.25">
      <c r="B6" s="60" t="s">
        <v>1193</v>
      </c>
      <c r="C6" s="58" t="str">
        <f>VLOOKUP(C5,Crosswalk!$B$2:$E$566,4,FALSE)</f>
        <v>County</v>
      </c>
      <c r="D6" s="54"/>
      <c r="E6" s="54"/>
      <c r="F6" s="54"/>
      <c r="G6" s="54"/>
      <c r="H6" s="54"/>
      <c r="I6" s="54"/>
      <c r="J6" s="54"/>
      <c r="K6" s="55" t="s">
        <v>1194</v>
      </c>
      <c r="L6" s="57" t="str">
        <f>VLOOKUP(C5,Crosswalk!$B$2:$G$566,5,FALSE)</f>
        <v>Group</v>
      </c>
    </row>
    <row r="7" spans="2:12" x14ac:dyDescent="0.25"/>
    <row r="8" spans="2:12" x14ac:dyDescent="0.25"/>
    <row r="9" spans="2:12" ht="16.5" x14ac:dyDescent="0.3">
      <c r="B9" s="45" t="s">
        <v>41</v>
      </c>
      <c r="C9" s="46"/>
      <c r="D9" s="46"/>
      <c r="E9" s="46"/>
      <c r="F9" s="46"/>
      <c r="G9" s="46"/>
      <c r="H9" s="79">
        <f>SUMIF('2025 Muniinfo'!$A$3:$A$566,$B$2,'2025 Muniinfo'!$K$3:$K$566)</f>
        <v>0</v>
      </c>
      <c r="I9" s="80"/>
      <c r="J9" s="80"/>
      <c r="K9" s="81"/>
    </row>
    <row r="10" spans="2:12" ht="16.5" x14ac:dyDescent="0.3">
      <c r="B10" s="47" t="s">
        <v>1196</v>
      </c>
      <c r="C10" s="46"/>
      <c r="D10" s="46"/>
      <c r="E10" s="46"/>
      <c r="F10" s="46"/>
      <c r="G10" s="48"/>
      <c r="H10" s="79">
        <f>SUMIF('2025 Muniinfo'!$A$3:$A$566,$B$2,'2025 Muniinfo'!$L$3:$L$566)</f>
        <v>0</v>
      </c>
      <c r="I10" s="80"/>
      <c r="J10" s="80"/>
      <c r="K10" s="81"/>
    </row>
    <row r="11" spans="2:12" ht="16.5" x14ac:dyDescent="0.3">
      <c r="B11" s="45" t="s">
        <v>1197</v>
      </c>
      <c r="C11" s="46"/>
      <c r="D11" s="46"/>
      <c r="E11" s="46"/>
      <c r="F11" s="46"/>
      <c r="G11" s="48"/>
      <c r="H11" s="79">
        <f>SUMIF('2025 Muniinfo'!$A$3:$A$566,$B$2,'2025 Muniinfo'!$M$3:$M$566)</f>
        <v>0</v>
      </c>
      <c r="I11" s="80"/>
      <c r="J11" s="80"/>
      <c r="K11" s="81"/>
    </row>
    <row r="12" spans="2:12" ht="16.5" x14ac:dyDescent="0.3">
      <c r="B12" s="45" t="s">
        <v>44</v>
      </c>
      <c r="C12" s="46"/>
      <c r="D12" s="46"/>
      <c r="E12" s="46"/>
      <c r="F12" s="46"/>
      <c r="G12" s="48"/>
      <c r="H12" s="79">
        <f>SUMIF('2025 Muniinfo'!$A$3:$A$566,$B$2,'2025 Muniinfo'!$N$3:$N$566)</f>
        <v>0</v>
      </c>
      <c r="I12" s="80"/>
      <c r="J12" s="80"/>
      <c r="K12" s="81"/>
    </row>
    <row r="13" spans="2:12" ht="16.5" x14ac:dyDescent="0.3">
      <c r="B13" s="45" t="s">
        <v>1198</v>
      </c>
      <c r="C13" s="46"/>
      <c r="D13" s="46"/>
      <c r="E13" s="46"/>
      <c r="F13" s="46"/>
      <c r="G13" s="48"/>
      <c r="H13" s="79">
        <f>SUMIF('2025 Muniinfo'!$A$3:$A$566,$B$2,'2025 Muniinfo'!$O$3:$O$566)</f>
        <v>0</v>
      </c>
      <c r="I13" s="80"/>
      <c r="J13" s="80"/>
      <c r="K13" s="81"/>
    </row>
    <row r="14" spans="2:12" ht="16.5" x14ac:dyDescent="0.3">
      <c r="B14" s="45" t="s">
        <v>46</v>
      </c>
      <c r="C14" s="46"/>
      <c r="D14" s="46"/>
      <c r="E14" s="46"/>
      <c r="F14" s="46"/>
      <c r="G14" s="48"/>
      <c r="H14" s="79">
        <f>SUMIF('2025 Muniinfo'!$A$3:$A$566,$B$2,'2025 Muniinfo'!$P$3:$P$566)</f>
        <v>0</v>
      </c>
      <c r="I14" s="80"/>
      <c r="J14" s="80"/>
      <c r="K14" s="81"/>
    </row>
    <row r="15" spans="2:12" ht="16.5" x14ac:dyDescent="0.3">
      <c r="B15" s="49" t="s">
        <v>1199</v>
      </c>
      <c r="C15" s="50"/>
      <c r="D15" s="50"/>
      <c r="E15" s="50"/>
      <c r="F15" s="50"/>
      <c r="G15" s="51"/>
      <c r="H15" s="79">
        <f>SUM(H11:K14)</f>
        <v>0</v>
      </c>
      <c r="I15" s="80"/>
      <c r="J15" s="80"/>
      <c r="K15" s="81"/>
    </row>
    <row r="16" spans="2:12" ht="16.5" x14ac:dyDescent="0.3">
      <c r="B16" s="62"/>
      <c r="C16" s="34"/>
      <c r="D16" s="34"/>
      <c r="E16" s="34"/>
      <c r="F16" s="34"/>
      <c r="G16" s="34"/>
      <c r="H16" s="54"/>
      <c r="I16" s="54"/>
      <c r="J16" s="54"/>
      <c r="K16" s="54"/>
    </row>
    <row r="17" spans="2:11" ht="16.5" x14ac:dyDescent="0.3">
      <c r="B17" s="52" t="s">
        <v>1200</v>
      </c>
      <c r="C17" s="46"/>
      <c r="D17" s="46"/>
      <c r="E17" s="46"/>
      <c r="F17" s="46"/>
      <c r="G17" s="48"/>
      <c r="H17" s="79">
        <f>SUMIF('2025 Muniinfo'!$A$3:$A$566,$B$2,'2025 Muniinfo'!$Q$3:$Q$566)</f>
        <v>0</v>
      </c>
      <c r="I17" s="80"/>
      <c r="J17" s="80"/>
      <c r="K17" s="81"/>
    </row>
    <row r="18" spans="2:11" ht="16.5" x14ac:dyDescent="0.3">
      <c r="B18" s="52" t="s">
        <v>1201</v>
      </c>
      <c r="C18" s="46"/>
      <c r="D18" s="46"/>
      <c r="E18" s="46"/>
      <c r="F18" s="46"/>
      <c r="G18" s="48"/>
      <c r="H18" s="79">
        <f>SUMIF('2025 Muniinfo'!$A$3:$A$566,$B$2,'2025 Muniinfo'!$R$3:$R$566)</f>
        <v>0</v>
      </c>
      <c r="I18" s="80"/>
      <c r="J18" s="80"/>
      <c r="K18" s="81"/>
    </row>
    <row r="19" spans="2:11" ht="16.5" x14ac:dyDescent="0.3">
      <c r="B19" s="52" t="s">
        <v>1202</v>
      </c>
      <c r="C19" s="46"/>
      <c r="D19" s="46"/>
      <c r="E19" s="46"/>
      <c r="F19" s="46"/>
      <c r="G19" s="48"/>
      <c r="H19" s="79">
        <f>SUMIF('2025 Muniinfo'!$A$3:$A$566,$B$2,'2025 Muniinfo'!$S$3:$S$566)</f>
        <v>0</v>
      </c>
      <c r="I19" s="80"/>
      <c r="J19" s="80"/>
      <c r="K19" s="81"/>
    </row>
    <row r="20" spans="2:11" ht="16.5" x14ac:dyDescent="0.3">
      <c r="B20" s="53" t="s">
        <v>1203</v>
      </c>
      <c r="C20" s="46"/>
      <c r="D20" s="46"/>
      <c r="E20" s="46"/>
      <c r="F20" s="46"/>
      <c r="G20" s="48"/>
      <c r="H20" s="79">
        <f>SUM(H17:K19)</f>
        <v>0</v>
      </c>
      <c r="I20" s="80"/>
      <c r="J20" s="80"/>
      <c r="K20" s="81"/>
    </row>
    <row r="21" spans="2:11" ht="16.5" x14ac:dyDescent="0.3">
      <c r="B21" s="62"/>
      <c r="C21" s="34"/>
      <c r="D21" s="34"/>
      <c r="E21" s="34"/>
      <c r="F21" s="34"/>
      <c r="G21" s="34"/>
      <c r="H21" s="54"/>
      <c r="I21" s="54"/>
      <c r="J21" s="54"/>
      <c r="K21" s="54"/>
    </row>
    <row r="22" spans="2:11" ht="16.5" x14ac:dyDescent="0.3">
      <c r="B22" s="45" t="s">
        <v>1204</v>
      </c>
      <c r="C22" s="46"/>
      <c r="D22" s="46"/>
      <c r="E22" s="46"/>
      <c r="F22" s="46"/>
      <c r="G22" s="48"/>
      <c r="H22" s="79">
        <f>SUMIF('2025 Muniinfo'!$A$3:$A$566,$B$2,'2025 Muniinfo'!$T$3:$T$566)</f>
        <v>0</v>
      </c>
      <c r="I22" s="80"/>
      <c r="J22" s="80"/>
      <c r="K22" s="81"/>
    </row>
    <row r="23" spans="2:11" ht="16.5" x14ac:dyDescent="0.3">
      <c r="B23" s="45" t="s">
        <v>1205</v>
      </c>
      <c r="C23" s="46"/>
      <c r="D23" s="46"/>
      <c r="E23" s="46"/>
      <c r="F23" s="46"/>
      <c r="G23" s="48"/>
      <c r="H23" s="79">
        <f>SUMIF('2025 Muniinfo'!$A$3:$A$566,$B$2,'2025 Muniinfo'!$U$3:$U$566)</f>
        <v>0</v>
      </c>
      <c r="I23" s="80"/>
      <c r="J23" s="80"/>
      <c r="K23" s="81"/>
    </row>
    <row r="24" spans="2:11" ht="16.5" x14ac:dyDescent="0.3">
      <c r="B24" s="45" t="s">
        <v>47</v>
      </c>
      <c r="C24" s="46"/>
      <c r="D24" s="46"/>
      <c r="E24" s="46"/>
      <c r="F24" s="46"/>
      <c r="G24" s="48"/>
      <c r="H24" s="79">
        <f>SUMIF('2025 Muniinfo'!$A$3:$A$566,$B$2,'2025 Muniinfo'!$V$3:$V$566)</f>
        <v>0</v>
      </c>
      <c r="I24" s="80"/>
      <c r="J24" s="80"/>
      <c r="K24" s="81"/>
    </row>
    <row r="25" spans="2:11" ht="16.5" x14ac:dyDescent="0.3">
      <c r="B25" s="47" t="s">
        <v>1206</v>
      </c>
      <c r="C25" s="46"/>
      <c r="D25" s="46"/>
      <c r="E25" s="46"/>
      <c r="F25" s="46"/>
      <c r="G25" s="48"/>
      <c r="H25" s="79">
        <f>SUM(H22:K24)</f>
        <v>0</v>
      </c>
      <c r="I25" s="80"/>
      <c r="J25" s="80"/>
      <c r="K25" s="81"/>
    </row>
    <row r="26" spans="2:11" ht="16.5" x14ac:dyDescent="0.3">
      <c r="B26" s="46"/>
      <c r="C26" s="34"/>
      <c r="D26" s="34"/>
      <c r="E26" s="34"/>
      <c r="F26" s="34"/>
      <c r="G26" s="34"/>
      <c r="H26" s="54"/>
      <c r="I26" s="54"/>
      <c r="J26" s="54"/>
      <c r="K26" s="54"/>
    </row>
    <row r="27" spans="2:11" ht="16.5" x14ac:dyDescent="0.3">
      <c r="B27" s="45" t="s">
        <v>1207</v>
      </c>
      <c r="C27" s="46"/>
      <c r="D27" s="46"/>
      <c r="E27" s="46"/>
      <c r="F27" s="46"/>
      <c r="G27" s="48"/>
      <c r="H27" s="79">
        <f>SUMIF('2025 Muniinfo'!$A$3:$A$566,$B$2,'2025 Muniinfo'!$W$3:$W$566)</f>
        <v>0</v>
      </c>
      <c r="I27" s="80"/>
      <c r="J27" s="80"/>
      <c r="K27" s="81"/>
    </row>
    <row r="28" spans="2:11" ht="16.5" x14ac:dyDescent="0.3">
      <c r="B28" s="45" t="s">
        <v>1208</v>
      </c>
      <c r="C28" s="46"/>
      <c r="D28" s="46"/>
      <c r="E28" s="46"/>
      <c r="F28" s="46"/>
      <c r="G28" s="48"/>
      <c r="H28" s="79">
        <f>SUMIF('2025 Muniinfo'!$A$3:$A$566,$B$2,'2025 Muniinfo'!$G$3:$G$566)</f>
        <v>0</v>
      </c>
      <c r="I28" s="80"/>
      <c r="J28" s="80"/>
      <c r="K28" s="81"/>
    </row>
    <row r="29" spans="2:11" ht="16.5" x14ac:dyDescent="0.3">
      <c r="B29" s="45" t="s">
        <v>1209</v>
      </c>
      <c r="C29" s="46"/>
      <c r="D29" s="46"/>
      <c r="E29" s="46"/>
      <c r="F29" s="46"/>
      <c r="G29" s="48"/>
      <c r="H29" s="79">
        <f>SUMIF('2025 Muniinfo'!$A$3:$A$566,$B$2,'2025 Muniinfo'!$H$3:$H$566)</f>
        <v>0</v>
      </c>
      <c r="I29" s="80"/>
      <c r="J29" s="80"/>
      <c r="K29" s="81"/>
    </row>
    <row r="30" spans="2:11" ht="16.5" x14ac:dyDescent="0.3">
      <c r="B30" s="46"/>
      <c r="C30" s="34"/>
      <c r="D30" s="34"/>
      <c r="E30" s="34"/>
      <c r="F30" s="34"/>
      <c r="G30" s="34"/>
      <c r="H30" s="54"/>
      <c r="I30" s="54"/>
      <c r="J30" s="54"/>
      <c r="K30" s="54"/>
    </row>
    <row r="31" spans="2:11" ht="16.5" x14ac:dyDescent="0.3">
      <c r="B31" s="45" t="s">
        <v>1242</v>
      </c>
      <c r="C31" s="46"/>
      <c r="D31" s="46"/>
      <c r="E31" s="46"/>
      <c r="F31" s="46"/>
      <c r="G31" s="48"/>
      <c r="H31" s="79">
        <f>SUMIF('2025 Muniinfo'!$A$3:$A$566,$B$2,'2025 Muniinfo'!$Y$3:$Y$566)</f>
        <v>0</v>
      </c>
      <c r="I31" s="80"/>
      <c r="J31" s="80"/>
      <c r="K31" s="81"/>
    </row>
    <row r="32" spans="2:11" ht="16.5" x14ac:dyDescent="0.3">
      <c r="B32" s="45" t="s">
        <v>1243</v>
      </c>
      <c r="C32" s="46"/>
      <c r="D32" s="46"/>
      <c r="E32" s="46"/>
      <c r="F32" s="46"/>
      <c r="G32" s="48"/>
      <c r="H32" s="79">
        <f>SUMIF('2025 Muniinfo'!$A$3:$A$566,$B$2,'2025 Muniinfo'!$Z$3:$Z$566)</f>
        <v>0</v>
      </c>
      <c r="I32" s="80"/>
      <c r="J32" s="80"/>
      <c r="K32" s="81"/>
    </row>
    <row r="33" spans="2:11" ht="16.5" x14ac:dyDescent="0.3">
      <c r="B33" s="45" t="s">
        <v>1210</v>
      </c>
      <c r="C33" s="46"/>
      <c r="D33" s="46"/>
      <c r="E33" s="46"/>
      <c r="F33" s="46"/>
      <c r="G33" s="48"/>
      <c r="H33" s="79">
        <f>SUMIF('2025 Muniinfo'!$A$3:$A$566,$B$2,'2025 Muniinfo'!$AA$3:$AA$566)</f>
        <v>0</v>
      </c>
      <c r="I33" s="80"/>
      <c r="J33" s="80"/>
      <c r="K33" s="81"/>
    </row>
    <row r="34" spans="2:11" ht="17.25" thickBot="1" x14ac:dyDescent="0.35">
      <c r="B34" s="64" t="s">
        <v>1211</v>
      </c>
      <c r="C34" s="65"/>
      <c r="D34" s="65"/>
      <c r="E34" s="65"/>
      <c r="F34" s="65"/>
      <c r="G34" s="66"/>
      <c r="H34" s="82">
        <f>SUM(H31:K33)</f>
        <v>0</v>
      </c>
      <c r="I34" s="83"/>
      <c r="J34" s="83"/>
      <c r="K34" s="84"/>
    </row>
    <row r="35" spans="2:11" ht="16.5" x14ac:dyDescent="0.3">
      <c r="B35" s="67" t="s">
        <v>1212</v>
      </c>
      <c r="C35" s="68"/>
      <c r="D35" s="68"/>
      <c r="E35" s="68"/>
      <c r="F35" s="68"/>
      <c r="G35" s="69"/>
      <c r="H35" s="85">
        <f>SUMIF('2025 Muniinfo'!$A$3:$A$566,$B$2,'2025 Muniinfo'!$AC$3:$AC$566)</f>
        <v>0</v>
      </c>
      <c r="I35" s="86"/>
      <c r="J35" s="86"/>
      <c r="K35" s="87"/>
    </row>
    <row r="36" spans="2:11" ht="16.5" x14ac:dyDescent="0.3">
      <c r="B36" s="45" t="s">
        <v>1213</v>
      </c>
      <c r="C36" s="46"/>
      <c r="D36" s="46"/>
      <c r="E36" s="46"/>
      <c r="F36" s="46"/>
      <c r="G36" s="48"/>
      <c r="H36" s="79">
        <f>SUM(H34:K35)</f>
        <v>0</v>
      </c>
      <c r="I36" s="80"/>
      <c r="J36" s="80"/>
      <c r="K36" s="81"/>
    </row>
    <row r="37" spans="2:11" ht="16.5" x14ac:dyDescent="0.3">
      <c r="B37" s="46"/>
      <c r="C37" s="34"/>
      <c r="D37" s="34"/>
      <c r="E37" s="34"/>
      <c r="F37" s="34"/>
      <c r="G37" s="34"/>
      <c r="H37" s="54"/>
      <c r="I37" s="54"/>
      <c r="J37" s="54"/>
      <c r="K37" s="54"/>
    </row>
    <row r="38" spans="2:11" ht="16.5" x14ac:dyDescent="0.3">
      <c r="B38" s="45" t="s">
        <v>1220</v>
      </c>
      <c r="C38" s="46"/>
      <c r="D38" s="46"/>
      <c r="E38" s="46"/>
      <c r="F38" s="46"/>
      <c r="G38" s="48"/>
      <c r="H38" s="79">
        <f>SUMIF('2025 Muniinfo'!$A$3:$A$566,$B$2,'2025 Muniinfo'!$AE$3:$AE$566)</f>
        <v>0</v>
      </c>
      <c r="I38" s="80"/>
      <c r="J38" s="80"/>
      <c r="K38" s="81"/>
    </row>
    <row r="39" spans="2:11" ht="16.5" x14ac:dyDescent="0.3">
      <c r="B39" s="45" t="s">
        <v>1221</v>
      </c>
      <c r="C39" s="46"/>
      <c r="D39" s="46"/>
      <c r="E39" s="46"/>
      <c r="F39" s="46"/>
      <c r="G39" s="48"/>
      <c r="H39" s="79">
        <f>SUMIF('2025 Muniinfo'!$A$3:$A$566,$B$2,'2025 Muniinfo'!$AF$3:$AF$566)</f>
        <v>0</v>
      </c>
      <c r="I39" s="80"/>
      <c r="J39" s="80"/>
      <c r="K39" s="81"/>
    </row>
    <row r="40" spans="2:11" ht="16.5" x14ac:dyDescent="0.3">
      <c r="B40" s="46"/>
      <c r="C40" s="34"/>
      <c r="D40" s="34"/>
      <c r="E40" s="34"/>
      <c r="F40" s="34"/>
      <c r="G40" s="34"/>
      <c r="H40" s="54"/>
      <c r="I40" s="54"/>
      <c r="J40" s="54"/>
      <c r="K40" s="54"/>
    </row>
    <row r="41" spans="2:11" ht="16.5" x14ac:dyDescent="0.3">
      <c r="B41" s="45" t="s">
        <v>1214</v>
      </c>
      <c r="C41" s="46"/>
      <c r="D41" s="46"/>
      <c r="E41" s="46"/>
      <c r="F41" s="46"/>
      <c r="G41" s="48"/>
      <c r="H41" s="79"/>
      <c r="I41" s="80"/>
      <c r="J41" s="80"/>
      <c r="K41" s="81"/>
    </row>
    <row r="42" spans="2:11" ht="16.5" x14ac:dyDescent="0.3">
      <c r="B42" s="45">
        <v>2022</v>
      </c>
      <c r="C42" s="46"/>
      <c r="D42" s="46"/>
      <c r="E42" s="46"/>
      <c r="F42" s="46"/>
      <c r="G42" s="48"/>
      <c r="H42" s="79">
        <f>SUMIF('2025 Muniinfo'!$A$3:$A$566,$B$2,'2025 Muniinfo'!$AJ$3:$AJ$566)</f>
        <v>0</v>
      </c>
      <c r="I42" s="80"/>
      <c r="J42" s="80"/>
      <c r="K42" s="81"/>
    </row>
    <row r="43" spans="2:11" ht="16.5" x14ac:dyDescent="0.3">
      <c r="B43" s="45">
        <v>2023</v>
      </c>
      <c r="C43" s="46"/>
      <c r="D43" s="46"/>
      <c r="E43" s="46"/>
      <c r="F43" s="46"/>
      <c r="G43" s="48"/>
      <c r="H43" s="79">
        <f>SUMIF('2025 Muniinfo'!$A$3:$A$566,$B$2,'2025 Muniinfo'!$AK$3:$AK$566)</f>
        <v>0</v>
      </c>
      <c r="I43" s="80"/>
      <c r="J43" s="80"/>
      <c r="K43" s="81"/>
    </row>
    <row r="44" spans="2:11" ht="16.5" x14ac:dyDescent="0.3">
      <c r="B44" s="45">
        <v>2024</v>
      </c>
      <c r="C44" s="46"/>
      <c r="D44" s="46"/>
      <c r="E44" s="46"/>
      <c r="F44" s="46"/>
      <c r="G44" s="48"/>
      <c r="H44" s="79">
        <f>SUMIF('2025 Muniinfo'!$A$3:$A$566,$B$2,'2025 Muniinfo'!$AL$3:$AL$566)</f>
        <v>0</v>
      </c>
      <c r="I44" s="80"/>
      <c r="J44" s="80"/>
      <c r="K44" s="81"/>
    </row>
    <row r="45" spans="2:11" ht="16.5" x14ac:dyDescent="0.3">
      <c r="B45" s="45" t="s">
        <v>1215</v>
      </c>
      <c r="C45" s="46"/>
      <c r="D45" s="46"/>
      <c r="E45" s="46"/>
      <c r="F45" s="46"/>
      <c r="G45" s="48"/>
      <c r="H45" s="79">
        <f>AVERAGE(H42:K44)</f>
        <v>0</v>
      </c>
      <c r="I45" s="80"/>
      <c r="J45" s="80"/>
      <c r="K45" s="81"/>
    </row>
    <row r="46" spans="2:11" ht="16.5" x14ac:dyDescent="0.3">
      <c r="B46" s="46"/>
      <c r="C46" s="34"/>
      <c r="D46" s="34"/>
      <c r="E46" s="34"/>
      <c r="F46" s="34"/>
      <c r="G46" s="34"/>
      <c r="H46" s="54"/>
      <c r="I46" s="54"/>
      <c r="J46" s="54"/>
      <c r="K46" s="54"/>
    </row>
    <row r="47" spans="2:11" ht="16.5" x14ac:dyDescent="0.3">
      <c r="B47" s="45" t="s">
        <v>1244</v>
      </c>
      <c r="C47" s="46"/>
      <c r="D47" s="46"/>
      <c r="E47" s="46"/>
      <c r="F47" s="46"/>
      <c r="G47" s="48"/>
      <c r="H47" s="79">
        <f>SUMIF('2025 Muniinfo'!$A$3:$A$566,$B$2,'2025 Muniinfo'!$AN$3:$AN$566)</f>
        <v>0</v>
      </c>
      <c r="I47" s="80"/>
      <c r="J47" s="80"/>
      <c r="K47" s="81"/>
    </row>
    <row r="48" spans="2:11" x14ac:dyDescent="0.25"/>
    <row r="49" spans="2:12" ht="15" customHeight="1" x14ac:dyDescent="0.25">
      <c r="B49" s="90" t="s">
        <v>1241</v>
      </c>
      <c r="C49" s="90"/>
      <c r="D49" s="90"/>
      <c r="E49" s="90"/>
      <c r="F49" s="90"/>
      <c r="G49" s="90"/>
      <c r="H49" s="90"/>
      <c r="I49" s="90"/>
      <c r="J49" s="90"/>
      <c r="K49" s="90"/>
      <c r="L49" s="61"/>
    </row>
    <row r="50" spans="2:12" x14ac:dyDescent="0.25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61"/>
    </row>
  </sheetData>
  <sheetProtection algorithmName="SHA-512" hashValue="SiwEgF83ZsoNNlrB989hIDvOMjGU3J9DWJqQ9on5AnsotRW+w6Hduy3MLdsI3pKb2xsHwpU9jtCUF5p2hz8ivQ==" saltValue="bWScSlJo1vRfYngAX/Onrw==" spinCount="100000" sheet="1" objects="1" scenarios="1"/>
  <mergeCells count="35">
    <mergeCell ref="H9:K9"/>
    <mergeCell ref="H10:K10"/>
    <mergeCell ref="H11:K11"/>
    <mergeCell ref="H12:K12"/>
    <mergeCell ref="H13:K13"/>
    <mergeCell ref="B49:K50"/>
    <mergeCell ref="H38:K38"/>
    <mergeCell ref="H41:K41"/>
    <mergeCell ref="H42:K42"/>
    <mergeCell ref="H43:K43"/>
    <mergeCell ref="H44:K44"/>
    <mergeCell ref="H45:K45"/>
    <mergeCell ref="H39:K39"/>
    <mergeCell ref="H27:K27"/>
    <mergeCell ref="H28:K28"/>
    <mergeCell ref="H47:K47"/>
    <mergeCell ref="C2:J2"/>
    <mergeCell ref="C3:J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14:K14"/>
    <mergeCell ref="H36:K36"/>
    <mergeCell ref="H31:K31"/>
    <mergeCell ref="H32:K32"/>
    <mergeCell ref="H33:K33"/>
    <mergeCell ref="H34:K34"/>
    <mergeCell ref="H35:K35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142"/>
  <sheetViews>
    <sheetView workbookViewId="0">
      <pane xSplit="3" ySplit="1" topLeftCell="AF2" activePane="bottomRight" state="frozen"/>
      <selection activeCell="AF2" sqref="AF2"/>
      <selection pane="topRight" activeCell="AF2" sqref="AF2"/>
      <selection pane="bottomLeft" activeCell="AF2" sqref="AF2"/>
      <selection pane="bottomRight" activeCell="AF2" sqref="AF2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85546875" customWidth="1"/>
    <col min="4" max="4" width="12.42578125" bestFit="1" customWidth="1"/>
    <col min="5" max="5" width="11.85546875" customWidth="1"/>
    <col min="6" max="6" width="7.7109375" style="37" customWidth="1"/>
    <col min="7" max="7" width="17.28515625" style="38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37" customWidth="1"/>
    <col min="24" max="24" width="13.28515625" style="37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2" width="17.28515625" customWidth="1"/>
    <col min="33" max="33" width="19.28515625" customWidth="1"/>
    <col min="34" max="34" width="18.42578125" customWidth="1"/>
    <col min="35" max="35" width="17.42578125" customWidth="1"/>
    <col min="36" max="36" width="19.42578125" customWidth="1"/>
    <col min="37" max="38" width="18.5703125" customWidth="1"/>
    <col min="39" max="39" width="17.140625" customWidth="1"/>
    <col min="40" max="40" width="13.7109375" customWidth="1"/>
    <col min="41" max="41" width="10" bestFit="1" customWidth="1"/>
  </cols>
  <sheetData>
    <row r="1" spans="1:41" s="16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4" t="s">
        <v>28</v>
      </c>
      <c r="AD1" s="4" t="s">
        <v>29</v>
      </c>
      <c r="AE1" s="6" t="s">
        <v>1223</v>
      </c>
      <c r="AF1" s="6" t="s">
        <v>1224</v>
      </c>
      <c r="AG1" s="11" t="s">
        <v>30</v>
      </c>
      <c r="AH1" s="12" t="s">
        <v>31</v>
      </c>
      <c r="AI1" s="12" t="s">
        <v>32</v>
      </c>
      <c r="AJ1" s="13" t="s">
        <v>1219</v>
      </c>
      <c r="AK1" s="13" t="s">
        <v>1232</v>
      </c>
      <c r="AL1" s="13" t="s">
        <v>1240</v>
      </c>
      <c r="AM1" s="14" t="s">
        <v>33</v>
      </c>
      <c r="AN1" s="15" t="s">
        <v>34</v>
      </c>
    </row>
    <row r="2" spans="1:41" s="33" customFormat="1" ht="42.75" x14ac:dyDescent="0.2">
      <c r="A2" s="17" t="s">
        <v>35</v>
      </c>
      <c r="B2" s="18" t="s">
        <v>1</v>
      </c>
      <c r="C2" s="19" t="s">
        <v>2</v>
      </c>
      <c r="D2" s="20" t="s">
        <v>36</v>
      </c>
      <c r="E2" s="20" t="s">
        <v>37</v>
      </c>
      <c r="F2" s="21" t="s">
        <v>5</v>
      </c>
      <c r="G2" s="22" t="s">
        <v>1233</v>
      </c>
      <c r="H2" s="23" t="s">
        <v>38</v>
      </c>
      <c r="I2" s="24" t="s">
        <v>39</v>
      </c>
      <c r="J2" s="25" t="s">
        <v>40</v>
      </c>
      <c r="K2" s="24" t="s">
        <v>41</v>
      </c>
      <c r="L2" s="24" t="s">
        <v>42</v>
      </c>
      <c r="M2" s="24" t="s">
        <v>43</v>
      </c>
      <c r="N2" s="24" t="s">
        <v>44</v>
      </c>
      <c r="O2" s="25" t="s">
        <v>45</v>
      </c>
      <c r="P2" s="24" t="s">
        <v>46</v>
      </c>
      <c r="Q2" s="24" t="s">
        <v>1234</v>
      </c>
      <c r="R2" s="24" t="s">
        <v>1235</v>
      </c>
      <c r="S2" s="20" t="s">
        <v>1236</v>
      </c>
      <c r="T2" s="20" t="s">
        <v>1237</v>
      </c>
      <c r="U2" s="20" t="s">
        <v>1238</v>
      </c>
      <c r="V2" s="20" t="s">
        <v>47</v>
      </c>
      <c r="W2" s="24" t="s">
        <v>48</v>
      </c>
      <c r="X2" s="26" t="s">
        <v>49</v>
      </c>
      <c r="Y2" s="25" t="s">
        <v>50</v>
      </c>
      <c r="Z2" s="24" t="s">
        <v>51</v>
      </c>
      <c r="AA2" s="27" t="s">
        <v>52</v>
      </c>
      <c r="AB2" s="25" t="s">
        <v>53</v>
      </c>
      <c r="AC2" s="28" t="s">
        <v>54</v>
      </c>
      <c r="AD2" s="28" t="s">
        <v>55</v>
      </c>
      <c r="AE2" s="25" t="s">
        <v>1222</v>
      </c>
      <c r="AF2" s="25" t="s">
        <v>1225</v>
      </c>
      <c r="AG2" s="29" t="s">
        <v>56</v>
      </c>
      <c r="AH2" s="30" t="s">
        <v>57</v>
      </c>
      <c r="AI2" s="31" t="s">
        <v>58</v>
      </c>
      <c r="AJ2" s="32" t="s">
        <v>1219</v>
      </c>
      <c r="AK2" s="32" t="s">
        <v>1232</v>
      </c>
      <c r="AL2" s="32" t="s">
        <v>1240</v>
      </c>
      <c r="AM2" s="72" t="s">
        <v>33</v>
      </c>
      <c r="AN2" s="73" t="s">
        <v>1239</v>
      </c>
    </row>
    <row r="3" spans="1:41" s="34" customFormat="1" ht="16.5" x14ac:dyDescent="0.3">
      <c r="A3" s="34" t="s">
        <v>59</v>
      </c>
      <c r="B3" s="34" t="s">
        <v>60</v>
      </c>
      <c r="C3" s="34" t="s">
        <v>61</v>
      </c>
      <c r="D3" s="39">
        <v>1</v>
      </c>
      <c r="E3" s="39" t="s">
        <v>1246</v>
      </c>
      <c r="F3" s="40" t="s">
        <v>1190</v>
      </c>
      <c r="G3" s="41">
        <v>727055300</v>
      </c>
      <c r="H3" s="42">
        <v>3.3460000000000001</v>
      </c>
      <c r="I3" s="41">
        <v>954753498</v>
      </c>
      <c r="J3" s="41">
        <v>3715071.12</v>
      </c>
      <c r="K3" s="41">
        <v>3713841.19</v>
      </c>
      <c r="L3" s="71">
        <v>0</v>
      </c>
      <c r="M3" s="71">
        <v>3713841.19</v>
      </c>
      <c r="N3" s="71">
        <v>268032.76</v>
      </c>
      <c r="O3" s="71">
        <v>179038.28</v>
      </c>
      <c r="P3" s="71">
        <v>47723.48</v>
      </c>
      <c r="Q3" s="71">
        <v>12417278</v>
      </c>
      <c r="R3" s="71">
        <v>0</v>
      </c>
      <c r="S3" s="71">
        <v>0</v>
      </c>
      <c r="T3" s="71">
        <v>7698271.9299999997</v>
      </c>
      <c r="U3" s="71">
        <v>0</v>
      </c>
      <c r="V3" s="71">
        <v>0</v>
      </c>
      <c r="W3" s="71">
        <v>24324185.640000001</v>
      </c>
      <c r="X3" s="43">
        <v>3.1756017557677804E-2</v>
      </c>
      <c r="Y3" s="41">
        <v>9000</v>
      </c>
      <c r="Z3" s="41">
        <v>57750</v>
      </c>
      <c r="AA3" s="41">
        <v>1335</v>
      </c>
      <c r="AB3" s="41">
        <v>68085</v>
      </c>
      <c r="AC3" s="41">
        <v>0</v>
      </c>
      <c r="AD3" s="41">
        <v>68085</v>
      </c>
      <c r="AE3" s="41">
        <v>0</v>
      </c>
      <c r="AF3" s="41">
        <v>0</v>
      </c>
      <c r="AG3" s="43">
        <f t="shared" ref="AG3:AG66" si="0">SUM(M3:P3)</f>
        <v>4208635.71</v>
      </c>
      <c r="AH3" s="43">
        <f t="shared" ref="AH3:AH66" si="1">SUM(Q3:S3)</f>
        <v>12417278</v>
      </c>
      <c r="AI3" s="43">
        <f t="shared" ref="AI3:AI66" si="2">SUM(T3:V3)</f>
        <v>7698271.9299999997</v>
      </c>
      <c r="AJ3" s="41">
        <v>857513986</v>
      </c>
      <c r="AK3" s="41">
        <v>948766396</v>
      </c>
      <c r="AL3" s="41">
        <v>1059538473</v>
      </c>
      <c r="AM3" s="41">
        <v>955272951.66666663</v>
      </c>
      <c r="AN3" s="41">
        <v>353179.13782050903</v>
      </c>
      <c r="AO3" s="44"/>
    </row>
    <row r="4" spans="1:41" s="34" customFormat="1" ht="16.5" x14ac:dyDescent="0.3">
      <c r="A4" s="34" t="s">
        <v>62</v>
      </c>
      <c r="B4" s="34" t="s">
        <v>63</v>
      </c>
      <c r="C4" s="34" t="s">
        <v>61</v>
      </c>
      <c r="D4" s="39">
        <v>2</v>
      </c>
      <c r="E4" s="39" t="s">
        <v>1247</v>
      </c>
      <c r="F4" s="40" t="s">
        <v>1190</v>
      </c>
      <c r="G4" s="41">
        <v>2406105063</v>
      </c>
      <c r="H4" s="42">
        <v>3.452</v>
      </c>
      <c r="I4" s="41">
        <v>3521654093</v>
      </c>
      <c r="J4" s="41">
        <v>13703218.119999999</v>
      </c>
      <c r="K4" s="41">
        <v>13643471.299999999</v>
      </c>
      <c r="L4" s="71">
        <v>0</v>
      </c>
      <c r="M4" s="41">
        <v>13643471.299999999</v>
      </c>
      <c r="N4" s="41">
        <v>0</v>
      </c>
      <c r="O4" s="41">
        <v>0</v>
      </c>
      <c r="P4" s="41">
        <v>175411.84</v>
      </c>
      <c r="Q4" s="41">
        <v>33228076</v>
      </c>
      <c r="R4" s="41">
        <v>0</v>
      </c>
      <c r="S4" s="41">
        <v>0</v>
      </c>
      <c r="T4" s="41">
        <v>34857200.670000002</v>
      </c>
      <c r="U4" s="41">
        <v>0</v>
      </c>
      <c r="V4" s="41">
        <v>1149353.8600000001</v>
      </c>
      <c r="W4" s="41">
        <v>83053513.670000002</v>
      </c>
      <c r="X4" s="43">
        <v>3.8585160453377093E-2</v>
      </c>
      <c r="Y4" s="41">
        <v>16104.79</v>
      </c>
      <c r="Z4" s="41">
        <v>46000</v>
      </c>
      <c r="AA4" s="41">
        <v>1242.0958000000001</v>
      </c>
      <c r="AB4" s="41">
        <v>63346.885800000004</v>
      </c>
      <c r="AC4" s="41">
        <v>0</v>
      </c>
      <c r="AD4" s="41">
        <v>63346.885800000004</v>
      </c>
      <c r="AE4" s="41">
        <v>0</v>
      </c>
      <c r="AF4" s="41">
        <v>0</v>
      </c>
      <c r="AG4" s="43">
        <f t="shared" si="0"/>
        <v>13818883.139999999</v>
      </c>
      <c r="AH4" s="43">
        <f t="shared" si="1"/>
        <v>33228076</v>
      </c>
      <c r="AI4" s="43">
        <f t="shared" si="2"/>
        <v>36006554.530000001</v>
      </c>
      <c r="AJ4" s="41">
        <v>3186835403</v>
      </c>
      <c r="AK4" s="41">
        <v>3448065018</v>
      </c>
      <c r="AL4" s="41">
        <v>3702839432</v>
      </c>
      <c r="AM4" s="41">
        <v>3445913284.3333335</v>
      </c>
      <c r="AN4" s="41">
        <v>1234278.5763868559</v>
      </c>
      <c r="AO4" s="44"/>
    </row>
    <row r="5" spans="1:41" s="34" customFormat="1" ht="16.5" x14ac:dyDescent="0.3">
      <c r="A5" s="34" t="s">
        <v>64</v>
      </c>
      <c r="B5" s="34" t="s">
        <v>65</v>
      </c>
      <c r="C5" s="34" t="s">
        <v>61</v>
      </c>
      <c r="D5" s="39">
        <v>3</v>
      </c>
      <c r="E5" s="39" t="s">
        <v>1246</v>
      </c>
      <c r="F5" s="40" t="s">
        <v>1190</v>
      </c>
      <c r="G5" s="41">
        <v>3495385600</v>
      </c>
      <c r="H5" s="42">
        <v>1.88</v>
      </c>
      <c r="I5" s="41">
        <v>5570646847</v>
      </c>
      <c r="J5" s="41">
        <v>21676117.75</v>
      </c>
      <c r="K5" s="41">
        <v>21672814</v>
      </c>
      <c r="L5" s="71">
        <v>0</v>
      </c>
      <c r="M5" s="41">
        <v>21672814</v>
      </c>
      <c r="N5" s="41">
        <v>1564152.92</v>
      </c>
      <c r="O5" s="41">
        <v>1044799.87</v>
      </c>
      <c r="P5" s="41">
        <v>278493.53000000003</v>
      </c>
      <c r="Q5" s="41">
        <v>15888114</v>
      </c>
      <c r="R5" s="41">
        <v>0</v>
      </c>
      <c r="S5" s="41">
        <v>990568</v>
      </c>
      <c r="T5" s="41">
        <v>24243098.699999999</v>
      </c>
      <c r="U5" s="41">
        <v>0</v>
      </c>
      <c r="V5" s="41">
        <v>0</v>
      </c>
      <c r="W5" s="41">
        <v>65682041.020000011</v>
      </c>
      <c r="X5" s="43">
        <v>1.7631468104930374E-2</v>
      </c>
      <c r="Y5" s="41">
        <v>6750</v>
      </c>
      <c r="Z5" s="41">
        <v>59000</v>
      </c>
      <c r="AA5" s="41">
        <v>1315</v>
      </c>
      <c r="AB5" s="41">
        <v>67065</v>
      </c>
      <c r="AC5" s="41">
        <v>2500</v>
      </c>
      <c r="AD5" s="41">
        <v>69565</v>
      </c>
      <c r="AE5" s="41">
        <v>0</v>
      </c>
      <c r="AF5" s="41">
        <v>0</v>
      </c>
      <c r="AG5" s="43">
        <f t="shared" si="0"/>
        <v>24560260.320000004</v>
      </c>
      <c r="AH5" s="43">
        <f t="shared" si="1"/>
        <v>16878682</v>
      </c>
      <c r="AI5" s="43">
        <f t="shared" si="2"/>
        <v>24243098.699999999</v>
      </c>
      <c r="AJ5" s="41">
        <v>4627787141</v>
      </c>
      <c r="AK5" s="41">
        <v>5471013223</v>
      </c>
      <c r="AL5" s="41">
        <v>6290058665</v>
      </c>
      <c r="AM5" s="41">
        <v>5462953009.666667</v>
      </c>
      <c r="AN5" s="41">
        <v>2096684.124980445</v>
      </c>
      <c r="AO5" s="44"/>
    </row>
    <row r="6" spans="1:41" s="34" customFormat="1" ht="16.5" x14ac:dyDescent="0.3">
      <c r="A6" s="34" t="s">
        <v>66</v>
      </c>
      <c r="B6" s="34" t="s">
        <v>67</v>
      </c>
      <c r="C6" s="34" t="s">
        <v>61</v>
      </c>
      <c r="D6" s="39">
        <v>1</v>
      </c>
      <c r="E6" s="39" t="s">
        <v>1247</v>
      </c>
      <c r="F6" s="40" t="s">
        <v>1190</v>
      </c>
      <c r="G6" s="41">
        <v>292105300</v>
      </c>
      <c r="H6" s="42">
        <v>3.44</v>
      </c>
      <c r="I6" s="41">
        <v>341570637</v>
      </c>
      <c r="J6" s="41">
        <v>1329096.1599999999</v>
      </c>
      <c r="K6" s="41">
        <v>1327906.6099999999</v>
      </c>
      <c r="L6" s="71">
        <v>0</v>
      </c>
      <c r="M6" s="41">
        <v>1327906.6099999999</v>
      </c>
      <c r="N6" s="41">
        <v>95837.87</v>
      </c>
      <c r="O6" s="41">
        <v>64017.29</v>
      </c>
      <c r="P6" s="41">
        <v>17064.080000000002</v>
      </c>
      <c r="Q6" s="41">
        <v>0</v>
      </c>
      <c r="R6" s="41">
        <v>5020534</v>
      </c>
      <c r="S6" s="41">
        <v>0</v>
      </c>
      <c r="T6" s="41">
        <v>3520611.39</v>
      </c>
      <c r="U6" s="41">
        <v>0</v>
      </c>
      <c r="V6" s="41">
        <v>0</v>
      </c>
      <c r="W6" s="41">
        <v>10045971.24</v>
      </c>
      <c r="X6" s="43">
        <v>2.8619130240237503E-2</v>
      </c>
      <c r="Y6" s="41">
        <v>7946.96</v>
      </c>
      <c r="Z6" s="41">
        <v>19250</v>
      </c>
      <c r="AA6" s="41">
        <v>543.93920000000003</v>
      </c>
      <c r="AB6" s="41">
        <v>27740.8992</v>
      </c>
      <c r="AC6" s="41">
        <v>0</v>
      </c>
      <c r="AD6" s="41">
        <v>27740.8992</v>
      </c>
      <c r="AE6" s="41">
        <v>0</v>
      </c>
      <c r="AF6" s="41">
        <v>0</v>
      </c>
      <c r="AG6" s="43">
        <f t="shared" si="0"/>
        <v>1504825.85</v>
      </c>
      <c r="AH6" s="43">
        <f t="shared" si="1"/>
        <v>5020534</v>
      </c>
      <c r="AI6" s="43">
        <f t="shared" si="2"/>
        <v>3520611.39</v>
      </c>
      <c r="AJ6" s="41">
        <v>323368923</v>
      </c>
      <c r="AK6" s="41">
        <v>338398603</v>
      </c>
      <c r="AL6" s="41">
        <v>366000877</v>
      </c>
      <c r="AM6" s="41">
        <v>342589467.66666669</v>
      </c>
      <c r="AN6" s="41">
        <v>122000.17033304099</v>
      </c>
      <c r="AO6" s="44"/>
    </row>
    <row r="7" spans="1:41" s="34" customFormat="1" ht="16.5" x14ac:dyDescent="0.3">
      <c r="A7" s="34" t="s">
        <v>68</v>
      </c>
      <c r="B7" s="34" t="s">
        <v>69</v>
      </c>
      <c r="C7" s="34" t="s">
        <v>61</v>
      </c>
      <c r="D7" s="39">
        <v>2</v>
      </c>
      <c r="E7" s="39" t="s">
        <v>1247</v>
      </c>
      <c r="F7" s="40" t="s">
        <v>1190</v>
      </c>
      <c r="G7" s="41">
        <v>649845250</v>
      </c>
      <c r="H7" s="42">
        <v>2.8719999999999999</v>
      </c>
      <c r="I7" s="41">
        <v>792472843</v>
      </c>
      <c r="J7" s="41">
        <v>3083615.8</v>
      </c>
      <c r="K7" s="41">
        <v>3065048.3899999997</v>
      </c>
      <c r="L7" s="71">
        <v>0</v>
      </c>
      <c r="M7" s="41">
        <v>3065048.3899999997</v>
      </c>
      <c r="N7" s="41">
        <v>221205.25</v>
      </c>
      <c r="O7" s="41">
        <v>147739.96</v>
      </c>
      <c r="P7" s="41">
        <v>39441.089999999997</v>
      </c>
      <c r="Q7" s="41">
        <v>0</v>
      </c>
      <c r="R7" s="41">
        <v>11454501</v>
      </c>
      <c r="S7" s="41">
        <v>0</v>
      </c>
      <c r="T7" s="41">
        <v>3733094.36</v>
      </c>
      <c r="U7" s="41">
        <v>0</v>
      </c>
      <c r="V7" s="41">
        <v>0</v>
      </c>
      <c r="W7" s="41">
        <v>18661030.050000001</v>
      </c>
      <c r="X7" s="43">
        <v>2.3692154896698046E-2</v>
      </c>
      <c r="Y7" s="41">
        <v>20000</v>
      </c>
      <c r="Z7" s="41">
        <v>33750</v>
      </c>
      <c r="AA7" s="41">
        <v>1075</v>
      </c>
      <c r="AB7" s="41">
        <v>54825</v>
      </c>
      <c r="AC7" s="41">
        <v>0</v>
      </c>
      <c r="AD7" s="41">
        <v>54825</v>
      </c>
      <c r="AE7" s="41">
        <v>0</v>
      </c>
      <c r="AF7" s="41">
        <v>0</v>
      </c>
      <c r="AG7" s="43">
        <f t="shared" si="0"/>
        <v>3473434.6899999995</v>
      </c>
      <c r="AH7" s="43">
        <f t="shared" si="1"/>
        <v>11454501</v>
      </c>
      <c r="AI7" s="43">
        <f t="shared" si="2"/>
        <v>3733094.36</v>
      </c>
      <c r="AJ7" s="41">
        <v>687486042</v>
      </c>
      <c r="AK7" s="41">
        <v>789443221</v>
      </c>
      <c r="AL7" s="41">
        <v>893600730</v>
      </c>
      <c r="AM7" s="41">
        <v>790176664.33333337</v>
      </c>
      <c r="AN7" s="41">
        <v>298170.74516229</v>
      </c>
      <c r="AO7" s="44"/>
    </row>
    <row r="8" spans="1:41" s="34" customFormat="1" ht="16.5" x14ac:dyDescent="0.3">
      <c r="A8" s="34" t="s">
        <v>70</v>
      </c>
      <c r="B8" s="34" t="s">
        <v>71</v>
      </c>
      <c r="C8" s="34" t="s">
        <v>61</v>
      </c>
      <c r="D8" s="39">
        <v>3</v>
      </c>
      <c r="E8" s="39" t="s">
        <v>1246</v>
      </c>
      <c r="F8" s="40" t="s">
        <v>1190</v>
      </c>
      <c r="G8" s="41">
        <v>51171600</v>
      </c>
      <c r="H8" s="42">
        <v>2.1999999999999997</v>
      </c>
      <c r="I8" s="41">
        <v>77215272</v>
      </c>
      <c r="J8" s="41">
        <v>300454.75</v>
      </c>
      <c r="K8" s="41">
        <v>300454.75</v>
      </c>
      <c r="L8" s="71">
        <v>0</v>
      </c>
      <c r="M8" s="41">
        <v>300454.75</v>
      </c>
      <c r="N8" s="41">
        <v>21684.11</v>
      </c>
      <c r="O8" s="41">
        <v>14484.23</v>
      </c>
      <c r="P8" s="41">
        <v>3860.76</v>
      </c>
      <c r="Q8" s="41">
        <v>590356</v>
      </c>
      <c r="R8" s="41">
        <v>0</v>
      </c>
      <c r="S8" s="41">
        <v>0</v>
      </c>
      <c r="T8" s="41">
        <v>194767.64</v>
      </c>
      <c r="U8" s="41">
        <v>0</v>
      </c>
      <c r="V8" s="41">
        <v>0</v>
      </c>
      <c r="W8" s="41">
        <v>1125607.49</v>
      </c>
      <c r="X8" s="43">
        <v>1.8191224282172597E-2</v>
      </c>
      <c r="Y8" s="41">
        <v>1000</v>
      </c>
      <c r="Z8" s="41">
        <v>3000</v>
      </c>
      <c r="AA8" s="41">
        <v>80</v>
      </c>
      <c r="AB8" s="41">
        <v>4080</v>
      </c>
      <c r="AC8" s="41">
        <v>0</v>
      </c>
      <c r="AD8" s="41">
        <v>4080</v>
      </c>
      <c r="AE8" s="41">
        <v>0</v>
      </c>
      <c r="AF8" s="41">
        <v>0</v>
      </c>
      <c r="AG8" s="43">
        <f t="shared" si="0"/>
        <v>340483.85</v>
      </c>
      <c r="AH8" s="43">
        <f t="shared" si="1"/>
        <v>590356</v>
      </c>
      <c r="AI8" s="43">
        <f t="shared" si="2"/>
        <v>194767.64</v>
      </c>
      <c r="AJ8" s="41">
        <v>61468788</v>
      </c>
      <c r="AK8" s="41">
        <v>76293205</v>
      </c>
      <c r="AL8" s="41">
        <v>84721192</v>
      </c>
      <c r="AM8" s="41">
        <v>74161061.666666672</v>
      </c>
      <c r="AN8" s="41">
        <v>28240.369092936002</v>
      </c>
      <c r="AO8" s="44"/>
    </row>
    <row r="9" spans="1:41" s="34" customFormat="1" ht="16.5" x14ac:dyDescent="0.3">
      <c r="A9" s="34" t="s">
        <v>72</v>
      </c>
      <c r="B9" s="34" t="s">
        <v>73</v>
      </c>
      <c r="C9" s="34" t="s">
        <v>61</v>
      </c>
      <c r="D9" s="39">
        <v>1</v>
      </c>
      <c r="E9" s="39" t="s">
        <v>1246</v>
      </c>
      <c r="F9" s="40" t="s">
        <v>1190</v>
      </c>
      <c r="G9" s="41">
        <v>205582300</v>
      </c>
      <c r="H9" s="42">
        <v>5.4810000000000008</v>
      </c>
      <c r="I9" s="41">
        <v>322992692</v>
      </c>
      <c r="J9" s="41">
        <v>1256806.94</v>
      </c>
      <c r="K9" s="41">
        <v>1256458</v>
      </c>
      <c r="L9" s="71">
        <v>0</v>
      </c>
      <c r="M9" s="41">
        <v>1256458</v>
      </c>
      <c r="N9" s="41">
        <v>90680.48</v>
      </c>
      <c r="O9" s="41">
        <v>60571.25</v>
      </c>
      <c r="P9" s="41">
        <v>16145.34</v>
      </c>
      <c r="Q9" s="41">
        <v>3477759</v>
      </c>
      <c r="R9" s="41">
        <v>1636441</v>
      </c>
      <c r="S9" s="41">
        <v>0</v>
      </c>
      <c r="T9" s="41">
        <v>4729232.22</v>
      </c>
      <c r="U9" s="41">
        <v>0</v>
      </c>
      <c r="V9" s="41">
        <v>0</v>
      </c>
      <c r="W9" s="41">
        <v>11267287.289999999</v>
      </c>
      <c r="X9" s="43">
        <v>4.5329230279855588E-2</v>
      </c>
      <c r="Y9" s="41">
        <v>4169.2700000000004</v>
      </c>
      <c r="Z9" s="41">
        <v>19250</v>
      </c>
      <c r="AA9" s="41">
        <v>468.3854</v>
      </c>
      <c r="AB9" s="41">
        <v>23887.6554</v>
      </c>
      <c r="AC9" s="41">
        <v>0</v>
      </c>
      <c r="AD9" s="41">
        <v>23887.6554</v>
      </c>
      <c r="AE9" s="41">
        <v>0</v>
      </c>
      <c r="AF9" s="41">
        <v>0</v>
      </c>
      <c r="AG9" s="43">
        <f t="shared" si="0"/>
        <v>1423855.07</v>
      </c>
      <c r="AH9" s="43">
        <f t="shared" si="1"/>
        <v>5114200</v>
      </c>
      <c r="AI9" s="43">
        <f t="shared" si="2"/>
        <v>4729232.22</v>
      </c>
      <c r="AJ9" s="41">
        <v>254884561</v>
      </c>
      <c r="AK9" s="41">
        <v>312127975</v>
      </c>
      <c r="AL9" s="41">
        <v>360987357</v>
      </c>
      <c r="AM9" s="41">
        <v>309333297.66666669</v>
      </c>
      <c r="AN9" s="41">
        <v>120328.998670881</v>
      </c>
      <c r="AO9" s="44"/>
    </row>
    <row r="10" spans="1:41" s="34" customFormat="1" ht="16.5" x14ac:dyDescent="0.3">
      <c r="A10" s="34" t="s">
        <v>74</v>
      </c>
      <c r="B10" s="34" t="s">
        <v>75</v>
      </c>
      <c r="C10" s="34" t="s">
        <v>61</v>
      </c>
      <c r="D10" s="39">
        <v>2</v>
      </c>
      <c r="E10" s="39" t="s">
        <v>1247</v>
      </c>
      <c r="F10" s="40" t="s">
        <v>1190</v>
      </c>
      <c r="G10" s="41">
        <v>4182583400</v>
      </c>
      <c r="H10" s="42">
        <v>3.3540000000000001</v>
      </c>
      <c r="I10" s="41">
        <v>5874830786</v>
      </c>
      <c r="J10" s="41">
        <v>22859737.370000001</v>
      </c>
      <c r="K10" s="41">
        <v>22633294.16</v>
      </c>
      <c r="L10" s="71">
        <v>0</v>
      </c>
      <c r="M10" s="41">
        <v>22633294.16</v>
      </c>
      <c r="N10" s="41">
        <v>1632932.67</v>
      </c>
      <c r="O10" s="41">
        <v>1090789.6200000001</v>
      </c>
      <c r="P10" s="41">
        <v>291992.09999999998</v>
      </c>
      <c r="Q10" s="41">
        <v>86246012</v>
      </c>
      <c r="R10" s="41">
        <v>0</v>
      </c>
      <c r="S10" s="41">
        <v>0</v>
      </c>
      <c r="T10" s="41">
        <v>27532541</v>
      </c>
      <c r="U10" s="41">
        <v>836517</v>
      </c>
      <c r="V10" s="41">
        <v>0</v>
      </c>
      <c r="W10" s="41">
        <v>140264078.55000001</v>
      </c>
      <c r="X10" s="43">
        <v>3.006005945151341E-2</v>
      </c>
      <c r="Y10" s="41">
        <v>38188.89</v>
      </c>
      <c r="Z10" s="41">
        <v>196000</v>
      </c>
      <c r="AA10" s="41">
        <v>4683.7778000000008</v>
      </c>
      <c r="AB10" s="41">
        <v>238872.66780000002</v>
      </c>
      <c r="AC10" s="41">
        <v>0</v>
      </c>
      <c r="AD10" s="41">
        <v>238872.66780000002</v>
      </c>
      <c r="AE10" s="41">
        <v>0</v>
      </c>
      <c r="AF10" s="41">
        <v>0</v>
      </c>
      <c r="AG10" s="43">
        <f t="shared" si="0"/>
        <v>25649008.550000001</v>
      </c>
      <c r="AH10" s="43">
        <f t="shared" si="1"/>
        <v>86246012</v>
      </c>
      <c r="AI10" s="43">
        <f t="shared" si="2"/>
        <v>28369058</v>
      </c>
      <c r="AJ10" s="41">
        <v>5081708795</v>
      </c>
      <c r="AK10" s="41">
        <v>5752822407</v>
      </c>
      <c r="AL10" s="41">
        <v>6189084492</v>
      </c>
      <c r="AM10" s="41">
        <v>5674538564.666667</v>
      </c>
      <c r="AN10" s="41">
        <v>2063026.134305136</v>
      </c>
      <c r="AO10" s="44"/>
    </row>
    <row r="11" spans="1:41" s="34" customFormat="1" ht="16.5" x14ac:dyDescent="0.3">
      <c r="A11" s="34" t="s">
        <v>76</v>
      </c>
      <c r="B11" s="34" t="s">
        <v>77</v>
      </c>
      <c r="C11" s="34" t="s">
        <v>61</v>
      </c>
      <c r="D11" s="39">
        <v>3</v>
      </c>
      <c r="E11" s="39" t="s">
        <v>1246</v>
      </c>
      <c r="F11" s="40" t="s">
        <v>1190</v>
      </c>
      <c r="G11" s="41">
        <v>158472100</v>
      </c>
      <c r="H11" s="42">
        <v>2.8959999999999999</v>
      </c>
      <c r="I11" s="41">
        <v>228611694</v>
      </c>
      <c r="J11" s="41">
        <v>889558.1</v>
      </c>
      <c r="K11" s="41">
        <v>889549.59</v>
      </c>
      <c r="L11" s="71">
        <v>0</v>
      </c>
      <c r="M11" s="41">
        <v>889549.59</v>
      </c>
      <c r="N11" s="41">
        <v>64199.67</v>
      </c>
      <c r="O11" s="41">
        <v>42883.16</v>
      </c>
      <c r="P11" s="41">
        <v>11430.47</v>
      </c>
      <c r="Q11" s="41">
        <v>2931864</v>
      </c>
      <c r="R11" s="41">
        <v>0</v>
      </c>
      <c r="S11" s="41">
        <v>0</v>
      </c>
      <c r="T11" s="41">
        <v>648041.37</v>
      </c>
      <c r="U11" s="41">
        <v>0</v>
      </c>
      <c r="V11" s="41">
        <v>0</v>
      </c>
      <c r="W11" s="41">
        <v>4587968.26</v>
      </c>
      <c r="X11" s="43">
        <v>2.3943935217721497E-2</v>
      </c>
      <c r="Y11" s="41">
        <v>2750</v>
      </c>
      <c r="Z11" s="41">
        <v>11500</v>
      </c>
      <c r="AA11" s="41">
        <v>285</v>
      </c>
      <c r="AB11" s="41">
        <v>14535</v>
      </c>
      <c r="AC11" s="41">
        <v>0</v>
      </c>
      <c r="AD11" s="41">
        <v>14535</v>
      </c>
      <c r="AE11" s="41">
        <v>0</v>
      </c>
      <c r="AF11" s="41">
        <v>0</v>
      </c>
      <c r="AG11" s="43">
        <f t="shared" si="0"/>
        <v>1008062.89</v>
      </c>
      <c r="AH11" s="43">
        <f t="shared" si="1"/>
        <v>2931864</v>
      </c>
      <c r="AI11" s="43">
        <f t="shared" si="2"/>
        <v>648041.37</v>
      </c>
      <c r="AJ11" s="41">
        <v>202680573</v>
      </c>
      <c r="AK11" s="41">
        <v>226780903</v>
      </c>
      <c r="AL11" s="41">
        <v>246056925</v>
      </c>
      <c r="AM11" s="41">
        <v>225172800.33333334</v>
      </c>
      <c r="AN11" s="41">
        <v>82252.359414225008</v>
      </c>
      <c r="AO11" s="44"/>
    </row>
    <row r="12" spans="1:41" s="34" customFormat="1" ht="16.5" x14ac:dyDescent="0.3">
      <c r="A12" s="34" t="s">
        <v>78</v>
      </c>
      <c r="B12" s="34" t="s">
        <v>79</v>
      </c>
      <c r="C12" s="34" t="s">
        <v>61</v>
      </c>
      <c r="D12" s="39">
        <v>1</v>
      </c>
      <c r="E12" s="39" t="s">
        <v>1246</v>
      </c>
      <c r="F12" s="40" t="s">
        <v>1190</v>
      </c>
      <c r="G12" s="41">
        <v>176484800</v>
      </c>
      <c r="H12" s="42">
        <v>2.1919999999999997</v>
      </c>
      <c r="I12" s="41">
        <v>225411352</v>
      </c>
      <c r="J12" s="41">
        <v>877105.14</v>
      </c>
      <c r="K12" s="41">
        <v>877105.14</v>
      </c>
      <c r="L12" s="71">
        <v>0</v>
      </c>
      <c r="M12" s="41">
        <v>877105.14</v>
      </c>
      <c r="N12" s="41">
        <v>63301.53</v>
      </c>
      <c r="O12" s="41">
        <v>42283.22</v>
      </c>
      <c r="P12" s="41">
        <v>11270.57</v>
      </c>
      <c r="Q12" s="41">
        <v>2085799</v>
      </c>
      <c r="R12" s="41">
        <v>0</v>
      </c>
      <c r="S12" s="41">
        <v>0</v>
      </c>
      <c r="T12" s="41">
        <v>787617.72</v>
      </c>
      <c r="U12" s="41">
        <v>0</v>
      </c>
      <c r="V12" s="41">
        <v>0</v>
      </c>
      <c r="W12" s="41">
        <v>3867377.1799999997</v>
      </c>
      <c r="X12" s="43">
        <v>3.1234664168691473E-2</v>
      </c>
      <c r="Y12" s="41">
        <v>7000</v>
      </c>
      <c r="Z12" s="41">
        <v>11000</v>
      </c>
      <c r="AA12" s="41">
        <v>360</v>
      </c>
      <c r="AB12" s="41">
        <v>18360</v>
      </c>
      <c r="AC12" s="41">
        <v>0</v>
      </c>
      <c r="AD12" s="41">
        <v>18360</v>
      </c>
      <c r="AE12" s="41">
        <v>0</v>
      </c>
      <c r="AF12" s="41">
        <v>0</v>
      </c>
      <c r="AG12" s="43">
        <f t="shared" si="0"/>
        <v>993960.46</v>
      </c>
      <c r="AH12" s="43">
        <f t="shared" si="1"/>
        <v>2085799</v>
      </c>
      <c r="AI12" s="43">
        <f t="shared" si="2"/>
        <v>787617.72</v>
      </c>
      <c r="AJ12" s="41">
        <v>200804528</v>
      </c>
      <c r="AK12" s="41">
        <v>223381576</v>
      </c>
      <c r="AL12" s="41">
        <v>252013137</v>
      </c>
      <c r="AM12" s="41">
        <v>225399747</v>
      </c>
      <c r="AN12" s="41">
        <v>84004.294995621007</v>
      </c>
      <c r="AO12" s="44"/>
    </row>
    <row r="13" spans="1:41" s="34" customFormat="1" ht="16.5" x14ac:dyDescent="0.3">
      <c r="A13" s="34" t="s">
        <v>80</v>
      </c>
      <c r="B13" s="34" t="s">
        <v>81</v>
      </c>
      <c r="C13" s="34" t="s">
        <v>61</v>
      </c>
      <c r="D13" s="39">
        <v>2</v>
      </c>
      <c r="E13" s="39" t="s">
        <v>1247</v>
      </c>
      <c r="F13" s="40" t="s">
        <v>1190</v>
      </c>
      <c r="G13" s="41">
        <v>2795801800</v>
      </c>
      <c r="H13" s="42">
        <v>3.3380000000000001</v>
      </c>
      <c r="I13" s="41">
        <v>4128858017</v>
      </c>
      <c r="J13" s="41">
        <v>16065928.25</v>
      </c>
      <c r="K13" s="41">
        <v>16020599.09</v>
      </c>
      <c r="L13" s="71">
        <v>0</v>
      </c>
      <c r="M13" s="41">
        <v>16020599.09</v>
      </c>
      <c r="N13" s="41">
        <v>1156221.6100000001</v>
      </c>
      <c r="O13" s="41">
        <v>772328.05</v>
      </c>
      <c r="P13" s="41">
        <v>205938.64</v>
      </c>
      <c r="Q13" s="41">
        <v>36845241</v>
      </c>
      <c r="R13" s="41">
        <v>19934336</v>
      </c>
      <c r="S13" s="41">
        <v>0</v>
      </c>
      <c r="T13" s="41">
        <v>18377102.059999999</v>
      </c>
      <c r="U13" s="41">
        <v>0</v>
      </c>
      <c r="V13" s="41">
        <v>0</v>
      </c>
      <c r="W13" s="41">
        <v>93311766.450000003</v>
      </c>
      <c r="X13" s="43">
        <v>3.0556695519482244E-2</v>
      </c>
      <c r="Y13" s="41">
        <v>31990.300000000003</v>
      </c>
      <c r="Z13" s="41">
        <v>209000</v>
      </c>
      <c r="AA13" s="41">
        <v>4819.8059999999996</v>
      </c>
      <c r="AB13" s="41">
        <v>245810.106</v>
      </c>
      <c r="AC13" s="41">
        <v>0</v>
      </c>
      <c r="AD13" s="41">
        <v>245810.106</v>
      </c>
      <c r="AE13" s="41">
        <v>0</v>
      </c>
      <c r="AF13" s="41">
        <v>0</v>
      </c>
      <c r="AG13" s="43">
        <f t="shared" si="0"/>
        <v>18155087.390000001</v>
      </c>
      <c r="AH13" s="43">
        <f t="shared" si="1"/>
        <v>56779577</v>
      </c>
      <c r="AI13" s="43">
        <f t="shared" si="2"/>
        <v>18377102.059999999</v>
      </c>
      <c r="AJ13" s="41">
        <v>3597061147</v>
      </c>
      <c r="AK13" s="41">
        <v>4048520318</v>
      </c>
      <c r="AL13" s="41">
        <v>4537166018</v>
      </c>
      <c r="AM13" s="41">
        <v>4060915827.6666665</v>
      </c>
      <c r="AN13" s="41">
        <v>1512387.193611294</v>
      </c>
      <c r="AO13" s="44"/>
    </row>
    <row r="14" spans="1:41" s="34" customFormat="1" ht="16.5" x14ac:dyDescent="0.3">
      <c r="A14" s="34" t="s">
        <v>82</v>
      </c>
      <c r="B14" s="34" t="s">
        <v>83</v>
      </c>
      <c r="C14" s="34" t="s">
        <v>61</v>
      </c>
      <c r="D14" s="39">
        <v>3</v>
      </c>
      <c r="E14" s="39" t="s">
        <v>1246</v>
      </c>
      <c r="F14" s="40" t="s">
        <v>1190</v>
      </c>
      <c r="G14" s="41">
        <v>2050001900</v>
      </c>
      <c r="H14" s="42">
        <v>3.431</v>
      </c>
      <c r="I14" s="41">
        <v>2977092411</v>
      </c>
      <c r="J14" s="41">
        <v>11584257.17</v>
      </c>
      <c r="K14" s="41">
        <v>11584196.289999999</v>
      </c>
      <c r="L14" s="71">
        <v>0</v>
      </c>
      <c r="M14" s="41">
        <v>11584196.289999999</v>
      </c>
      <c r="N14" s="41">
        <v>836042.72</v>
      </c>
      <c r="O14" s="41">
        <v>558447.6</v>
      </c>
      <c r="P14" s="41">
        <v>148853.88</v>
      </c>
      <c r="Q14" s="41">
        <v>22976463</v>
      </c>
      <c r="R14" s="41">
        <v>14305459</v>
      </c>
      <c r="S14" s="41">
        <v>0</v>
      </c>
      <c r="T14" s="41">
        <v>19909840.949999999</v>
      </c>
      <c r="U14" s="41">
        <v>0</v>
      </c>
      <c r="V14" s="41">
        <v>0</v>
      </c>
      <c r="W14" s="41">
        <v>70319303.439999998</v>
      </c>
      <c r="X14" s="43">
        <v>2.9784559196171709E-2</v>
      </c>
      <c r="Y14" s="41">
        <v>32460.67</v>
      </c>
      <c r="Z14" s="41">
        <v>107250</v>
      </c>
      <c r="AA14" s="41">
        <v>2794.2133999999996</v>
      </c>
      <c r="AB14" s="41">
        <v>142504.88339999999</v>
      </c>
      <c r="AC14" s="41">
        <v>0</v>
      </c>
      <c r="AD14" s="41">
        <v>142504.88339999999</v>
      </c>
      <c r="AE14" s="41">
        <v>0</v>
      </c>
      <c r="AF14" s="41">
        <v>0</v>
      </c>
      <c r="AG14" s="43">
        <f t="shared" si="0"/>
        <v>13127540.49</v>
      </c>
      <c r="AH14" s="43">
        <f t="shared" si="1"/>
        <v>37281922</v>
      </c>
      <c r="AI14" s="43">
        <f t="shared" si="2"/>
        <v>19909840.949999999</v>
      </c>
      <c r="AJ14" s="41">
        <v>2682437039</v>
      </c>
      <c r="AK14" s="41">
        <v>2967046714</v>
      </c>
      <c r="AL14" s="41">
        <v>3297613039</v>
      </c>
      <c r="AM14" s="41">
        <v>2982365597.3333335</v>
      </c>
      <c r="AN14" s="41">
        <v>1101360.278305287</v>
      </c>
      <c r="AO14" s="44"/>
    </row>
    <row r="15" spans="1:41" s="34" customFormat="1" ht="16.5" x14ac:dyDescent="0.3">
      <c r="A15" s="34" t="s">
        <v>84</v>
      </c>
      <c r="B15" s="34" t="s">
        <v>85</v>
      </c>
      <c r="C15" s="34" t="s">
        <v>61</v>
      </c>
      <c r="D15" s="39">
        <v>1</v>
      </c>
      <c r="E15" s="39" t="s">
        <v>1246</v>
      </c>
      <c r="F15" s="40" t="s">
        <v>1190</v>
      </c>
      <c r="G15" s="41">
        <v>1417513000</v>
      </c>
      <c r="H15" s="42">
        <v>2.7519999999999998</v>
      </c>
      <c r="I15" s="41">
        <v>1755745164</v>
      </c>
      <c r="J15" s="41">
        <v>6831834.79</v>
      </c>
      <c r="K15" s="41">
        <v>6807196.9400000004</v>
      </c>
      <c r="L15" s="71">
        <v>0</v>
      </c>
      <c r="M15" s="41">
        <v>6807196.9400000004</v>
      </c>
      <c r="N15" s="41">
        <v>491317.56</v>
      </c>
      <c r="O15" s="41">
        <v>328185.36</v>
      </c>
      <c r="P15" s="41">
        <v>87496.83</v>
      </c>
      <c r="Q15" s="41">
        <v>20288454</v>
      </c>
      <c r="R15" s="41">
        <v>0</v>
      </c>
      <c r="S15" s="41">
        <v>0</v>
      </c>
      <c r="T15" s="41">
        <v>11000480.74</v>
      </c>
      <c r="U15" s="41">
        <v>0</v>
      </c>
      <c r="V15" s="41">
        <v>0</v>
      </c>
      <c r="W15" s="41">
        <v>39003131.43</v>
      </c>
      <c r="X15" s="43">
        <v>2.5607966316017819E-2</v>
      </c>
      <c r="Y15" s="41">
        <v>26093.16</v>
      </c>
      <c r="Z15" s="41">
        <v>60250</v>
      </c>
      <c r="AA15" s="41">
        <v>1726.8632</v>
      </c>
      <c r="AB15" s="41">
        <v>88070.023200000011</v>
      </c>
      <c r="AC15" s="41">
        <v>0</v>
      </c>
      <c r="AD15" s="41">
        <v>88070.023200000011</v>
      </c>
      <c r="AE15" s="41">
        <v>0</v>
      </c>
      <c r="AF15" s="41">
        <v>0</v>
      </c>
      <c r="AG15" s="43">
        <f t="shared" si="0"/>
        <v>7714196.6900000004</v>
      </c>
      <c r="AH15" s="43">
        <f t="shared" si="1"/>
        <v>20288454</v>
      </c>
      <c r="AI15" s="43">
        <f t="shared" si="2"/>
        <v>11000480.74</v>
      </c>
      <c r="AJ15" s="41">
        <v>1612862376</v>
      </c>
      <c r="AK15" s="41">
        <v>1735450321</v>
      </c>
      <c r="AL15" s="41">
        <v>1923877579</v>
      </c>
      <c r="AM15" s="41">
        <v>1757396758.6666667</v>
      </c>
      <c r="AN15" s="41">
        <v>641291.88504080696</v>
      </c>
      <c r="AO15" s="44"/>
    </row>
    <row r="16" spans="1:41" s="34" customFormat="1" ht="16.5" x14ac:dyDescent="0.3">
      <c r="A16" s="34" t="s">
        <v>86</v>
      </c>
      <c r="B16" s="34" t="s">
        <v>87</v>
      </c>
      <c r="C16" s="34" t="s">
        <v>61</v>
      </c>
      <c r="D16" s="39">
        <v>2</v>
      </c>
      <c r="E16" s="39" t="s">
        <v>1247</v>
      </c>
      <c r="F16" s="40" t="s">
        <v>1190</v>
      </c>
      <c r="G16" s="41">
        <v>942064900</v>
      </c>
      <c r="H16" s="42">
        <v>3.8149999999999999</v>
      </c>
      <c r="I16" s="41">
        <v>1223275653</v>
      </c>
      <c r="J16" s="41">
        <v>4759926.0599999996</v>
      </c>
      <c r="K16" s="41">
        <v>4754725.88</v>
      </c>
      <c r="L16" s="71">
        <v>0</v>
      </c>
      <c r="M16" s="41">
        <v>4754725.88</v>
      </c>
      <c r="N16" s="41">
        <v>0</v>
      </c>
      <c r="O16" s="41">
        <v>229224.33</v>
      </c>
      <c r="P16" s="41">
        <v>61101.48</v>
      </c>
      <c r="Q16" s="41">
        <v>13813934</v>
      </c>
      <c r="R16" s="41">
        <v>7156951</v>
      </c>
      <c r="S16" s="41">
        <v>200850</v>
      </c>
      <c r="T16" s="41">
        <v>9316276.8699999992</v>
      </c>
      <c r="U16" s="41">
        <v>0</v>
      </c>
      <c r="V16" s="41">
        <v>404023</v>
      </c>
      <c r="W16" s="41">
        <v>35937086.560000002</v>
      </c>
      <c r="X16" s="43">
        <v>3.2215050193604045E-2</v>
      </c>
      <c r="Y16" s="41">
        <v>2330.08</v>
      </c>
      <c r="Z16" s="41">
        <v>40000</v>
      </c>
      <c r="AA16" s="41">
        <v>846.60160000000008</v>
      </c>
      <c r="AB16" s="41">
        <v>43176.681600000004</v>
      </c>
      <c r="AC16" s="41">
        <v>0</v>
      </c>
      <c r="AD16" s="41">
        <v>43176.681600000004</v>
      </c>
      <c r="AE16" s="41">
        <v>0</v>
      </c>
      <c r="AF16" s="41">
        <v>0</v>
      </c>
      <c r="AG16" s="43">
        <f t="shared" si="0"/>
        <v>5045051.6900000004</v>
      </c>
      <c r="AH16" s="43">
        <f t="shared" si="1"/>
        <v>21171735</v>
      </c>
      <c r="AI16" s="43">
        <f t="shared" si="2"/>
        <v>9720299.8699999992</v>
      </c>
      <c r="AJ16" s="41">
        <v>1056474526</v>
      </c>
      <c r="AK16" s="41">
        <v>1212070697</v>
      </c>
      <c r="AL16" s="41">
        <v>1346191626</v>
      </c>
      <c r="AM16" s="41">
        <v>1204912283</v>
      </c>
      <c r="AN16" s="41">
        <v>448730.09326945798</v>
      </c>
      <c r="AO16" s="44"/>
    </row>
    <row r="17" spans="1:41" s="34" customFormat="1" ht="16.5" x14ac:dyDescent="0.3">
      <c r="A17" s="34" t="s">
        <v>88</v>
      </c>
      <c r="B17" s="34" t="s">
        <v>89</v>
      </c>
      <c r="C17" s="34" t="s">
        <v>61</v>
      </c>
      <c r="D17" s="39">
        <v>3</v>
      </c>
      <c r="E17" s="39" t="s">
        <v>1246</v>
      </c>
      <c r="F17" s="40" t="s">
        <v>1190</v>
      </c>
      <c r="G17" s="41">
        <v>1966811300</v>
      </c>
      <c r="H17" s="42">
        <v>1.1219999999999999</v>
      </c>
      <c r="I17" s="41">
        <v>2958367679</v>
      </c>
      <c r="J17" s="41">
        <v>11511396.779999999</v>
      </c>
      <c r="K17" s="41">
        <v>11511396.779999999</v>
      </c>
      <c r="L17" s="71">
        <v>0</v>
      </c>
      <c r="M17" s="41">
        <v>11511396.779999999</v>
      </c>
      <c r="N17" s="41">
        <v>0</v>
      </c>
      <c r="O17" s="41">
        <v>554938.01</v>
      </c>
      <c r="P17" s="41">
        <v>147918.38</v>
      </c>
      <c r="Q17" s="41">
        <v>1289617</v>
      </c>
      <c r="R17" s="41">
        <v>0</v>
      </c>
      <c r="S17" s="41">
        <v>0</v>
      </c>
      <c r="T17" s="41">
        <v>7594273.0599999996</v>
      </c>
      <c r="U17" s="41">
        <v>0</v>
      </c>
      <c r="V17" s="41">
        <v>968333.12</v>
      </c>
      <c r="W17" s="41">
        <v>22066476.350000001</v>
      </c>
      <c r="X17" s="43">
        <v>9.2501080434592067E-3</v>
      </c>
      <c r="Y17" s="41">
        <v>500</v>
      </c>
      <c r="Z17" s="41">
        <v>9000</v>
      </c>
      <c r="AA17" s="41">
        <v>190</v>
      </c>
      <c r="AB17" s="41">
        <v>9690</v>
      </c>
      <c r="AC17" s="41">
        <v>0</v>
      </c>
      <c r="AD17" s="41">
        <v>9690</v>
      </c>
      <c r="AE17" s="41">
        <v>0</v>
      </c>
      <c r="AF17" s="41">
        <v>0</v>
      </c>
      <c r="AG17" s="43">
        <f t="shared" si="0"/>
        <v>12214253.17</v>
      </c>
      <c r="AH17" s="43">
        <f t="shared" si="1"/>
        <v>1289617</v>
      </c>
      <c r="AI17" s="43">
        <f t="shared" si="2"/>
        <v>8562606.1799999997</v>
      </c>
      <c r="AJ17" s="41">
        <v>2424072811</v>
      </c>
      <c r="AK17" s="41">
        <v>2905002256</v>
      </c>
      <c r="AL17" s="41">
        <v>3126886010</v>
      </c>
      <c r="AM17" s="41">
        <v>2818653692.3333335</v>
      </c>
      <c r="AN17" s="41">
        <v>1042294.2943713301</v>
      </c>
      <c r="AO17" s="44"/>
    </row>
    <row r="18" spans="1:41" s="34" customFormat="1" ht="16.5" x14ac:dyDescent="0.3">
      <c r="A18" s="34" t="s">
        <v>90</v>
      </c>
      <c r="B18" s="34" t="s">
        <v>91</v>
      </c>
      <c r="C18" s="34" t="s">
        <v>61</v>
      </c>
      <c r="D18" s="39">
        <v>1</v>
      </c>
      <c r="E18" s="39" t="s">
        <v>1246</v>
      </c>
      <c r="F18" s="40" t="s">
        <v>1190</v>
      </c>
      <c r="G18" s="41">
        <v>4037375500</v>
      </c>
      <c r="H18" s="42">
        <v>1.708</v>
      </c>
      <c r="I18" s="41">
        <v>6947965618</v>
      </c>
      <c r="J18" s="41">
        <v>27035445.789999999</v>
      </c>
      <c r="K18" s="41">
        <v>27035445.789999999</v>
      </c>
      <c r="L18" s="71">
        <v>0</v>
      </c>
      <c r="M18" s="41">
        <v>27035445.789999999</v>
      </c>
      <c r="N18" s="41">
        <v>0</v>
      </c>
      <c r="O18" s="41">
        <v>1303316.76</v>
      </c>
      <c r="P18" s="41">
        <v>347398.28</v>
      </c>
      <c r="Q18" s="41">
        <v>10587515</v>
      </c>
      <c r="R18" s="41">
        <v>0</v>
      </c>
      <c r="S18" s="41">
        <v>1001000</v>
      </c>
      <c r="T18" s="41">
        <v>26420779.199999999</v>
      </c>
      <c r="U18" s="41">
        <v>0</v>
      </c>
      <c r="V18" s="41">
        <v>2258172</v>
      </c>
      <c r="W18" s="41">
        <v>68953627.030000001</v>
      </c>
      <c r="X18" s="43">
        <v>1.5113356254711175E-2</v>
      </c>
      <c r="Y18" s="41">
        <v>3750</v>
      </c>
      <c r="Z18" s="41">
        <v>40000</v>
      </c>
      <c r="AA18" s="41">
        <v>875</v>
      </c>
      <c r="AB18" s="41">
        <v>44625</v>
      </c>
      <c r="AC18" s="41">
        <v>0</v>
      </c>
      <c r="AD18" s="41">
        <v>44625</v>
      </c>
      <c r="AE18" s="41">
        <v>0</v>
      </c>
      <c r="AF18" s="41">
        <v>0</v>
      </c>
      <c r="AG18" s="43">
        <f t="shared" si="0"/>
        <v>28686160.830000002</v>
      </c>
      <c r="AH18" s="43">
        <f t="shared" si="1"/>
        <v>11588515</v>
      </c>
      <c r="AI18" s="43">
        <f t="shared" si="2"/>
        <v>28678951.199999999</v>
      </c>
      <c r="AJ18" s="41">
        <v>5648623042</v>
      </c>
      <c r="AK18" s="41">
        <v>6774522786</v>
      </c>
      <c r="AL18" s="41">
        <v>7839564078</v>
      </c>
      <c r="AM18" s="41">
        <v>6754236635.333333</v>
      </c>
      <c r="AN18" s="41">
        <v>2613185.4128119741</v>
      </c>
      <c r="AO18" s="44"/>
    </row>
    <row r="19" spans="1:41" s="34" customFormat="1" ht="16.5" x14ac:dyDescent="0.3">
      <c r="A19" s="34" t="s">
        <v>92</v>
      </c>
      <c r="B19" s="34" t="s">
        <v>93</v>
      </c>
      <c r="C19" s="34" t="s">
        <v>61</v>
      </c>
      <c r="D19" s="39">
        <v>2</v>
      </c>
      <c r="E19" s="39" t="s">
        <v>1247</v>
      </c>
      <c r="F19" s="40" t="s">
        <v>1190</v>
      </c>
      <c r="G19" s="41">
        <v>461691100</v>
      </c>
      <c r="H19" s="42">
        <v>3.5979999999999999</v>
      </c>
      <c r="I19" s="41">
        <v>663563595</v>
      </c>
      <c r="J19" s="41">
        <v>2582013.0099999998</v>
      </c>
      <c r="K19" s="41">
        <v>2581029.7699999996</v>
      </c>
      <c r="L19" s="71">
        <v>0</v>
      </c>
      <c r="M19" s="41">
        <v>2581029.7699999996</v>
      </c>
      <c r="N19" s="41">
        <v>186275.83</v>
      </c>
      <c r="O19" s="41">
        <v>124426.31</v>
      </c>
      <c r="P19" s="41">
        <v>33166.75</v>
      </c>
      <c r="Q19" s="41">
        <v>5227667</v>
      </c>
      <c r="R19" s="41">
        <v>3738306</v>
      </c>
      <c r="S19" s="41">
        <v>0</v>
      </c>
      <c r="T19" s="41">
        <v>4718603.67</v>
      </c>
      <c r="U19" s="41">
        <v>0</v>
      </c>
      <c r="V19" s="41">
        <v>0</v>
      </c>
      <c r="W19" s="41">
        <v>16609475.33</v>
      </c>
      <c r="X19" s="43">
        <v>4.4167573320314131E-2</v>
      </c>
      <c r="Y19" s="41">
        <v>8690.31</v>
      </c>
      <c r="Z19" s="41">
        <v>35500</v>
      </c>
      <c r="AA19" s="41">
        <v>883.80619999999999</v>
      </c>
      <c r="AB19" s="41">
        <v>45074.116199999997</v>
      </c>
      <c r="AC19" s="41">
        <v>0</v>
      </c>
      <c r="AD19" s="41">
        <v>45074.116199999997</v>
      </c>
      <c r="AE19" s="41">
        <v>0</v>
      </c>
      <c r="AF19" s="41">
        <v>0</v>
      </c>
      <c r="AG19" s="43">
        <f t="shared" si="0"/>
        <v>2924898.6599999997</v>
      </c>
      <c r="AH19" s="43">
        <f t="shared" si="1"/>
        <v>8965973</v>
      </c>
      <c r="AI19" s="43">
        <f t="shared" si="2"/>
        <v>4718603.67</v>
      </c>
      <c r="AJ19" s="41">
        <v>612471784</v>
      </c>
      <c r="AK19" s="41">
        <v>659972744</v>
      </c>
      <c r="AL19" s="41">
        <v>771542614</v>
      </c>
      <c r="AM19" s="41">
        <v>681329047.33333337</v>
      </c>
      <c r="AN19" s="41">
        <v>257180.61415246199</v>
      </c>
      <c r="AO19" s="44"/>
    </row>
    <row r="20" spans="1:41" s="34" customFormat="1" ht="16.5" x14ac:dyDescent="0.3">
      <c r="A20" s="34" t="s">
        <v>94</v>
      </c>
      <c r="B20" s="34" t="s">
        <v>95</v>
      </c>
      <c r="C20" s="34" t="s">
        <v>61</v>
      </c>
      <c r="D20" s="39">
        <v>3</v>
      </c>
      <c r="E20" s="39" t="s">
        <v>1246</v>
      </c>
      <c r="F20" s="40" t="s">
        <v>1190</v>
      </c>
      <c r="G20" s="41">
        <v>880164100</v>
      </c>
      <c r="H20" s="42">
        <v>3.5920000000000001</v>
      </c>
      <c r="I20" s="41">
        <v>1092484861</v>
      </c>
      <c r="J20" s="41">
        <v>4251001.93</v>
      </c>
      <c r="K20" s="41">
        <v>4250697.1099999994</v>
      </c>
      <c r="L20" s="71">
        <v>0</v>
      </c>
      <c r="M20" s="41">
        <v>4250697.1099999994</v>
      </c>
      <c r="N20" s="41">
        <v>0</v>
      </c>
      <c r="O20" s="41">
        <v>204916.5</v>
      </c>
      <c r="P20" s="41">
        <v>54620.6</v>
      </c>
      <c r="Q20" s="41">
        <v>11079781</v>
      </c>
      <c r="R20" s="41">
        <v>6684399</v>
      </c>
      <c r="S20" s="41">
        <v>0</v>
      </c>
      <c r="T20" s="41">
        <v>8975788.1199999992</v>
      </c>
      <c r="U20" s="41">
        <v>0</v>
      </c>
      <c r="V20" s="41">
        <v>359941</v>
      </c>
      <c r="W20" s="41">
        <v>31610143.329999998</v>
      </c>
      <c r="X20" s="43">
        <v>3.1070696375340913E-2</v>
      </c>
      <c r="Y20" s="41">
        <v>7908.01</v>
      </c>
      <c r="Z20" s="41">
        <v>54500</v>
      </c>
      <c r="AA20" s="41">
        <v>1248.1602</v>
      </c>
      <c r="AB20" s="41">
        <v>63656.1702</v>
      </c>
      <c r="AC20" s="41">
        <v>0</v>
      </c>
      <c r="AD20" s="41">
        <v>63656.1702</v>
      </c>
      <c r="AE20" s="41">
        <v>0</v>
      </c>
      <c r="AF20" s="41">
        <v>0</v>
      </c>
      <c r="AG20" s="43">
        <f t="shared" si="0"/>
        <v>4510234.209999999</v>
      </c>
      <c r="AH20" s="43">
        <f t="shared" si="1"/>
        <v>17764180</v>
      </c>
      <c r="AI20" s="43">
        <f t="shared" si="2"/>
        <v>9335729.1199999992</v>
      </c>
      <c r="AJ20" s="41">
        <v>994308440</v>
      </c>
      <c r="AK20" s="41">
        <v>1079823741</v>
      </c>
      <c r="AL20" s="41">
        <v>1260257875</v>
      </c>
      <c r="AM20" s="41">
        <v>1111463352</v>
      </c>
      <c r="AN20" s="41">
        <v>420085.53824737499</v>
      </c>
      <c r="AO20" s="44"/>
    </row>
    <row r="21" spans="1:41" s="34" customFormat="1" ht="16.5" x14ac:dyDescent="0.3">
      <c r="A21" s="34" t="s">
        <v>96</v>
      </c>
      <c r="B21" s="34" t="s">
        <v>97</v>
      </c>
      <c r="C21" s="34" t="s">
        <v>61</v>
      </c>
      <c r="D21" s="39">
        <v>1</v>
      </c>
      <c r="E21" s="39" t="s">
        <v>1247</v>
      </c>
      <c r="F21" s="40" t="s">
        <v>1190</v>
      </c>
      <c r="G21" s="41">
        <v>791934100</v>
      </c>
      <c r="H21" s="42">
        <v>5.258</v>
      </c>
      <c r="I21" s="41">
        <v>1176339181</v>
      </c>
      <c r="J21" s="41">
        <v>4577290.09</v>
      </c>
      <c r="K21" s="41">
        <v>4572207.99</v>
      </c>
      <c r="L21" s="71">
        <v>0</v>
      </c>
      <c r="M21" s="41">
        <v>4572207.99</v>
      </c>
      <c r="N21" s="41">
        <v>329991.43</v>
      </c>
      <c r="O21" s="41">
        <v>220426.48</v>
      </c>
      <c r="P21" s="41">
        <v>58756.03</v>
      </c>
      <c r="Q21" s="41">
        <v>10400954</v>
      </c>
      <c r="R21" s="41">
        <v>0</v>
      </c>
      <c r="S21" s="41">
        <v>0</v>
      </c>
      <c r="T21" s="41">
        <v>26050460.829999998</v>
      </c>
      <c r="U21" s="41">
        <v>0</v>
      </c>
      <c r="V21" s="41">
        <v>0</v>
      </c>
      <c r="W21" s="41">
        <v>41632796.759999998</v>
      </c>
      <c r="X21" s="43">
        <v>3.9945402041929631E-2</v>
      </c>
      <c r="Y21" s="41">
        <v>24281.23</v>
      </c>
      <c r="Z21" s="41">
        <v>31250</v>
      </c>
      <c r="AA21" s="41">
        <v>1110.6245999999999</v>
      </c>
      <c r="AB21" s="41">
        <v>56641.854599999999</v>
      </c>
      <c r="AC21" s="41">
        <v>0</v>
      </c>
      <c r="AD21" s="41">
        <v>56641.854599999999</v>
      </c>
      <c r="AE21" s="41">
        <v>0</v>
      </c>
      <c r="AF21" s="41">
        <v>0</v>
      </c>
      <c r="AG21" s="43">
        <f t="shared" si="0"/>
        <v>5181381.9300000006</v>
      </c>
      <c r="AH21" s="43">
        <f t="shared" si="1"/>
        <v>10400954</v>
      </c>
      <c r="AI21" s="43">
        <f t="shared" si="2"/>
        <v>26050460.829999998</v>
      </c>
      <c r="AJ21" s="41">
        <v>910873220</v>
      </c>
      <c r="AK21" s="41">
        <v>1170596476</v>
      </c>
      <c r="AL21" s="41">
        <v>1260840790</v>
      </c>
      <c r="AM21" s="41">
        <v>1114103495.3333333</v>
      </c>
      <c r="AN21" s="41">
        <v>420279.84305307001</v>
      </c>
      <c r="AO21" s="44"/>
    </row>
    <row r="22" spans="1:41" s="34" customFormat="1" ht="16.5" x14ac:dyDescent="0.3">
      <c r="A22" s="34" t="s">
        <v>98</v>
      </c>
      <c r="B22" s="34" t="s">
        <v>99</v>
      </c>
      <c r="C22" s="34" t="s">
        <v>61</v>
      </c>
      <c r="D22" s="39">
        <v>2</v>
      </c>
      <c r="E22" s="39" t="s">
        <v>1247</v>
      </c>
      <c r="F22" s="40" t="s">
        <v>1190</v>
      </c>
      <c r="G22" s="41">
        <v>118533400</v>
      </c>
      <c r="H22" s="42">
        <v>3.379</v>
      </c>
      <c r="I22" s="41">
        <v>185246705</v>
      </c>
      <c r="J22" s="41">
        <v>720819.23</v>
      </c>
      <c r="K22" s="41">
        <v>720819.23</v>
      </c>
      <c r="L22" s="71">
        <v>0</v>
      </c>
      <c r="M22" s="41">
        <v>720819.23</v>
      </c>
      <c r="N22" s="41">
        <v>52022.22</v>
      </c>
      <c r="O22" s="41">
        <v>34749.040000000001</v>
      </c>
      <c r="P22" s="41">
        <v>9262.34</v>
      </c>
      <c r="Q22" s="41">
        <v>2289619</v>
      </c>
      <c r="R22" s="41">
        <v>0</v>
      </c>
      <c r="S22" s="41">
        <v>0</v>
      </c>
      <c r="T22" s="41">
        <v>874910.56</v>
      </c>
      <c r="U22" s="41">
        <v>23706.68</v>
      </c>
      <c r="V22" s="41">
        <v>0</v>
      </c>
      <c r="W22" s="41">
        <v>4005089.0700000003</v>
      </c>
      <c r="X22" s="43">
        <v>3.7166247961725234E-2</v>
      </c>
      <c r="Y22" s="41">
        <v>250</v>
      </c>
      <c r="Z22" s="41">
        <v>10500</v>
      </c>
      <c r="AA22" s="41">
        <v>215</v>
      </c>
      <c r="AB22" s="41">
        <v>10965</v>
      </c>
      <c r="AC22" s="41">
        <v>0</v>
      </c>
      <c r="AD22" s="41">
        <v>10965</v>
      </c>
      <c r="AE22" s="41">
        <v>0</v>
      </c>
      <c r="AF22" s="41">
        <v>0</v>
      </c>
      <c r="AG22" s="43">
        <f t="shared" si="0"/>
        <v>816852.83</v>
      </c>
      <c r="AH22" s="43">
        <f t="shared" si="1"/>
        <v>2289619</v>
      </c>
      <c r="AI22" s="43">
        <f t="shared" si="2"/>
        <v>898617.24000000011</v>
      </c>
      <c r="AJ22" s="41">
        <v>161263671</v>
      </c>
      <c r="AK22" s="41">
        <v>182715668</v>
      </c>
      <c r="AL22" s="41">
        <v>220855972</v>
      </c>
      <c r="AM22" s="41">
        <v>188278437</v>
      </c>
      <c r="AN22" s="41">
        <v>73618.583714676002</v>
      </c>
      <c r="AO22" s="44"/>
    </row>
    <row r="23" spans="1:41" s="34" customFormat="1" ht="16.5" x14ac:dyDescent="0.3">
      <c r="A23" s="34" t="s">
        <v>100</v>
      </c>
      <c r="B23" s="34" t="s">
        <v>101</v>
      </c>
      <c r="C23" s="34" t="s">
        <v>61</v>
      </c>
      <c r="D23" s="39">
        <v>3</v>
      </c>
      <c r="E23" s="39" t="s">
        <v>1246</v>
      </c>
      <c r="F23" s="40" t="s">
        <v>1190</v>
      </c>
      <c r="G23" s="41">
        <v>1139176100</v>
      </c>
      <c r="H23" s="42">
        <v>3.5760000000000001</v>
      </c>
      <c r="I23" s="41">
        <v>1684125702</v>
      </c>
      <c r="J23" s="41">
        <v>6553154.0599999996</v>
      </c>
      <c r="K23" s="41">
        <v>6558562.5099999998</v>
      </c>
      <c r="L23" s="71">
        <v>0</v>
      </c>
      <c r="M23" s="41">
        <v>6558562.5099999998</v>
      </c>
      <c r="N23" s="41">
        <v>473337.22</v>
      </c>
      <c r="O23" s="41">
        <v>316182.24</v>
      </c>
      <c r="P23" s="41">
        <v>84266.31</v>
      </c>
      <c r="Q23" s="41">
        <v>11784692</v>
      </c>
      <c r="R23" s="41">
        <v>8716327</v>
      </c>
      <c r="S23" s="41">
        <v>0</v>
      </c>
      <c r="T23" s="41">
        <v>12801124.07</v>
      </c>
      <c r="U23" s="41">
        <v>0</v>
      </c>
      <c r="V23" s="41">
        <v>0</v>
      </c>
      <c r="W23" s="41">
        <v>40734491.350000001</v>
      </c>
      <c r="X23" s="43">
        <v>2.8221140210653882E-2</v>
      </c>
      <c r="Y23" s="41">
        <v>11500</v>
      </c>
      <c r="Z23" s="41">
        <v>45250</v>
      </c>
      <c r="AA23" s="41">
        <v>1135</v>
      </c>
      <c r="AB23" s="41">
        <v>57885</v>
      </c>
      <c r="AC23" s="41">
        <v>0</v>
      </c>
      <c r="AD23" s="41">
        <v>57885</v>
      </c>
      <c r="AE23" s="41">
        <v>0</v>
      </c>
      <c r="AF23" s="41">
        <v>0</v>
      </c>
      <c r="AG23" s="43">
        <f t="shared" si="0"/>
        <v>7432348.2799999993</v>
      </c>
      <c r="AH23" s="43">
        <f t="shared" si="1"/>
        <v>20501019</v>
      </c>
      <c r="AI23" s="43">
        <f t="shared" si="2"/>
        <v>12801124.07</v>
      </c>
      <c r="AJ23" s="41">
        <v>1452757789</v>
      </c>
      <c r="AK23" s="41">
        <v>1691607496</v>
      </c>
      <c r="AL23" s="41">
        <v>1833241069</v>
      </c>
      <c r="AM23" s="41">
        <v>1659202118</v>
      </c>
      <c r="AN23" s="41">
        <v>611079.77858627704</v>
      </c>
      <c r="AO23" s="44"/>
    </row>
    <row r="24" spans="1:41" s="34" customFormat="1" ht="16.5" x14ac:dyDescent="0.3">
      <c r="A24" s="34" t="s">
        <v>102</v>
      </c>
      <c r="B24" s="34" t="s">
        <v>103</v>
      </c>
      <c r="C24" s="34" t="s">
        <v>61</v>
      </c>
      <c r="D24" s="39">
        <v>1</v>
      </c>
      <c r="E24" s="39" t="s">
        <v>1246</v>
      </c>
      <c r="F24" s="40" t="s">
        <v>1190</v>
      </c>
      <c r="G24" s="41">
        <v>2172151300</v>
      </c>
      <c r="H24" s="42">
        <v>2.7330000000000001</v>
      </c>
      <c r="I24" s="41">
        <v>3283192778</v>
      </c>
      <c r="J24" s="41">
        <v>12775333.85</v>
      </c>
      <c r="K24" s="41">
        <v>12775235.27</v>
      </c>
      <c r="L24" s="71">
        <v>0</v>
      </c>
      <c r="M24" s="41">
        <v>12775235.27</v>
      </c>
      <c r="N24" s="41">
        <v>922001.12</v>
      </c>
      <c r="O24" s="41">
        <v>615864.86</v>
      </c>
      <c r="P24" s="41">
        <v>164158.51999999999</v>
      </c>
      <c r="Q24" s="41">
        <v>16576436</v>
      </c>
      <c r="R24" s="41">
        <v>0</v>
      </c>
      <c r="S24" s="41">
        <v>1264887.5</v>
      </c>
      <c r="T24" s="41">
        <v>27045440.289999999</v>
      </c>
      <c r="U24" s="41">
        <v>0</v>
      </c>
      <c r="V24" s="41">
        <v>0</v>
      </c>
      <c r="W24" s="41">
        <v>59364023.559999995</v>
      </c>
      <c r="X24" s="43">
        <v>2.1859266242824017E-2</v>
      </c>
      <c r="Y24" s="41">
        <v>7750</v>
      </c>
      <c r="Z24" s="41">
        <v>41000</v>
      </c>
      <c r="AA24" s="41">
        <v>975</v>
      </c>
      <c r="AB24" s="41">
        <v>49725</v>
      </c>
      <c r="AC24" s="41">
        <v>0</v>
      </c>
      <c r="AD24" s="41">
        <v>49725</v>
      </c>
      <c r="AE24" s="41">
        <v>0</v>
      </c>
      <c r="AF24" s="41">
        <v>0</v>
      </c>
      <c r="AG24" s="43">
        <f t="shared" si="0"/>
        <v>14477259.769999998</v>
      </c>
      <c r="AH24" s="43">
        <f t="shared" si="1"/>
        <v>17841323.5</v>
      </c>
      <c r="AI24" s="43">
        <f t="shared" si="2"/>
        <v>27045440.289999999</v>
      </c>
      <c r="AJ24" s="41">
        <v>2530859879</v>
      </c>
      <c r="AK24" s="41">
        <v>3221654938</v>
      </c>
      <c r="AL24" s="41">
        <v>3836367538</v>
      </c>
      <c r="AM24" s="41">
        <v>3196294118.3333335</v>
      </c>
      <c r="AN24" s="41">
        <v>1278787.900544154</v>
      </c>
      <c r="AO24" s="44"/>
    </row>
    <row r="25" spans="1:41" s="34" customFormat="1" ht="16.5" x14ac:dyDescent="0.3">
      <c r="A25" s="34" t="s">
        <v>104</v>
      </c>
      <c r="B25" s="34" t="s">
        <v>105</v>
      </c>
      <c r="C25" s="34" t="s">
        <v>61</v>
      </c>
      <c r="D25" s="39">
        <v>2</v>
      </c>
      <c r="E25" s="39" t="s">
        <v>1247</v>
      </c>
      <c r="F25" s="40" t="s">
        <v>1190</v>
      </c>
      <c r="G25" s="41">
        <v>165582900</v>
      </c>
      <c r="H25" s="42">
        <v>2.7479999999999998</v>
      </c>
      <c r="I25" s="41">
        <v>232734735</v>
      </c>
      <c r="J25" s="41">
        <v>905603.22</v>
      </c>
      <c r="K25" s="41">
        <v>905603.22</v>
      </c>
      <c r="L25" s="71">
        <v>0</v>
      </c>
      <c r="M25" s="41">
        <v>905603.22</v>
      </c>
      <c r="N25" s="41">
        <v>65358.03</v>
      </c>
      <c r="O25" s="41">
        <v>43656.58</v>
      </c>
      <c r="P25" s="41">
        <v>11638.82</v>
      </c>
      <c r="Q25" s="41">
        <v>2664017</v>
      </c>
      <c r="R25" s="41">
        <v>0</v>
      </c>
      <c r="S25" s="41">
        <v>0</v>
      </c>
      <c r="T25" s="41">
        <v>842527.43</v>
      </c>
      <c r="U25" s="41">
        <v>16558.29</v>
      </c>
      <c r="V25" s="41">
        <v>0</v>
      </c>
      <c r="W25" s="41">
        <v>4549359.37</v>
      </c>
      <c r="X25" s="43">
        <v>2.3687212543810392E-2</v>
      </c>
      <c r="Y25" s="41">
        <v>1000</v>
      </c>
      <c r="Z25" s="41">
        <v>10250</v>
      </c>
      <c r="AA25" s="41">
        <v>225</v>
      </c>
      <c r="AB25" s="41">
        <v>11475</v>
      </c>
      <c r="AC25" s="41">
        <v>0</v>
      </c>
      <c r="AD25" s="41">
        <v>11475</v>
      </c>
      <c r="AE25" s="41">
        <v>0</v>
      </c>
      <c r="AF25" s="41">
        <v>0</v>
      </c>
      <c r="AG25" s="43">
        <f t="shared" si="0"/>
        <v>1026256.6499999999</v>
      </c>
      <c r="AH25" s="43">
        <f t="shared" si="1"/>
        <v>2664017</v>
      </c>
      <c r="AI25" s="43">
        <f t="shared" si="2"/>
        <v>859085.72000000009</v>
      </c>
      <c r="AJ25" s="41">
        <v>201290534</v>
      </c>
      <c r="AK25" s="41">
        <v>230613624</v>
      </c>
      <c r="AL25" s="41">
        <v>267458435</v>
      </c>
      <c r="AM25" s="41">
        <v>233120864.33333334</v>
      </c>
      <c r="AN25" s="41">
        <v>89330.822335755001</v>
      </c>
      <c r="AO25" s="44"/>
    </row>
    <row r="26" spans="1:41" s="34" customFormat="1" ht="16.5" x14ac:dyDescent="0.3">
      <c r="A26" s="34" t="s">
        <v>106</v>
      </c>
      <c r="B26" s="34" t="s">
        <v>107</v>
      </c>
      <c r="C26" s="34" t="s">
        <v>108</v>
      </c>
      <c r="D26" s="39">
        <v>3</v>
      </c>
      <c r="E26" s="39" t="s">
        <v>1247</v>
      </c>
      <c r="F26" s="40" t="s">
        <v>1190</v>
      </c>
      <c r="G26" s="41">
        <v>2165626800</v>
      </c>
      <c r="H26" s="42">
        <v>2.109</v>
      </c>
      <c r="I26" s="41">
        <v>2198941010</v>
      </c>
      <c r="J26" s="41">
        <v>4893093.21</v>
      </c>
      <c r="K26" s="41">
        <v>4875680.8</v>
      </c>
      <c r="L26" s="41">
        <v>0</v>
      </c>
      <c r="M26" s="41">
        <v>4875680.8</v>
      </c>
      <c r="N26" s="41">
        <v>0</v>
      </c>
      <c r="O26" s="41">
        <v>0</v>
      </c>
      <c r="P26" s="41">
        <v>219894.1</v>
      </c>
      <c r="Q26" s="41">
        <v>18120639</v>
      </c>
      <c r="R26" s="41">
        <v>10530882</v>
      </c>
      <c r="S26" s="41">
        <v>0</v>
      </c>
      <c r="T26" s="41">
        <v>11073352</v>
      </c>
      <c r="U26" s="41">
        <v>108281</v>
      </c>
      <c r="V26" s="41">
        <v>736932</v>
      </c>
      <c r="W26" s="41">
        <v>45665660.899999999</v>
      </c>
      <c r="X26" s="43">
        <v>2.2901264887695269E-2</v>
      </c>
      <c r="Y26" s="41">
        <v>250</v>
      </c>
      <c r="Z26" s="41">
        <v>22750</v>
      </c>
      <c r="AA26" s="41">
        <v>460</v>
      </c>
      <c r="AB26" s="41">
        <v>23460</v>
      </c>
      <c r="AC26" s="41">
        <v>0</v>
      </c>
      <c r="AD26" s="41">
        <v>23460</v>
      </c>
      <c r="AE26" s="41">
        <v>0</v>
      </c>
      <c r="AF26" s="41">
        <v>0</v>
      </c>
      <c r="AG26" s="43">
        <f t="shared" si="0"/>
        <v>5095574.8999999994</v>
      </c>
      <c r="AH26" s="43">
        <f t="shared" si="1"/>
        <v>28651521</v>
      </c>
      <c r="AI26" s="43">
        <f t="shared" si="2"/>
        <v>11918565</v>
      </c>
      <c r="AJ26" s="41">
        <v>2075748594</v>
      </c>
      <c r="AK26" s="41">
        <v>2210697687</v>
      </c>
      <c r="AL26" s="41">
        <v>2448582994</v>
      </c>
      <c r="AM26" s="41">
        <v>2245009758.3333335</v>
      </c>
      <c r="AN26" s="41">
        <v>816226.84843900206</v>
      </c>
      <c r="AO26" s="44"/>
    </row>
    <row r="27" spans="1:41" s="34" customFormat="1" ht="16.5" x14ac:dyDescent="0.3">
      <c r="A27" s="34" t="s">
        <v>109</v>
      </c>
      <c r="B27" s="34" t="s">
        <v>110</v>
      </c>
      <c r="C27" s="34" t="s">
        <v>108</v>
      </c>
      <c r="D27" s="39">
        <v>1</v>
      </c>
      <c r="E27" s="39" t="s">
        <v>1246</v>
      </c>
      <c r="F27" s="40" t="s">
        <v>1190</v>
      </c>
      <c r="G27" s="41">
        <v>1986151200</v>
      </c>
      <c r="H27" s="42">
        <v>0.81799999999999995</v>
      </c>
      <c r="I27" s="41">
        <v>2061237078</v>
      </c>
      <c r="J27" s="41">
        <v>4586673.82</v>
      </c>
      <c r="K27" s="41">
        <v>4586025.82</v>
      </c>
      <c r="L27" s="41">
        <v>0</v>
      </c>
      <c r="M27" s="41">
        <v>4586025.82</v>
      </c>
      <c r="N27" s="41">
        <v>0</v>
      </c>
      <c r="O27" s="41">
        <v>0</v>
      </c>
      <c r="P27" s="41">
        <v>206123.71</v>
      </c>
      <c r="Q27" s="41">
        <v>7407523</v>
      </c>
      <c r="R27" s="41">
        <v>0</v>
      </c>
      <c r="S27" s="41">
        <v>0</v>
      </c>
      <c r="T27" s="41">
        <v>3937347</v>
      </c>
      <c r="U27" s="41">
        <v>99308</v>
      </c>
      <c r="V27" s="41">
        <v>0</v>
      </c>
      <c r="W27" s="41">
        <v>16236327.530000001</v>
      </c>
      <c r="X27" s="43">
        <v>7.6756339060942268E-3</v>
      </c>
      <c r="Y27" s="41">
        <v>250</v>
      </c>
      <c r="Z27" s="41">
        <v>4000</v>
      </c>
      <c r="AA27" s="41">
        <v>85</v>
      </c>
      <c r="AB27" s="41">
        <v>4335</v>
      </c>
      <c r="AC27" s="41">
        <v>0</v>
      </c>
      <c r="AD27" s="41">
        <v>4335</v>
      </c>
      <c r="AE27" s="41">
        <v>0</v>
      </c>
      <c r="AF27" s="41">
        <v>0</v>
      </c>
      <c r="AG27" s="43">
        <f t="shared" si="0"/>
        <v>4792149.53</v>
      </c>
      <c r="AH27" s="43">
        <f t="shared" si="1"/>
        <v>7407523</v>
      </c>
      <c r="AI27" s="43">
        <f t="shared" si="2"/>
        <v>4036655</v>
      </c>
      <c r="AJ27" s="41">
        <v>1880436604</v>
      </c>
      <c r="AK27" s="41">
        <v>2050352136</v>
      </c>
      <c r="AL27" s="41">
        <v>2091566133</v>
      </c>
      <c r="AM27" s="41">
        <v>2007451624.3333333</v>
      </c>
      <c r="AN27" s="41">
        <v>697188.01381128898</v>
      </c>
      <c r="AO27" s="44"/>
    </row>
    <row r="28" spans="1:41" s="34" customFormat="1" ht="16.5" x14ac:dyDescent="0.3">
      <c r="A28" s="34" t="s">
        <v>111</v>
      </c>
      <c r="B28" s="34" t="s">
        <v>112</v>
      </c>
      <c r="C28" s="34" t="s">
        <v>108</v>
      </c>
      <c r="D28" s="39">
        <v>2</v>
      </c>
      <c r="E28" s="39" t="s">
        <v>1247</v>
      </c>
      <c r="F28" s="40" t="s">
        <v>1190</v>
      </c>
      <c r="G28" s="41">
        <v>2742259530</v>
      </c>
      <c r="H28" s="42">
        <v>3.5269999999999997</v>
      </c>
      <c r="I28" s="41">
        <v>4126111177</v>
      </c>
      <c r="J28" s="41">
        <v>9181440.75</v>
      </c>
      <c r="K28" s="41">
        <v>9200652.0299999993</v>
      </c>
      <c r="L28" s="41">
        <v>0</v>
      </c>
      <c r="M28" s="41">
        <v>9200652.0299999993</v>
      </c>
      <c r="N28" s="41">
        <v>0</v>
      </c>
      <c r="O28" s="41">
        <v>0</v>
      </c>
      <c r="P28" s="41">
        <v>412611.12</v>
      </c>
      <c r="Q28" s="41">
        <v>53486829</v>
      </c>
      <c r="R28" s="41">
        <v>0</v>
      </c>
      <c r="S28" s="41">
        <v>0</v>
      </c>
      <c r="T28" s="41">
        <v>32229720</v>
      </c>
      <c r="U28" s="41">
        <v>0</v>
      </c>
      <c r="V28" s="41">
        <v>1363565</v>
      </c>
      <c r="W28" s="41">
        <v>96693377.150000006</v>
      </c>
      <c r="X28" s="43">
        <v>3.1703019646827348E-2</v>
      </c>
      <c r="Y28" s="41">
        <v>14183.56</v>
      </c>
      <c r="Z28" s="41">
        <v>80750</v>
      </c>
      <c r="AA28" s="41">
        <v>1898.6712</v>
      </c>
      <c r="AB28" s="41">
        <v>96832.231199999995</v>
      </c>
      <c r="AC28" s="41">
        <v>0</v>
      </c>
      <c r="AD28" s="41">
        <v>96832.231199999995</v>
      </c>
      <c r="AE28" s="41">
        <v>0</v>
      </c>
      <c r="AF28" s="41">
        <v>0</v>
      </c>
      <c r="AG28" s="43">
        <f t="shared" si="0"/>
        <v>9613263.1499999985</v>
      </c>
      <c r="AH28" s="43">
        <f t="shared" si="1"/>
        <v>53486829</v>
      </c>
      <c r="AI28" s="43">
        <f t="shared" si="2"/>
        <v>33593285</v>
      </c>
      <c r="AJ28" s="41">
        <v>3777567913</v>
      </c>
      <c r="AK28" s="41">
        <v>4090610419</v>
      </c>
      <c r="AL28" s="41">
        <v>4644599932</v>
      </c>
      <c r="AM28" s="41">
        <v>4170926088</v>
      </c>
      <c r="AN28" s="41">
        <v>1548227.672437446</v>
      </c>
      <c r="AO28" s="44"/>
    </row>
    <row r="29" spans="1:41" s="34" customFormat="1" ht="16.5" x14ac:dyDescent="0.3">
      <c r="A29" s="34" t="s">
        <v>113</v>
      </c>
      <c r="B29" s="34" t="s">
        <v>114</v>
      </c>
      <c r="C29" s="34" t="s">
        <v>108</v>
      </c>
      <c r="D29" s="39">
        <v>3</v>
      </c>
      <c r="E29" s="39" t="s">
        <v>1247</v>
      </c>
      <c r="F29" s="40" t="s">
        <v>1190</v>
      </c>
      <c r="G29" s="41">
        <v>1214194600</v>
      </c>
      <c r="H29" s="42">
        <v>2.3239999999999998</v>
      </c>
      <c r="I29" s="41">
        <v>1155389594</v>
      </c>
      <c r="J29" s="41">
        <v>2570978.0099999998</v>
      </c>
      <c r="K29" s="41">
        <v>2565090.4</v>
      </c>
      <c r="L29" s="41">
        <v>0</v>
      </c>
      <c r="M29" s="41">
        <v>2565090.4</v>
      </c>
      <c r="N29" s="41">
        <v>0</v>
      </c>
      <c r="O29" s="41">
        <v>0</v>
      </c>
      <c r="P29" s="41">
        <v>115538.96</v>
      </c>
      <c r="Q29" s="41">
        <v>16157586</v>
      </c>
      <c r="R29" s="41">
        <v>0</v>
      </c>
      <c r="S29" s="41">
        <v>0</v>
      </c>
      <c r="T29" s="41">
        <v>9017835</v>
      </c>
      <c r="U29" s="41">
        <v>0</v>
      </c>
      <c r="V29" s="41">
        <v>360045</v>
      </c>
      <c r="W29" s="41">
        <v>28216095.359999999</v>
      </c>
      <c r="X29" s="43">
        <v>3.7723725531199563E-2</v>
      </c>
      <c r="Y29" s="41">
        <v>7702.74</v>
      </c>
      <c r="Z29" s="41">
        <v>27750</v>
      </c>
      <c r="AA29" s="41">
        <v>709.0548</v>
      </c>
      <c r="AB29" s="41">
        <v>36161.794799999996</v>
      </c>
      <c r="AC29" s="41">
        <v>0</v>
      </c>
      <c r="AD29" s="41">
        <v>36161.794799999996</v>
      </c>
      <c r="AE29" s="41">
        <v>0</v>
      </c>
      <c r="AF29" s="41">
        <v>0</v>
      </c>
      <c r="AG29" s="43">
        <f t="shared" si="0"/>
        <v>2680629.36</v>
      </c>
      <c r="AH29" s="43">
        <f t="shared" si="1"/>
        <v>16157586</v>
      </c>
      <c r="AI29" s="43">
        <f t="shared" si="2"/>
        <v>9377880</v>
      </c>
      <c r="AJ29" s="41">
        <v>1006723497</v>
      </c>
      <c r="AK29" s="41">
        <v>1080136333</v>
      </c>
      <c r="AL29" s="41">
        <v>1259146116</v>
      </c>
      <c r="AM29" s="41">
        <v>1115335315.3333333</v>
      </c>
      <c r="AN29" s="41">
        <v>419714.952284628</v>
      </c>
      <c r="AO29" s="44"/>
    </row>
    <row r="30" spans="1:41" s="34" customFormat="1" ht="16.5" x14ac:dyDescent="0.3">
      <c r="A30" s="34" t="s">
        <v>115</v>
      </c>
      <c r="B30" s="34" t="s">
        <v>116</v>
      </c>
      <c r="C30" s="34" t="s">
        <v>108</v>
      </c>
      <c r="D30" s="39">
        <v>1</v>
      </c>
      <c r="E30" s="39" t="s">
        <v>1246</v>
      </c>
      <c r="F30" s="40" t="s">
        <v>1190</v>
      </c>
      <c r="G30" s="41">
        <v>3253904492</v>
      </c>
      <c r="H30" s="42">
        <v>1.6609999999999998</v>
      </c>
      <c r="I30" s="41">
        <v>3303716063</v>
      </c>
      <c r="J30" s="41">
        <v>7351443.5199999996</v>
      </c>
      <c r="K30" s="41">
        <v>7322634.2999999998</v>
      </c>
      <c r="L30" s="41">
        <v>0</v>
      </c>
      <c r="M30" s="41">
        <v>7322634.2999999998</v>
      </c>
      <c r="N30" s="41">
        <v>0</v>
      </c>
      <c r="O30" s="41">
        <v>0</v>
      </c>
      <c r="P30" s="41">
        <v>330371.61</v>
      </c>
      <c r="Q30" s="41">
        <v>13516689</v>
      </c>
      <c r="R30" s="41">
        <v>8124091</v>
      </c>
      <c r="S30" s="41">
        <v>0</v>
      </c>
      <c r="T30" s="41">
        <v>23325991.670000002</v>
      </c>
      <c r="U30" s="41">
        <v>325390</v>
      </c>
      <c r="V30" s="41">
        <v>1093281.04</v>
      </c>
      <c r="W30" s="41">
        <v>54038448.619999997</v>
      </c>
      <c r="X30" s="43">
        <v>2.1258799099230279E-2</v>
      </c>
      <c r="Y30" s="41">
        <v>4000</v>
      </c>
      <c r="Z30" s="41">
        <v>25250</v>
      </c>
      <c r="AA30" s="41">
        <v>585</v>
      </c>
      <c r="AB30" s="41">
        <v>29835</v>
      </c>
      <c r="AC30" s="41">
        <v>0</v>
      </c>
      <c r="AD30" s="41">
        <v>29835</v>
      </c>
      <c r="AE30" s="41">
        <v>0</v>
      </c>
      <c r="AF30" s="41">
        <v>0</v>
      </c>
      <c r="AG30" s="43">
        <f t="shared" si="0"/>
        <v>7653005.9100000001</v>
      </c>
      <c r="AH30" s="43">
        <f t="shared" si="1"/>
        <v>21640780</v>
      </c>
      <c r="AI30" s="43">
        <f t="shared" si="2"/>
        <v>24744662.710000001</v>
      </c>
      <c r="AJ30" s="41">
        <v>2813928643</v>
      </c>
      <c r="AK30" s="41">
        <v>3275361005</v>
      </c>
      <c r="AL30" s="41">
        <v>3425367067</v>
      </c>
      <c r="AM30" s="41">
        <v>3171552238.3333335</v>
      </c>
      <c r="AN30" s="41">
        <v>1143321.6430105469</v>
      </c>
      <c r="AO30" s="44"/>
    </row>
    <row r="31" spans="1:41" s="34" customFormat="1" ht="16.5" x14ac:dyDescent="0.3">
      <c r="A31" s="34" t="s">
        <v>117</v>
      </c>
      <c r="B31" s="34" t="s">
        <v>118</v>
      </c>
      <c r="C31" s="34" t="s">
        <v>108</v>
      </c>
      <c r="D31" s="39">
        <v>2</v>
      </c>
      <c r="E31" s="39" t="s">
        <v>1247</v>
      </c>
      <c r="F31" s="40" t="s">
        <v>1190</v>
      </c>
      <c r="G31" s="41">
        <v>3055167131</v>
      </c>
      <c r="H31" s="42">
        <v>2.7559999999999998</v>
      </c>
      <c r="I31" s="41">
        <v>4281101335</v>
      </c>
      <c r="J31" s="41">
        <v>9526325.5299999993</v>
      </c>
      <c r="K31" s="41">
        <v>9520974.5699999984</v>
      </c>
      <c r="L31" s="41">
        <v>0</v>
      </c>
      <c r="M31" s="41">
        <v>9520974.5699999984</v>
      </c>
      <c r="N31" s="41">
        <v>0</v>
      </c>
      <c r="O31" s="41">
        <v>0</v>
      </c>
      <c r="P31" s="41">
        <v>428110.13</v>
      </c>
      <c r="Q31" s="41">
        <v>39025107</v>
      </c>
      <c r="R31" s="41">
        <v>0</v>
      </c>
      <c r="S31" s="41">
        <v>0</v>
      </c>
      <c r="T31" s="41">
        <v>33799109</v>
      </c>
      <c r="U31" s="41">
        <v>0</v>
      </c>
      <c r="V31" s="41">
        <v>1396776</v>
      </c>
      <c r="W31" s="41">
        <v>84170076.700000003</v>
      </c>
      <c r="X31" s="43">
        <v>2.3445507563342762E-2</v>
      </c>
      <c r="Y31" s="41">
        <v>6500</v>
      </c>
      <c r="Z31" s="41">
        <v>39750</v>
      </c>
      <c r="AA31" s="41">
        <v>925</v>
      </c>
      <c r="AB31" s="41">
        <v>47175</v>
      </c>
      <c r="AC31" s="41">
        <v>0</v>
      </c>
      <c r="AD31" s="41">
        <v>47175</v>
      </c>
      <c r="AE31" s="41">
        <v>0</v>
      </c>
      <c r="AF31" s="41">
        <v>0</v>
      </c>
      <c r="AG31" s="43">
        <f t="shared" si="0"/>
        <v>9949084.6999999993</v>
      </c>
      <c r="AH31" s="43">
        <f t="shared" si="1"/>
        <v>39025107</v>
      </c>
      <c r="AI31" s="43">
        <f t="shared" si="2"/>
        <v>35195885</v>
      </c>
      <c r="AJ31" s="41">
        <v>3894436085</v>
      </c>
      <c r="AK31" s="41">
        <v>4184585494</v>
      </c>
      <c r="AL31" s="41">
        <v>4454710634</v>
      </c>
      <c r="AM31" s="41">
        <v>4177910737.6666665</v>
      </c>
      <c r="AN31" s="41">
        <v>1486726.1349390449</v>
      </c>
      <c r="AO31" s="44"/>
    </row>
    <row r="32" spans="1:41" s="34" customFormat="1" ht="16.5" x14ac:dyDescent="0.3">
      <c r="A32" s="34" t="s">
        <v>119</v>
      </c>
      <c r="B32" s="34" t="s">
        <v>120</v>
      </c>
      <c r="C32" s="34" t="s">
        <v>108</v>
      </c>
      <c r="D32" s="39">
        <v>3</v>
      </c>
      <c r="E32" s="39" t="s">
        <v>1246</v>
      </c>
      <c r="F32" s="40" t="s">
        <v>1190</v>
      </c>
      <c r="G32" s="41">
        <v>2766820800</v>
      </c>
      <c r="H32" s="42">
        <v>2.1160000000000001</v>
      </c>
      <c r="I32" s="41">
        <v>2840514149</v>
      </c>
      <c r="J32" s="41">
        <v>6320724.5800000001</v>
      </c>
      <c r="K32" s="41">
        <v>6317563.9199999999</v>
      </c>
      <c r="L32" s="41">
        <v>0</v>
      </c>
      <c r="M32" s="41">
        <v>6317563.9199999999</v>
      </c>
      <c r="N32" s="41">
        <v>0</v>
      </c>
      <c r="O32" s="41">
        <v>0</v>
      </c>
      <c r="P32" s="41">
        <v>284051.40999999997</v>
      </c>
      <c r="Q32" s="41">
        <v>23060247</v>
      </c>
      <c r="R32" s="41">
        <v>13901343</v>
      </c>
      <c r="S32" s="41">
        <v>0</v>
      </c>
      <c r="T32" s="41">
        <v>13720572</v>
      </c>
      <c r="U32" s="41">
        <v>276682</v>
      </c>
      <c r="V32" s="41">
        <v>963294</v>
      </c>
      <c r="W32" s="41">
        <v>58523753.329999998</v>
      </c>
      <c r="X32" s="43">
        <v>2.238726333682587E-2</v>
      </c>
      <c r="Y32" s="41">
        <v>1000</v>
      </c>
      <c r="Z32" s="41">
        <v>23750</v>
      </c>
      <c r="AA32" s="41">
        <v>495</v>
      </c>
      <c r="AB32" s="41">
        <v>25245</v>
      </c>
      <c r="AC32" s="41">
        <v>0</v>
      </c>
      <c r="AD32" s="41">
        <v>25245</v>
      </c>
      <c r="AE32" s="41">
        <v>0</v>
      </c>
      <c r="AF32" s="41">
        <v>0</v>
      </c>
      <c r="AG32" s="43">
        <f t="shared" si="0"/>
        <v>6601615.3300000001</v>
      </c>
      <c r="AH32" s="43">
        <f t="shared" si="1"/>
        <v>36961590</v>
      </c>
      <c r="AI32" s="43">
        <f t="shared" si="2"/>
        <v>14960548</v>
      </c>
      <c r="AJ32" s="41">
        <v>2578912797</v>
      </c>
      <c r="AK32" s="41">
        <v>2889785706</v>
      </c>
      <c r="AL32" s="41">
        <v>3103792686</v>
      </c>
      <c r="AM32" s="41">
        <v>2857497063</v>
      </c>
      <c r="AN32" s="41">
        <v>1034629.860702438</v>
      </c>
      <c r="AO32" s="44"/>
    </row>
    <row r="33" spans="1:41" s="34" customFormat="1" ht="16.5" x14ac:dyDescent="0.3">
      <c r="A33" s="34" t="s">
        <v>121</v>
      </c>
      <c r="B33" s="34" t="s">
        <v>122</v>
      </c>
      <c r="C33" s="34" t="s">
        <v>108</v>
      </c>
      <c r="D33" s="39">
        <v>1</v>
      </c>
      <c r="E33" s="39" t="s">
        <v>1246</v>
      </c>
      <c r="F33" s="40" t="s">
        <v>1190</v>
      </c>
      <c r="G33" s="41">
        <v>2555288300</v>
      </c>
      <c r="H33" s="42">
        <v>2.2999999999999998</v>
      </c>
      <c r="I33" s="41">
        <v>2829110770</v>
      </c>
      <c r="J33" s="41">
        <v>6295349.7300000004</v>
      </c>
      <c r="K33" s="41">
        <v>6231108.7700000005</v>
      </c>
      <c r="L33" s="41">
        <v>0</v>
      </c>
      <c r="M33" s="41">
        <v>6231108.7700000005</v>
      </c>
      <c r="N33" s="41">
        <v>0</v>
      </c>
      <c r="O33" s="41">
        <v>0</v>
      </c>
      <c r="P33" s="41">
        <v>282911.08</v>
      </c>
      <c r="Q33" s="41">
        <v>32801352</v>
      </c>
      <c r="R33" s="41">
        <v>0</v>
      </c>
      <c r="S33" s="41">
        <v>0</v>
      </c>
      <c r="T33" s="41">
        <v>18163388</v>
      </c>
      <c r="U33" s="41">
        <v>255528</v>
      </c>
      <c r="V33" s="41">
        <v>1028409</v>
      </c>
      <c r="W33" s="41">
        <v>58762696.850000001</v>
      </c>
      <c r="X33" s="43">
        <v>2.640368403469313E-2</v>
      </c>
      <c r="Y33" s="41">
        <v>2250</v>
      </c>
      <c r="Z33" s="41">
        <v>28250</v>
      </c>
      <c r="AA33" s="41">
        <v>610</v>
      </c>
      <c r="AB33" s="41">
        <v>31110</v>
      </c>
      <c r="AC33" s="41">
        <v>0</v>
      </c>
      <c r="AD33" s="41">
        <v>31110</v>
      </c>
      <c r="AE33" s="41">
        <v>0</v>
      </c>
      <c r="AF33" s="41">
        <v>0</v>
      </c>
      <c r="AG33" s="43">
        <f t="shared" si="0"/>
        <v>6514019.8500000006</v>
      </c>
      <c r="AH33" s="43">
        <f t="shared" si="1"/>
        <v>32801352</v>
      </c>
      <c r="AI33" s="43">
        <f t="shared" si="2"/>
        <v>19447325</v>
      </c>
      <c r="AJ33" s="41">
        <v>2698366212</v>
      </c>
      <c r="AK33" s="41">
        <v>3085229805</v>
      </c>
      <c r="AL33" s="41">
        <v>3392125714</v>
      </c>
      <c r="AM33" s="41">
        <v>3058573910.3333335</v>
      </c>
      <c r="AN33" s="41">
        <v>1130707.4406247621</v>
      </c>
      <c r="AO33" s="44"/>
    </row>
    <row r="34" spans="1:41" s="34" customFormat="1" ht="16.5" x14ac:dyDescent="0.3">
      <c r="A34" s="34" t="s">
        <v>123</v>
      </c>
      <c r="B34" s="34" t="s">
        <v>124</v>
      </c>
      <c r="C34" s="34" t="s">
        <v>108</v>
      </c>
      <c r="D34" s="39">
        <v>2</v>
      </c>
      <c r="E34" s="39" t="s">
        <v>1247</v>
      </c>
      <c r="F34" s="40" t="s">
        <v>1190</v>
      </c>
      <c r="G34" s="41">
        <v>1389029310</v>
      </c>
      <c r="H34" s="42">
        <v>3.0569999999999999</v>
      </c>
      <c r="I34" s="41">
        <v>2002298205</v>
      </c>
      <c r="J34" s="41">
        <v>4455522.78</v>
      </c>
      <c r="K34" s="41">
        <v>4454016.8600000003</v>
      </c>
      <c r="L34" s="41">
        <v>0</v>
      </c>
      <c r="M34" s="41">
        <v>4454016.8600000003</v>
      </c>
      <c r="N34" s="41">
        <v>0</v>
      </c>
      <c r="O34" s="41">
        <v>0</v>
      </c>
      <c r="P34" s="41">
        <v>200229.82</v>
      </c>
      <c r="Q34" s="41">
        <v>17667885</v>
      </c>
      <c r="R34" s="41">
        <v>10170907</v>
      </c>
      <c r="S34" s="41">
        <v>0</v>
      </c>
      <c r="T34" s="41">
        <v>9158412</v>
      </c>
      <c r="U34" s="41">
        <v>138902</v>
      </c>
      <c r="V34" s="41">
        <v>663864</v>
      </c>
      <c r="W34" s="41">
        <v>42454216.68</v>
      </c>
      <c r="X34" s="43">
        <v>2.4447343035882051E-2</v>
      </c>
      <c r="Y34" s="41">
        <v>1000</v>
      </c>
      <c r="Z34" s="41">
        <v>14500</v>
      </c>
      <c r="AA34" s="41">
        <v>310</v>
      </c>
      <c r="AB34" s="41">
        <v>15810</v>
      </c>
      <c r="AC34" s="41">
        <v>0</v>
      </c>
      <c r="AD34" s="41">
        <v>15810</v>
      </c>
      <c r="AE34" s="41">
        <v>0</v>
      </c>
      <c r="AF34" s="41">
        <v>0</v>
      </c>
      <c r="AG34" s="43">
        <f t="shared" si="0"/>
        <v>4654246.6800000006</v>
      </c>
      <c r="AH34" s="43">
        <f t="shared" si="1"/>
        <v>27838792</v>
      </c>
      <c r="AI34" s="43">
        <f t="shared" si="2"/>
        <v>9961178</v>
      </c>
      <c r="AJ34" s="41">
        <v>1764073944</v>
      </c>
      <c r="AK34" s="41">
        <v>1991512536</v>
      </c>
      <c r="AL34" s="41">
        <v>2159431748</v>
      </c>
      <c r="AM34" s="41">
        <v>1971672742.6666667</v>
      </c>
      <c r="AN34" s="41">
        <v>719837.46616181405</v>
      </c>
      <c r="AO34" s="44"/>
    </row>
    <row r="35" spans="1:41" s="34" customFormat="1" ht="16.5" x14ac:dyDescent="0.3">
      <c r="A35" s="34" t="s">
        <v>125</v>
      </c>
      <c r="B35" s="34" t="s">
        <v>126</v>
      </c>
      <c r="C35" s="34" t="s">
        <v>108</v>
      </c>
      <c r="D35" s="39">
        <v>3</v>
      </c>
      <c r="E35" s="39" t="s">
        <v>1246</v>
      </c>
      <c r="F35" s="40" t="s">
        <v>1190</v>
      </c>
      <c r="G35" s="41">
        <v>1692955440</v>
      </c>
      <c r="H35" s="42">
        <v>4.0650000000000004</v>
      </c>
      <c r="I35" s="41">
        <v>2709658593</v>
      </c>
      <c r="J35" s="41">
        <v>6029544.2199999997</v>
      </c>
      <c r="K35" s="41">
        <v>6028468.1499999994</v>
      </c>
      <c r="L35" s="41">
        <v>0</v>
      </c>
      <c r="M35" s="41">
        <v>6028468.1499999994</v>
      </c>
      <c r="N35" s="41">
        <v>0</v>
      </c>
      <c r="O35" s="41">
        <v>0</v>
      </c>
      <c r="P35" s="41">
        <v>270965.86</v>
      </c>
      <c r="Q35" s="41">
        <v>39400531</v>
      </c>
      <c r="R35" s="41">
        <v>0</v>
      </c>
      <c r="S35" s="41">
        <v>0</v>
      </c>
      <c r="T35" s="41">
        <v>22218806</v>
      </c>
      <c r="U35" s="41">
        <v>0</v>
      </c>
      <c r="V35" s="41">
        <v>899752</v>
      </c>
      <c r="W35" s="41">
        <v>68818523.00999999</v>
      </c>
      <c r="X35" s="43">
        <v>3.442592130565536E-2</v>
      </c>
      <c r="Y35" s="41">
        <v>6363.02</v>
      </c>
      <c r="Z35" s="41">
        <v>75750</v>
      </c>
      <c r="AA35" s="41">
        <v>1642.2604000000001</v>
      </c>
      <c r="AB35" s="41">
        <v>83755.280400000003</v>
      </c>
      <c r="AC35" s="41">
        <v>0</v>
      </c>
      <c r="AD35" s="41">
        <v>83755.280400000003</v>
      </c>
      <c r="AE35" s="41">
        <v>0</v>
      </c>
      <c r="AF35" s="41">
        <v>0</v>
      </c>
      <c r="AG35" s="43">
        <f t="shared" si="0"/>
        <v>6299434.0099999998</v>
      </c>
      <c r="AH35" s="43">
        <f t="shared" si="1"/>
        <v>39400531</v>
      </c>
      <c r="AI35" s="43">
        <f t="shared" si="2"/>
        <v>23118558</v>
      </c>
      <c r="AJ35" s="41">
        <v>2562851234</v>
      </c>
      <c r="AK35" s="41">
        <v>2699257789</v>
      </c>
      <c r="AL35" s="41">
        <v>3009698560</v>
      </c>
      <c r="AM35" s="41">
        <v>2757269194.3333335</v>
      </c>
      <c r="AN35" s="41">
        <v>1003231.85010048</v>
      </c>
      <c r="AO35" s="44"/>
    </row>
    <row r="36" spans="1:41" s="34" customFormat="1" ht="16.5" x14ac:dyDescent="0.3">
      <c r="A36" s="34" t="s">
        <v>127</v>
      </c>
      <c r="B36" s="34" t="s">
        <v>128</v>
      </c>
      <c r="C36" s="34" t="s">
        <v>108</v>
      </c>
      <c r="D36" s="39">
        <v>1</v>
      </c>
      <c r="E36" s="39" t="s">
        <v>1247</v>
      </c>
      <c r="F36" s="40" t="s">
        <v>1190</v>
      </c>
      <c r="G36" s="41">
        <v>2182569189</v>
      </c>
      <c r="H36" s="42">
        <v>3.069</v>
      </c>
      <c r="I36" s="41">
        <v>2947288849</v>
      </c>
      <c r="J36" s="41">
        <v>6558320.1100000003</v>
      </c>
      <c r="K36" s="41">
        <v>6539726.8799999999</v>
      </c>
      <c r="L36" s="41">
        <v>0</v>
      </c>
      <c r="M36" s="41">
        <v>6539726.8799999999</v>
      </c>
      <c r="N36" s="41">
        <v>0</v>
      </c>
      <c r="O36" s="41">
        <v>0</v>
      </c>
      <c r="P36" s="41">
        <v>294728.88</v>
      </c>
      <c r="Q36" s="41">
        <v>37534767</v>
      </c>
      <c r="R36" s="41">
        <v>0</v>
      </c>
      <c r="S36" s="41">
        <v>0</v>
      </c>
      <c r="T36" s="41">
        <v>21657228</v>
      </c>
      <c r="U36" s="41">
        <v>0</v>
      </c>
      <c r="V36" s="41">
        <v>948423</v>
      </c>
      <c r="W36" s="41">
        <v>66974873.759999998</v>
      </c>
      <c r="X36" s="43">
        <v>2.8283269460151944E-2</v>
      </c>
      <c r="Y36" s="41">
        <v>15869.86</v>
      </c>
      <c r="Z36" s="41">
        <v>55000</v>
      </c>
      <c r="AA36" s="41">
        <v>1417.3972000000001</v>
      </c>
      <c r="AB36" s="41">
        <v>72287.257200000007</v>
      </c>
      <c r="AC36" s="41">
        <v>0</v>
      </c>
      <c r="AD36" s="41">
        <v>72287.257200000007</v>
      </c>
      <c r="AE36" s="41">
        <v>0</v>
      </c>
      <c r="AF36" s="41">
        <v>0</v>
      </c>
      <c r="AG36" s="43">
        <f t="shared" si="0"/>
        <v>6834455.7599999998</v>
      </c>
      <c r="AH36" s="43">
        <f t="shared" si="1"/>
        <v>37534767</v>
      </c>
      <c r="AI36" s="43">
        <f t="shared" si="2"/>
        <v>22605651</v>
      </c>
      <c r="AJ36" s="41">
        <v>2683573512</v>
      </c>
      <c r="AK36" s="41">
        <v>2845270836</v>
      </c>
      <c r="AL36" s="41">
        <v>3231520728</v>
      </c>
      <c r="AM36" s="41">
        <v>2920121692</v>
      </c>
      <c r="AN36" s="41">
        <v>1077172.528493061</v>
      </c>
      <c r="AO36" s="44"/>
    </row>
    <row r="37" spans="1:41" s="34" customFormat="1" ht="16.5" x14ac:dyDescent="0.3">
      <c r="A37" s="34" t="s">
        <v>129</v>
      </c>
      <c r="B37" s="34" t="s">
        <v>130</v>
      </c>
      <c r="C37" s="34" t="s">
        <v>108</v>
      </c>
      <c r="D37" s="39">
        <v>2</v>
      </c>
      <c r="E37" s="39" t="s">
        <v>1247</v>
      </c>
      <c r="F37" s="40" t="s">
        <v>1190</v>
      </c>
      <c r="G37" s="41">
        <v>2824214217</v>
      </c>
      <c r="H37" s="42">
        <v>1.621</v>
      </c>
      <c r="I37" s="41">
        <v>2902202097</v>
      </c>
      <c r="J37" s="41">
        <v>6457992.8799999999</v>
      </c>
      <c r="K37" s="41">
        <v>6437837.6499999994</v>
      </c>
      <c r="L37" s="41">
        <v>0</v>
      </c>
      <c r="M37" s="41">
        <v>6437837.6499999994</v>
      </c>
      <c r="N37" s="41">
        <v>0</v>
      </c>
      <c r="O37" s="41">
        <v>0</v>
      </c>
      <c r="P37" s="41">
        <v>290220.21000000002</v>
      </c>
      <c r="Q37" s="41">
        <v>19551634</v>
      </c>
      <c r="R37" s="41">
        <v>6883938</v>
      </c>
      <c r="S37" s="41">
        <v>0</v>
      </c>
      <c r="T37" s="41">
        <v>11638082.039999999</v>
      </c>
      <c r="U37" s="41">
        <v>0</v>
      </c>
      <c r="V37" s="41">
        <v>974576.48</v>
      </c>
      <c r="W37" s="41">
        <v>45776288.379999995</v>
      </c>
      <c r="X37" s="43">
        <v>1.944335744344948E-2</v>
      </c>
      <c r="Y37" s="41">
        <v>4200</v>
      </c>
      <c r="Z37" s="41">
        <v>22500</v>
      </c>
      <c r="AA37" s="41">
        <v>534</v>
      </c>
      <c r="AB37" s="41">
        <v>27234</v>
      </c>
      <c r="AC37" s="41">
        <v>0</v>
      </c>
      <c r="AD37" s="41">
        <v>27234</v>
      </c>
      <c r="AE37" s="41">
        <v>0</v>
      </c>
      <c r="AF37" s="41">
        <v>0</v>
      </c>
      <c r="AG37" s="43">
        <f t="shared" si="0"/>
        <v>6728057.8599999994</v>
      </c>
      <c r="AH37" s="43">
        <f t="shared" si="1"/>
        <v>26435572</v>
      </c>
      <c r="AI37" s="43">
        <f t="shared" si="2"/>
        <v>12612658.52</v>
      </c>
      <c r="AJ37" s="41">
        <v>2614492164</v>
      </c>
      <c r="AK37" s="41">
        <v>2919057917</v>
      </c>
      <c r="AL37" s="41">
        <v>3012307051</v>
      </c>
      <c r="AM37" s="41">
        <v>2848619044</v>
      </c>
      <c r="AN37" s="41">
        <v>1005666.283666044</v>
      </c>
      <c r="AO37" s="44"/>
    </row>
    <row r="38" spans="1:41" s="34" customFormat="1" ht="16.5" x14ac:dyDescent="0.3">
      <c r="A38" s="34" t="s">
        <v>131</v>
      </c>
      <c r="B38" s="34" t="s">
        <v>132</v>
      </c>
      <c r="C38" s="34" t="s">
        <v>108</v>
      </c>
      <c r="D38" s="39">
        <v>3</v>
      </c>
      <c r="E38" s="39" t="s">
        <v>1247</v>
      </c>
      <c r="F38" s="40" t="s">
        <v>1190</v>
      </c>
      <c r="G38" s="41">
        <v>4290807055</v>
      </c>
      <c r="H38" s="42">
        <v>1.589</v>
      </c>
      <c r="I38" s="41">
        <v>4507055253</v>
      </c>
      <c r="J38" s="41">
        <v>10029119.18</v>
      </c>
      <c r="K38" s="41">
        <v>9965672.7400000002</v>
      </c>
      <c r="L38" s="41">
        <v>0</v>
      </c>
      <c r="M38" s="41">
        <v>9965672.7400000002</v>
      </c>
      <c r="N38" s="41">
        <v>0</v>
      </c>
      <c r="O38" s="41">
        <v>0</v>
      </c>
      <c r="P38" s="41">
        <v>450705.53</v>
      </c>
      <c r="Q38" s="41">
        <v>30940344</v>
      </c>
      <c r="R38" s="41">
        <v>0</v>
      </c>
      <c r="S38" s="41">
        <v>0</v>
      </c>
      <c r="T38" s="41">
        <v>25295982.32</v>
      </c>
      <c r="U38" s="41">
        <v>0</v>
      </c>
      <c r="V38" s="41">
        <v>1509455</v>
      </c>
      <c r="W38" s="41">
        <v>68162159.590000004</v>
      </c>
      <c r="X38" s="43">
        <v>1.778002761160603E-2</v>
      </c>
      <c r="Y38" s="41">
        <v>1750</v>
      </c>
      <c r="Z38" s="41">
        <v>6250</v>
      </c>
      <c r="AA38" s="41">
        <v>160</v>
      </c>
      <c r="AB38" s="41">
        <v>8160</v>
      </c>
      <c r="AC38" s="41">
        <v>0</v>
      </c>
      <c r="AD38" s="41">
        <v>8160</v>
      </c>
      <c r="AE38" s="41">
        <v>0</v>
      </c>
      <c r="AF38" s="41">
        <v>0</v>
      </c>
      <c r="AG38" s="43">
        <f t="shared" si="0"/>
        <v>10416378.27</v>
      </c>
      <c r="AH38" s="43">
        <f t="shared" si="1"/>
        <v>30940344</v>
      </c>
      <c r="AI38" s="43">
        <f t="shared" si="2"/>
        <v>26805437.32</v>
      </c>
      <c r="AJ38" s="41">
        <v>4029455922</v>
      </c>
      <c r="AK38" s="41">
        <v>4526305849</v>
      </c>
      <c r="AL38" s="41">
        <v>4753649917</v>
      </c>
      <c r="AM38" s="41">
        <v>4436470562.666667</v>
      </c>
      <c r="AN38" s="41">
        <v>1585236.4204286609</v>
      </c>
      <c r="AO38" s="44"/>
    </row>
    <row r="39" spans="1:41" s="34" customFormat="1" ht="16.5" x14ac:dyDescent="0.3">
      <c r="A39" s="34" t="s">
        <v>133</v>
      </c>
      <c r="B39" s="34" t="s">
        <v>134</v>
      </c>
      <c r="C39" s="34" t="s">
        <v>108</v>
      </c>
      <c r="D39" s="39">
        <v>1</v>
      </c>
      <c r="E39" s="39" t="s">
        <v>1246</v>
      </c>
      <c r="F39" s="40" t="s">
        <v>1190</v>
      </c>
      <c r="G39" s="41">
        <v>1219198500</v>
      </c>
      <c r="H39" s="42">
        <v>3.3029999999999999</v>
      </c>
      <c r="I39" s="41">
        <v>1620595974</v>
      </c>
      <c r="J39" s="41">
        <v>3606157.29</v>
      </c>
      <c r="K39" s="41">
        <v>3605790.35</v>
      </c>
      <c r="L39" s="41">
        <v>0</v>
      </c>
      <c r="M39" s="41">
        <v>3605790.35</v>
      </c>
      <c r="N39" s="41">
        <v>0</v>
      </c>
      <c r="O39" s="41">
        <v>0</v>
      </c>
      <c r="P39" s="41">
        <v>162059.6</v>
      </c>
      <c r="Q39" s="41">
        <v>24110998</v>
      </c>
      <c r="R39" s="41">
        <v>0</v>
      </c>
      <c r="S39" s="41">
        <v>0</v>
      </c>
      <c r="T39" s="41">
        <v>11846445</v>
      </c>
      <c r="U39" s="41">
        <v>0</v>
      </c>
      <c r="V39" s="41">
        <v>537616</v>
      </c>
      <c r="W39" s="41">
        <v>40262908.950000003</v>
      </c>
      <c r="X39" s="43">
        <v>2.6034929911267688E-2</v>
      </c>
      <c r="Y39" s="41">
        <v>1964.38</v>
      </c>
      <c r="Z39" s="41">
        <v>38000</v>
      </c>
      <c r="AA39" s="41">
        <v>799.2876</v>
      </c>
      <c r="AB39" s="41">
        <v>40763.667600000001</v>
      </c>
      <c r="AC39" s="41">
        <v>0</v>
      </c>
      <c r="AD39" s="41">
        <v>40763.667600000001</v>
      </c>
      <c r="AE39" s="41">
        <v>0</v>
      </c>
      <c r="AF39" s="41">
        <v>0</v>
      </c>
      <c r="AG39" s="43">
        <f t="shared" si="0"/>
        <v>3767849.95</v>
      </c>
      <c r="AH39" s="43">
        <f t="shared" si="1"/>
        <v>24110998</v>
      </c>
      <c r="AI39" s="43">
        <f t="shared" si="2"/>
        <v>12384061</v>
      </c>
      <c r="AJ39" s="41">
        <v>1512844503</v>
      </c>
      <c r="AK39" s="41">
        <v>1612848348</v>
      </c>
      <c r="AL39" s="41">
        <v>1717422876</v>
      </c>
      <c r="AM39" s="41">
        <v>1614371909</v>
      </c>
      <c r="AN39" s="41">
        <v>572473.719525708</v>
      </c>
      <c r="AO39" s="44"/>
    </row>
    <row r="40" spans="1:41" s="34" customFormat="1" ht="16.5" x14ac:dyDescent="0.3">
      <c r="A40" s="34" t="s">
        <v>135</v>
      </c>
      <c r="B40" s="34" t="s">
        <v>136</v>
      </c>
      <c r="C40" s="34" t="s">
        <v>108</v>
      </c>
      <c r="D40" s="39">
        <v>2</v>
      </c>
      <c r="E40" s="39" t="s">
        <v>1247</v>
      </c>
      <c r="F40" s="40" t="s">
        <v>1190</v>
      </c>
      <c r="G40" s="41">
        <v>4558366000</v>
      </c>
      <c r="H40" s="42">
        <v>3.073</v>
      </c>
      <c r="I40" s="41">
        <v>6450060183</v>
      </c>
      <c r="J40" s="41">
        <v>14352702.300000001</v>
      </c>
      <c r="K40" s="41">
        <v>14340109.560000001</v>
      </c>
      <c r="L40" s="41">
        <v>0</v>
      </c>
      <c r="M40" s="41">
        <v>14340109.560000001</v>
      </c>
      <c r="N40" s="41">
        <v>0</v>
      </c>
      <c r="O40" s="41">
        <v>0</v>
      </c>
      <c r="P40" s="41">
        <v>645006.02</v>
      </c>
      <c r="Q40" s="41">
        <v>62165155</v>
      </c>
      <c r="R40" s="41">
        <v>0</v>
      </c>
      <c r="S40" s="41">
        <v>0</v>
      </c>
      <c r="T40" s="41">
        <v>60770238.689999998</v>
      </c>
      <c r="U40" s="41">
        <v>0</v>
      </c>
      <c r="V40" s="41">
        <v>2115802</v>
      </c>
      <c r="W40" s="41">
        <v>140036311.26999998</v>
      </c>
      <c r="X40" s="43">
        <v>2.5563496065105468E-2</v>
      </c>
      <c r="Y40" s="41">
        <v>7184.25</v>
      </c>
      <c r="Z40" s="41">
        <v>39250</v>
      </c>
      <c r="AA40" s="41">
        <v>928.68500000000006</v>
      </c>
      <c r="AB40" s="41">
        <v>47362.934999999998</v>
      </c>
      <c r="AC40" s="41">
        <v>0</v>
      </c>
      <c r="AD40" s="41">
        <v>47362.934999999998</v>
      </c>
      <c r="AE40" s="41">
        <v>0</v>
      </c>
      <c r="AF40" s="41">
        <v>0</v>
      </c>
      <c r="AG40" s="43">
        <f t="shared" si="0"/>
        <v>14985115.58</v>
      </c>
      <c r="AH40" s="43">
        <f t="shared" si="1"/>
        <v>62165155</v>
      </c>
      <c r="AI40" s="43">
        <f t="shared" si="2"/>
        <v>62886040.689999998</v>
      </c>
      <c r="AJ40" s="41">
        <v>5930371563</v>
      </c>
      <c r="AK40" s="41">
        <v>6347412816</v>
      </c>
      <c r="AL40" s="41">
        <v>6718299189</v>
      </c>
      <c r="AM40" s="41">
        <v>6332027856</v>
      </c>
      <c r="AN40" s="41">
        <v>2239430.8235669369</v>
      </c>
      <c r="AO40" s="44"/>
    </row>
    <row r="41" spans="1:41" s="34" customFormat="1" ht="16.5" x14ac:dyDescent="0.3">
      <c r="A41" s="34" t="s">
        <v>137</v>
      </c>
      <c r="B41" s="34" t="s">
        <v>138</v>
      </c>
      <c r="C41" s="34" t="s">
        <v>108</v>
      </c>
      <c r="D41" s="39">
        <v>3</v>
      </c>
      <c r="E41" s="39" t="s">
        <v>1247</v>
      </c>
      <c r="F41" s="40" t="s">
        <v>1190</v>
      </c>
      <c r="G41" s="41">
        <v>3558758661</v>
      </c>
      <c r="H41" s="42">
        <v>1.1549999999999998</v>
      </c>
      <c r="I41" s="41">
        <v>4038268986</v>
      </c>
      <c r="J41" s="41">
        <v>8985973.9199999999</v>
      </c>
      <c r="K41" s="41">
        <v>8974420.3399999999</v>
      </c>
      <c r="L41" s="41">
        <v>0</v>
      </c>
      <c r="M41" s="41">
        <v>8974420.3399999999</v>
      </c>
      <c r="N41" s="41">
        <v>0</v>
      </c>
      <c r="O41" s="41">
        <v>0</v>
      </c>
      <c r="P41" s="41">
        <v>403826.9</v>
      </c>
      <c r="Q41" s="41">
        <v>15366545</v>
      </c>
      <c r="R41" s="41">
        <v>0</v>
      </c>
      <c r="S41" s="41">
        <v>0</v>
      </c>
      <c r="T41" s="41">
        <v>16336880</v>
      </c>
      <c r="U41" s="41">
        <v>0</v>
      </c>
      <c r="V41" s="41">
        <v>0</v>
      </c>
      <c r="W41" s="41">
        <v>41081672.240000002</v>
      </c>
      <c r="X41" s="43">
        <v>9.7883384508034212E-3</v>
      </c>
      <c r="Y41" s="41">
        <v>750</v>
      </c>
      <c r="Z41" s="41">
        <v>12500</v>
      </c>
      <c r="AA41" s="41">
        <v>265</v>
      </c>
      <c r="AB41" s="41">
        <v>13515</v>
      </c>
      <c r="AC41" s="41">
        <v>0</v>
      </c>
      <c r="AD41" s="41">
        <v>13515</v>
      </c>
      <c r="AE41" s="41">
        <v>0</v>
      </c>
      <c r="AF41" s="41">
        <v>0</v>
      </c>
      <c r="AG41" s="43">
        <f t="shared" si="0"/>
        <v>9378247.2400000002</v>
      </c>
      <c r="AH41" s="43">
        <f t="shared" si="1"/>
        <v>15366545</v>
      </c>
      <c r="AI41" s="43">
        <f t="shared" si="2"/>
        <v>16336880</v>
      </c>
      <c r="AJ41" s="41">
        <v>3895115495</v>
      </c>
      <c r="AK41" s="41">
        <v>3990262873</v>
      </c>
      <c r="AL41" s="41">
        <v>4136659844</v>
      </c>
      <c r="AM41" s="41">
        <v>4007346070.6666665</v>
      </c>
      <c r="AN41" s="41">
        <v>1379433.5222317651</v>
      </c>
      <c r="AO41" s="44"/>
    </row>
    <row r="42" spans="1:41" s="34" customFormat="1" ht="16.5" x14ac:dyDescent="0.3">
      <c r="A42" s="34" t="s">
        <v>139</v>
      </c>
      <c r="B42" s="34" t="s">
        <v>140</v>
      </c>
      <c r="C42" s="34" t="s">
        <v>108</v>
      </c>
      <c r="D42" s="39">
        <v>1</v>
      </c>
      <c r="E42" s="39" t="s">
        <v>1246</v>
      </c>
      <c r="F42" s="40" t="s">
        <v>1190</v>
      </c>
      <c r="G42" s="41">
        <v>4381539440</v>
      </c>
      <c r="H42" s="42">
        <v>3.5489999999999999</v>
      </c>
      <c r="I42" s="41">
        <v>6882035280</v>
      </c>
      <c r="J42" s="41">
        <v>15313935.189999999</v>
      </c>
      <c r="K42" s="41">
        <v>15297632.969999999</v>
      </c>
      <c r="L42" s="41">
        <v>0</v>
      </c>
      <c r="M42" s="41">
        <v>15297632.969999999</v>
      </c>
      <c r="N42" s="41">
        <v>0</v>
      </c>
      <c r="O42" s="41">
        <v>0</v>
      </c>
      <c r="P42" s="41">
        <v>688203.53</v>
      </c>
      <c r="Q42" s="41">
        <v>98802833</v>
      </c>
      <c r="R42" s="41">
        <v>0</v>
      </c>
      <c r="S42" s="41">
        <v>0</v>
      </c>
      <c r="T42" s="41">
        <v>38211323.759999998</v>
      </c>
      <c r="U42" s="41">
        <v>219077</v>
      </c>
      <c r="V42" s="41">
        <v>2261926.0499999998</v>
      </c>
      <c r="W42" s="41">
        <v>155480996.31</v>
      </c>
      <c r="X42" s="43">
        <v>3.1367782591676018E-2</v>
      </c>
      <c r="Y42" s="41">
        <v>10740.41</v>
      </c>
      <c r="Z42" s="41">
        <v>119250</v>
      </c>
      <c r="AA42" s="41">
        <v>2599.8081999999999</v>
      </c>
      <c r="AB42" s="41">
        <v>132590.2182</v>
      </c>
      <c r="AC42" s="41">
        <v>0</v>
      </c>
      <c r="AD42" s="41">
        <v>132590.2182</v>
      </c>
      <c r="AE42" s="41">
        <v>0</v>
      </c>
      <c r="AF42" s="41">
        <v>0</v>
      </c>
      <c r="AG42" s="43">
        <f t="shared" si="0"/>
        <v>15985836.499999998</v>
      </c>
      <c r="AH42" s="43">
        <f t="shared" si="1"/>
        <v>98802833</v>
      </c>
      <c r="AI42" s="43">
        <f t="shared" si="2"/>
        <v>40692326.809999995</v>
      </c>
      <c r="AJ42" s="41">
        <v>6173269385</v>
      </c>
      <c r="AK42" s="41">
        <v>6785784240</v>
      </c>
      <c r="AL42" s="41">
        <v>7251802052</v>
      </c>
      <c r="AM42" s="41">
        <v>6736951892.333333</v>
      </c>
      <c r="AN42" s="41">
        <v>2417265.146732436</v>
      </c>
      <c r="AO42" s="44"/>
    </row>
    <row r="43" spans="1:41" s="34" customFormat="1" ht="16.5" x14ac:dyDescent="0.3">
      <c r="A43" s="34" t="s">
        <v>141</v>
      </c>
      <c r="B43" s="34" t="s">
        <v>142</v>
      </c>
      <c r="C43" s="34" t="s">
        <v>108</v>
      </c>
      <c r="D43" s="39">
        <v>2</v>
      </c>
      <c r="E43" s="39" t="s">
        <v>1247</v>
      </c>
      <c r="F43" s="40" t="s">
        <v>1190</v>
      </c>
      <c r="G43" s="41">
        <v>1700593745</v>
      </c>
      <c r="H43" s="42">
        <v>2.3129999999999997</v>
      </c>
      <c r="I43" s="41">
        <v>1866284142</v>
      </c>
      <c r="J43" s="41">
        <v>4152863.68</v>
      </c>
      <c r="K43" s="41">
        <v>4133192.1100000003</v>
      </c>
      <c r="L43" s="41">
        <v>0</v>
      </c>
      <c r="M43" s="41">
        <v>4133192.1100000003</v>
      </c>
      <c r="N43" s="41">
        <v>0</v>
      </c>
      <c r="O43" s="41">
        <v>0</v>
      </c>
      <c r="P43" s="41">
        <v>186628.41</v>
      </c>
      <c r="Q43" s="41">
        <v>16213902</v>
      </c>
      <c r="R43" s="41">
        <v>0</v>
      </c>
      <c r="S43" s="41">
        <v>0</v>
      </c>
      <c r="T43" s="41">
        <v>18122902.66</v>
      </c>
      <c r="U43" s="41">
        <v>0</v>
      </c>
      <c r="V43" s="41">
        <v>669097</v>
      </c>
      <c r="W43" s="41">
        <v>39325722.18</v>
      </c>
      <c r="X43" s="43">
        <v>3.0800434738597855E-2</v>
      </c>
      <c r="Y43" s="41">
        <v>12250</v>
      </c>
      <c r="Z43" s="41">
        <v>12500</v>
      </c>
      <c r="AA43" s="41">
        <v>495</v>
      </c>
      <c r="AB43" s="41">
        <v>25245</v>
      </c>
      <c r="AC43" s="41">
        <v>0</v>
      </c>
      <c r="AD43" s="41">
        <v>25245</v>
      </c>
      <c r="AE43" s="41">
        <v>0</v>
      </c>
      <c r="AF43" s="41">
        <v>0</v>
      </c>
      <c r="AG43" s="43">
        <f t="shared" si="0"/>
        <v>4319820.5200000005</v>
      </c>
      <c r="AH43" s="43">
        <f t="shared" si="1"/>
        <v>16213902</v>
      </c>
      <c r="AI43" s="43">
        <f t="shared" si="2"/>
        <v>18791999.66</v>
      </c>
      <c r="AJ43" s="41">
        <v>1729461478</v>
      </c>
      <c r="AK43" s="41">
        <v>2005716536</v>
      </c>
      <c r="AL43" s="41">
        <v>2082642192</v>
      </c>
      <c r="AM43" s="41">
        <v>1939273402</v>
      </c>
      <c r="AN43" s="41">
        <v>694738.11759452103</v>
      </c>
      <c r="AO43" s="44"/>
    </row>
    <row r="44" spans="1:41" s="34" customFormat="1" ht="16.5" x14ac:dyDescent="0.3">
      <c r="A44" s="34" t="s">
        <v>143</v>
      </c>
      <c r="B44" s="34" t="s">
        <v>144</v>
      </c>
      <c r="C44" s="34" t="s">
        <v>108</v>
      </c>
      <c r="D44" s="39">
        <v>3</v>
      </c>
      <c r="E44" s="39" t="s">
        <v>1247</v>
      </c>
      <c r="F44" s="40" t="s">
        <v>1190</v>
      </c>
      <c r="G44" s="41">
        <v>6710621182</v>
      </c>
      <c r="H44" s="42">
        <v>2.6069999999999998</v>
      </c>
      <c r="I44" s="41">
        <v>9247463883</v>
      </c>
      <c r="J44" s="41">
        <v>20577497.32</v>
      </c>
      <c r="K44" s="41">
        <v>20568198.140000001</v>
      </c>
      <c r="L44" s="41">
        <v>0</v>
      </c>
      <c r="M44" s="41">
        <v>20568198.140000001</v>
      </c>
      <c r="N44" s="41">
        <v>0</v>
      </c>
      <c r="O44" s="41">
        <v>0</v>
      </c>
      <c r="P44" s="41">
        <v>924746.39</v>
      </c>
      <c r="Q44" s="41">
        <v>77793253</v>
      </c>
      <c r="R44" s="41">
        <v>0</v>
      </c>
      <c r="S44" s="41">
        <v>0</v>
      </c>
      <c r="T44" s="41">
        <v>72553212.079999998</v>
      </c>
      <c r="U44" s="41">
        <v>0</v>
      </c>
      <c r="V44" s="41">
        <v>3048118</v>
      </c>
      <c r="W44" s="41">
        <v>174887527.61000001</v>
      </c>
      <c r="X44" s="43">
        <v>2.2532103434146883E-2</v>
      </c>
      <c r="Y44" s="41">
        <v>11000</v>
      </c>
      <c r="Z44" s="41">
        <v>66750</v>
      </c>
      <c r="AA44" s="41">
        <v>1555</v>
      </c>
      <c r="AB44" s="41">
        <v>79305</v>
      </c>
      <c r="AC44" s="41">
        <v>0</v>
      </c>
      <c r="AD44" s="41">
        <v>79305</v>
      </c>
      <c r="AE44" s="41">
        <v>0</v>
      </c>
      <c r="AF44" s="41">
        <v>0</v>
      </c>
      <c r="AG44" s="43">
        <f t="shared" si="0"/>
        <v>21492944.530000001</v>
      </c>
      <c r="AH44" s="43">
        <f t="shared" si="1"/>
        <v>77793253</v>
      </c>
      <c r="AI44" s="43">
        <f t="shared" si="2"/>
        <v>75601330.079999998</v>
      </c>
      <c r="AJ44" s="41">
        <v>7230135145</v>
      </c>
      <c r="AK44" s="41">
        <v>9135096063</v>
      </c>
      <c r="AL44" s="41">
        <v>9736096513</v>
      </c>
      <c r="AM44" s="41">
        <v>8700442573.666666</v>
      </c>
      <c r="AN44" s="41">
        <v>3248450.9065458449</v>
      </c>
      <c r="AO44" s="44"/>
    </row>
    <row r="45" spans="1:41" s="34" customFormat="1" ht="16.5" x14ac:dyDescent="0.3">
      <c r="A45" s="34" t="s">
        <v>145</v>
      </c>
      <c r="B45" s="34" t="s">
        <v>146</v>
      </c>
      <c r="C45" s="34" t="s">
        <v>108</v>
      </c>
      <c r="D45" s="39">
        <v>1</v>
      </c>
      <c r="E45" s="39" t="s">
        <v>1246</v>
      </c>
      <c r="F45" s="40" t="s">
        <v>1190</v>
      </c>
      <c r="G45" s="41">
        <v>4547845200</v>
      </c>
      <c r="H45" s="42">
        <v>1.7959999999999998</v>
      </c>
      <c r="I45" s="41">
        <v>5562460285</v>
      </c>
      <c r="J45" s="41">
        <v>12377611.1</v>
      </c>
      <c r="K45" s="41">
        <v>12369441.35</v>
      </c>
      <c r="L45" s="41">
        <v>0</v>
      </c>
      <c r="M45" s="41">
        <v>12369441.35</v>
      </c>
      <c r="N45" s="41">
        <v>0</v>
      </c>
      <c r="O45" s="41">
        <v>0</v>
      </c>
      <c r="P45" s="41">
        <v>556246.03</v>
      </c>
      <c r="Q45" s="41">
        <v>31909979</v>
      </c>
      <c r="R45" s="41">
        <v>22266196</v>
      </c>
      <c r="S45" s="41">
        <v>0</v>
      </c>
      <c r="T45" s="41">
        <v>12698111</v>
      </c>
      <c r="U45" s="41">
        <v>0</v>
      </c>
      <c r="V45" s="41">
        <v>1837519</v>
      </c>
      <c r="W45" s="41">
        <v>81637492.379999995</v>
      </c>
      <c r="X45" s="43">
        <v>1.6402444742876131E-2</v>
      </c>
      <c r="Y45" s="41">
        <v>3000</v>
      </c>
      <c r="Z45" s="41">
        <v>34500</v>
      </c>
      <c r="AA45" s="41">
        <v>750</v>
      </c>
      <c r="AB45" s="41">
        <v>38250</v>
      </c>
      <c r="AC45" s="41">
        <v>0</v>
      </c>
      <c r="AD45" s="41">
        <v>38250</v>
      </c>
      <c r="AE45" s="41">
        <v>0</v>
      </c>
      <c r="AF45" s="41">
        <v>0</v>
      </c>
      <c r="AG45" s="43">
        <f t="shared" si="0"/>
        <v>12925687.379999999</v>
      </c>
      <c r="AH45" s="43">
        <f t="shared" si="1"/>
        <v>54176175</v>
      </c>
      <c r="AI45" s="43">
        <f t="shared" si="2"/>
        <v>14535630</v>
      </c>
      <c r="AJ45" s="41">
        <v>4857264574</v>
      </c>
      <c r="AK45" s="41">
        <v>5512561920</v>
      </c>
      <c r="AL45" s="41">
        <v>6174942566</v>
      </c>
      <c r="AM45" s="41">
        <v>5514923020</v>
      </c>
      <c r="AN45" s="41">
        <v>2058312.130352478</v>
      </c>
      <c r="AO45" s="44"/>
    </row>
    <row r="46" spans="1:41" s="34" customFormat="1" ht="16.5" x14ac:dyDescent="0.3">
      <c r="A46" s="34" t="s">
        <v>147</v>
      </c>
      <c r="B46" s="34" t="s">
        <v>148</v>
      </c>
      <c r="C46" s="34" t="s">
        <v>108</v>
      </c>
      <c r="D46" s="39">
        <v>2</v>
      </c>
      <c r="E46" s="39" t="s">
        <v>1247</v>
      </c>
      <c r="F46" s="40" t="s">
        <v>1190</v>
      </c>
      <c r="G46" s="41">
        <v>2167971400</v>
      </c>
      <c r="H46" s="42">
        <v>3.3369999999999997</v>
      </c>
      <c r="I46" s="41">
        <v>3573208301</v>
      </c>
      <c r="J46" s="41">
        <v>7951118.8300000001</v>
      </c>
      <c r="K46" s="41">
        <v>7945077.4199999999</v>
      </c>
      <c r="L46" s="41">
        <v>0</v>
      </c>
      <c r="M46" s="41">
        <v>7945077.4199999999</v>
      </c>
      <c r="N46" s="41">
        <v>0</v>
      </c>
      <c r="O46" s="41">
        <v>0</v>
      </c>
      <c r="P46" s="41">
        <v>357320.83</v>
      </c>
      <c r="Q46" s="41">
        <v>34935991</v>
      </c>
      <c r="R46" s="41">
        <v>0</v>
      </c>
      <c r="S46" s="41">
        <v>0</v>
      </c>
      <c r="T46" s="41">
        <v>27921000</v>
      </c>
      <c r="U46" s="41">
        <v>0</v>
      </c>
      <c r="V46" s="41">
        <v>1180328</v>
      </c>
      <c r="W46" s="41">
        <v>72339717.25</v>
      </c>
      <c r="X46" s="43">
        <v>2.7070166423308038E-2</v>
      </c>
      <c r="Y46" s="41">
        <v>18750</v>
      </c>
      <c r="Z46" s="41">
        <v>36750</v>
      </c>
      <c r="AA46" s="41">
        <v>1110</v>
      </c>
      <c r="AB46" s="41">
        <v>56610</v>
      </c>
      <c r="AC46" s="41">
        <v>0</v>
      </c>
      <c r="AD46" s="41">
        <v>56610</v>
      </c>
      <c r="AE46" s="41">
        <v>0</v>
      </c>
      <c r="AF46" s="41">
        <v>0</v>
      </c>
      <c r="AG46" s="43">
        <f t="shared" si="0"/>
        <v>8302398.25</v>
      </c>
      <c r="AH46" s="43">
        <f t="shared" si="1"/>
        <v>34935991</v>
      </c>
      <c r="AI46" s="43">
        <f t="shared" si="2"/>
        <v>29101328</v>
      </c>
      <c r="AJ46" s="41">
        <v>3274976501</v>
      </c>
      <c r="AK46" s="41">
        <v>3540981030</v>
      </c>
      <c r="AL46" s="41">
        <v>3824931898</v>
      </c>
      <c r="AM46" s="41">
        <v>3546963143</v>
      </c>
      <c r="AN46" s="41">
        <v>1274976.0243560341</v>
      </c>
      <c r="AO46" s="44"/>
    </row>
    <row r="47" spans="1:41" s="34" customFormat="1" ht="16.5" x14ac:dyDescent="0.3">
      <c r="A47" s="34" t="s">
        <v>149</v>
      </c>
      <c r="B47" s="34" t="s">
        <v>150</v>
      </c>
      <c r="C47" s="34" t="s">
        <v>108</v>
      </c>
      <c r="D47" s="39">
        <v>3</v>
      </c>
      <c r="E47" s="39" t="s">
        <v>1247</v>
      </c>
      <c r="F47" s="40" t="s">
        <v>1190</v>
      </c>
      <c r="G47" s="41">
        <v>2459289200</v>
      </c>
      <c r="H47" s="42">
        <v>3.2879999999999998</v>
      </c>
      <c r="I47" s="41">
        <v>3183793357</v>
      </c>
      <c r="J47" s="41">
        <v>7084590.9900000002</v>
      </c>
      <c r="K47" s="41">
        <v>7083999.7200000007</v>
      </c>
      <c r="L47" s="41">
        <v>0</v>
      </c>
      <c r="M47" s="41">
        <v>7083999.7200000007</v>
      </c>
      <c r="N47" s="41">
        <v>0</v>
      </c>
      <c r="O47" s="41">
        <v>0</v>
      </c>
      <c r="P47" s="41">
        <v>318379.34000000003</v>
      </c>
      <c r="Q47" s="41">
        <v>54719998</v>
      </c>
      <c r="R47" s="41">
        <v>0</v>
      </c>
      <c r="S47" s="41">
        <v>0</v>
      </c>
      <c r="T47" s="41">
        <v>17539787.390000001</v>
      </c>
      <c r="U47" s="41">
        <v>122964</v>
      </c>
      <c r="V47" s="41">
        <v>1051884.6499999999</v>
      </c>
      <c r="W47" s="41">
        <v>80837013.100000009</v>
      </c>
      <c r="X47" s="43">
        <v>2.7894499422683662E-2</v>
      </c>
      <c r="Y47" s="41">
        <v>2500</v>
      </c>
      <c r="Z47" s="41">
        <v>38750</v>
      </c>
      <c r="AA47" s="41">
        <v>825</v>
      </c>
      <c r="AB47" s="41">
        <v>42075</v>
      </c>
      <c r="AC47" s="41">
        <v>0</v>
      </c>
      <c r="AD47" s="41">
        <v>42075</v>
      </c>
      <c r="AE47" s="41">
        <v>0</v>
      </c>
      <c r="AF47" s="41">
        <v>0</v>
      </c>
      <c r="AG47" s="43">
        <f t="shared" si="0"/>
        <v>7402379.0600000005</v>
      </c>
      <c r="AH47" s="43">
        <f t="shared" si="1"/>
        <v>54719998</v>
      </c>
      <c r="AI47" s="43">
        <f t="shared" si="2"/>
        <v>18714636.039999999</v>
      </c>
      <c r="AJ47" s="41">
        <v>2909801829</v>
      </c>
      <c r="AK47" s="41">
        <v>3155657099</v>
      </c>
      <c r="AL47" s="41">
        <v>3435721151</v>
      </c>
      <c r="AM47" s="41">
        <v>3167060026.3333335</v>
      </c>
      <c r="AN47" s="41">
        <v>1145239.238426283</v>
      </c>
      <c r="AO47" s="44"/>
    </row>
    <row r="48" spans="1:41" s="34" customFormat="1" ht="16.5" x14ac:dyDescent="0.3">
      <c r="A48" s="34" t="s">
        <v>151</v>
      </c>
      <c r="B48" s="34" t="s">
        <v>152</v>
      </c>
      <c r="C48" s="34" t="s">
        <v>108</v>
      </c>
      <c r="D48" s="39">
        <v>1</v>
      </c>
      <c r="E48" s="39" t="s">
        <v>1247</v>
      </c>
      <c r="F48" s="40" t="s">
        <v>1190</v>
      </c>
      <c r="G48" s="41">
        <v>6648391100</v>
      </c>
      <c r="H48" s="42">
        <v>3.056</v>
      </c>
      <c r="I48" s="41">
        <v>7586709528</v>
      </c>
      <c r="J48" s="41">
        <v>16881979.420000002</v>
      </c>
      <c r="K48" s="41">
        <v>16532719.910000002</v>
      </c>
      <c r="L48" s="41">
        <v>0</v>
      </c>
      <c r="M48" s="41">
        <v>16532719.910000002</v>
      </c>
      <c r="N48" s="41">
        <v>0</v>
      </c>
      <c r="O48" s="41">
        <v>0</v>
      </c>
      <c r="P48" s="41">
        <v>758670.95</v>
      </c>
      <c r="Q48" s="41">
        <v>91270735</v>
      </c>
      <c r="R48" s="41">
        <v>0</v>
      </c>
      <c r="S48" s="41">
        <v>0</v>
      </c>
      <c r="T48" s="41">
        <v>91401111.510000005</v>
      </c>
      <c r="U48" s="41">
        <v>664839</v>
      </c>
      <c r="V48" s="41">
        <v>2522764</v>
      </c>
      <c r="W48" s="41">
        <v>203150840.37</v>
      </c>
      <c r="X48" s="43">
        <v>3.3773049450863971E-2</v>
      </c>
      <c r="Y48" s="41">
        <v>16426.03</v>
      </c>
      <c r="Z48" s="41">
        <v>58250</v>
      </c>
      <c r="AA48" s="41">
        <v>1493.5206000000001</v>
      </c>
      <c r="AB48" s="41">
        <v>76169.550600000002</v>
      </c>
      <c r="AC48" s="41">
        <v>0</v>
      </c>
      <c r="AD48" s="41">
        <v>76169.550600000002</v>
      </c>
      <c r="AE48" s="41">
        <v>0</v>
      </c>
      <c r="AF48" s="41">
        <v>0</v>
      </c>
      <c r="AG48" s="43">
        <f t="shared" si="0"/>
        <v>17291390.860000003</v>
      </c>
      <c r="AH48" s="43">
        <f t="shared" si="1"/>
        <v>91270735</v>
      </c>
      <c r="AI48" s="43">
        <f t="shared" si="2"/>
        <v>94588714.510000005</v>
      </c>
      <c r="AJ48" s="41">
        <v>7120307060</v>
      </c>
      <c r="AK48" s="41">
        <v>7568298135</v>
      </c>
      <c r="AL48" s="41">
        <v>8239423844</v>
      </c>
      <c r="AM48" s="41">
        <v>7642676346.333333</v>
      </c>
      <c r="AN48" s="41">
        <v>2746471.868192052</v>
      </c>
      <c r="AO48" s="44"/>
    </row>
    <row r="49" spans="1:41" s="34" customFormat="1" ht="16.5" x14ac:dyDescent="0.3">
      <c r="A49" s="34" t="s">
        <v>153</v>
      </c>
      <c r="B49" s="34" t="s">
        <v>154</v>
      </c>
      <c r="C49" s="34" t="s">
        <v>108</v>
      </c>
      <c r="D49" s="39">
        <v>2</v>
      </c>
      <c r="E49" s="39" t="s">
        <v>1247</v>
      </c>
      <c r="F49" s="40" t="s">
        <v>1190</v>
      </c>
      <c r="G49" s="41">
        <v>947144750</v>
      </c>
      <c r="H49" s="42">
        <v>3.1269999999999998</v>
      </c>
      <c r="I49" s="41">
        <v>1281798158</v>
      </c>
      <c r="J49" s="41">
        <v>2852262.9</v>
      </c>
      <c r="K49" s="41">
        <v>2851707.38</v>
      </c>
      <c r="L49" s="41">
        <v>0</v>
      </c>
      <c r="M49" s="41">
        <v>2851707.38</v>
      </c>
      <c r="N49" s="41">
        <v>0</v>
      </c>
      <c r="O49" s="41">
        <v>0</v>
      </c>
      <c r="P49" s="41">
        <v>128179.82</v>
      </c>
      <c r="Q49" s="41">
        <v>13825245</v>
      </c>
      <c r="R49" s="41">
        <v>5983344</v>
      </c>
      <c r="S49" s="41">
        <v>0</v>
      </c>
      <c r="T49" s="41">
        <v>6299939</v>
      </c>
      <c r="U49" s="41">
        <v>94714</v>
      </c>
      <c r="V49" s="41">
        <v>425499</v>
      </c>
      <c r="W49" s="41">
        <v>29608628.199999999</v>
      </c>
      <c r="X49" s="43">
        <v>2.7214694827033859E-2</v>
      </c>
      <c r="Y49" s="41">
        <v>1750</v>
      </c>
      <c r="Z49" s="41">
        <v>28000</v>
      </c>
      <c r="AA49" s="41">
        <v>595</v>
      </c>
      <c r="AB49" s="41">
        <v>30345</v>
      </c>
      <c r="AC49" s="41">
        <v>0</v>
      </c>
      <c r="AD49" s="41">
        <v>30345</v>
      </c>
      <c r="AE49" s="41">
        <v>0</v>
      </c>
      <c r="AF49" s="41">
        <v>0</v>
      </c>
      <c r="AG49" s="43">
        <f t="shared" si="0"/>
        <v>2979887.1999999997</v>
      </c>
      <c r="AH49" s="43">
        <f t="shared" si="1"/>
        <v>19808589</v>
      </c>
      <c r="AI49" s="43">
        <f t="shared" si="2"/>
        <v>6820152</v>
      </c>
      <c r="AJ49" s="41">
        <v>1187498864</v>
      </c>
      <c r="AK49" s="41">
        <v>1276498309</v>
      </c>
      <c r="AL49" s="41">
        <v>1354612057</v>
      </c>
      <c r="AM49" s="41">
        <v>1272869743.3333333</v>
      </c>
      <c r="AN49" s="41">
        <v>451536.900795981</v>
      </c>
      <c r="AO49" s="44"/>
    </row>
    <row r="50" spans="1:41" s="34" customFormat="1" ht="16.5" x14ac:dyDescent="0.3">
      <c r="A50" s="34" t="s">
        <v>155</v>
      </c>
      <c r="B50" s="34" t="s">
        <v>156</v>
      </c>
      <c r="C50" s="34" t="s">
        <v>108</v>
      </c>
      <c r="D50" s="39">
        <v>3</v>
      </c>
      <c r="E50" s="39" t="s">
        <v>1247</v>
      </c>
      <c r="F50" s="40" t="s">
        <v>1190</v>
      </c>
      <c r="G50" s="41">
        <v>2264910317</v>
      </c>
      <c r="H50" s="42">
        <v>2.5549999999999997</v>
      </c>
      <c r="I50" s="41">
        <v>2277652413</v>
      </c>
      <c r="J50" s="41">
        <v>5068242.17</v>
      </c>
      <c r="K50" s="41">
        <v>5057833.34</v>
      </c>
      <c r="L50" s="41">
        <v>0</v>
      </c>
      <c r="M50" s="41">
        <v>5057833.34</v>
      </c>
      <c r="N50" s="41">
        <v>0</v>
      </c>
      <c r="O50" s="41">
        <v>0</v>
      </c>
      <c r="P50" s="41">
        <v>227765.24</v>
      </c>
      <c r="Q50" s="41">
        <v>34017922</v>
      </c>
      <c r="R50" s="41">
        <v>0</v>
      </c>
      <c r="S50" s="41">
        <v>0</v>
      </c>
      <c r="T50" s="41">
        <v>17799796.41</v>
      </c>
      <c r="U50" s="41">
        <v>0</v>
      </c>
      <c r="V50" s="41">
        <v>756196.71</v>
      </c>
      <c r="W50" s="41">
        <v>57859513.699999996</v>
      </c>
      <c r="X50" s="43">
        <v>3.034421315550314E-2</v>
      </c>
      <c r="Y50" s="41">
        <v>5250</v>
      </c>
      <c r="Z50" s="41">
        <v>48000</v>
      </c>
      <c r="AA50" s="41">
        <v>1065</v>
      </c>
      <c r="AB50" s="41">
        <v>54315</v>
      </c>
      <c r="AC50" s="41">
        <v>0</v>
      </c>
      <c r="AD50" s="41">
        <v>54315</v>
      </c>
      <c r="AE50" s="41">
        <v>0</v>
      </c>
      <c r="AF50" s="41">
        <v>0</v>
      </c>
      <c r="AG50" s="43">
        <f t="shared" si="0"/>
        <v>5285598.58</v>
      </c>
      <c r="AH50" s="43">
        <f t="shared" si="1"/>
        <v>34017922</v>
      </c>
      <c r="AI50" s="43">
        <f t="shared" si="2"/>
        <v>18555993.120000001</v>
      </c>
      <c r="AJ50" s="41">
        <v>2251437928</v>
      </c>
      <c r="AK50" s="41">
        <v>2267389568</v>
      </c>
      <c r="AL50" s="41">
        <v>2550875817</v>
      </c>
      <c r="AM50" s="41">
        <v>2356567771</v>
      </c>
      <c r="AN50" s="41">
        <v>850712.12728702195</v>
      </c>
      <c r="AO50" s="44"/>
    </row>
    <row r="51" spans="1:41" s="34" customFormat="1" ht="16.5" x14ac:dyDescent="0.3">
      <c r="A51" s="34" t="s">
        <v>157</v>
      </c>
      <c r="B51" s="34" t="s">
        <v>158</v>
      </c>
      <c r="C51" s="34" t="s">
        <v>108</v>
      </c>
      <c r="D51" s="39">
        <v>1</v>
      </c>
      <c r="E51" s="39" t="s">
        <v>1246</v>
      </c>
      <c r="F51" s="40" t="s">
        <v>1190</v>
      </c>
      <c r="G51" s="41">
        <v>860333100</v>
      </c>
      <c r="H51" s="42">
        <v>3.0920000000000001</v>
      </c>
      <c r="I51" s="41">
        <v>1161401874</v>
      </c>
      <c r="J51" s="41">
        <v>2584356.56</v>
      </c>
      <c r="K51" s="41">
        <v>2583987.41</v>
      </c>
      <c r="L51" s="41">
        <v>0</v>
      </c>
      <c r="M51" s="41">
        <v>2583987.41</v>
      </c>
      <c r="N51" s="41">
        <v>0</v>
      </c>
      <c r="O51" s="41">
        <v>0</v>
      </c>
      <c r="P51" s="41">
        <v>116140.19</v>
      </c>
      <c r="Q51" s="41">
        <v>10555303</v>
      </c>
      <c r="R51" s="41">
        <v>5799014</v>
      </c>
      <c r="S51" s="41">
        <v>0</v>
      </c>
      <c r="T51" s="41">
        <v>7174923</v>
      </c>
      <c r="U51" s="41">
        <v>0</v>
      </c>
      <c r="V51" s="41">
        <v>370924</v>
      </c>
      <c r="W51" s="41">
        <v>26600291.600000001</v>
      </c>
      <c r="X51" s="43">
        <v>2.9094090177175947E-2</v>
      </c>
      <c r="Y51" s="41">
        <v>0</v>
      </c>
      <c r="Z51" s="41">
        <v>12000</v>
      </c>
      <c r="AA51" s="41">
        <v>240</v>
      </c>
      <c r="AB51" s="41">
        <v>12240</v>
      </c>
      <c r="AC51" s="41">
        <v>0</v>
      </c>
      <c r="AD51" s="41">
        <v>12240</v>
      </c>
      <c r="AE51" s="41">
        <v>0</v>
      </c>
      <c r="AF51" s="41">
        <v>0</v>
      </c>
      <c r="AG51" s="43">
        <f t="shared" si="0"/>
        <v>2700127.6</v>
      </c>
      <c r="AH51" s="43">
        <f t="shared" si="1"/>
        <v>16354317</v>
      </c>
      <c r="AI51" s="43">
        <f t="shared" si="2"/>
        <v>7545847</v>
      </c>
      <c r="AJ51" s="41">
        <v>1030004668</v>
      </c>
      <c r="AK51" s="41">
        <v>1112773371</v>
      </c>
      <c r="AL51" s="41">
        <v>1268927876</v>
      </c>
      <c r="AM51" s="41">
        <v>1137235305</v>
      </c>
      <c r="AN51" s="41">
        <v>422975.53569070803</v>
      </c>
      <c r="AO51" s="44"/>
    </row>
    <row r="52" spans="1:41" s="34" customFormat="1" ht="16.5" x14ac:dyDescent="0.3">
      <c r="A52" s="34" t="s">
        <v>159</v>
      </c>
      <c r="B52" s="34" t="s">
        <v>160</v>
      </c>
      <c r="C52" s="34" t="s">
        <v>108</v>
      </c>
      <c r="D52" s="39">
        <v>2</v>
      </c>
      <c r="E52" s="39" t="s">
        <v>1247</v>
      </c>
      <c r="F52" s="40" t="s">
        <v>1190</v>
      </c>
      <c r="G52" s="41">
        <v>1713869800</v>
      </c>
      <c r="H52" s="42">
        <v>3.1719999999999997</v>
      </c>
      <c r="I52" s="41">
        <v>2261445776</v>
      </c>
      <c r="J52" s="41">
        <v>5032179.09</v>
      </c>
      <c r="K52" s="41">
        <v>5031552.8099999996</v>
      </c>
      <c r="L52" s="41">
        <v>0</v>
      </c>
      <c r="M52" s="41">
        <v>5031552.8099999996</v>
      </c>
      <c r="N52" s="41">
        <v>0</v>
      </c>
      <c r="O52" s="41">
        <v>0</v>
      </c>
      <c r="P52" s="41">
        <v>226144.58</v>
      </c>
      <c r="Q52" s="41">
        <v>24927101</v>
      </c>
      <c r="R52" s="41">
        <v>12906023</v>
      </c>
      <c r="S52" s="41">
        <v>0</v>
      </c>
      <c r="T52" s="41">
        <v>10518899.24</v>
      </c>
      <c r="U52" s="41">
        <v>0</v>
      </c>
      <c r="V52" s="41">
        <v>750235</v>
      </c>
      <c r="W52" s="41">
        <v>54359955.630000003</v>
      </c>
      <c r="X52" s="43">
        <v>2.7130739590147359E-2</v>
      </c>
      <c r="Y52" s="41">
        <v>1330.72</v>
      </c>
      <c r="Z52" s="41">
        <v>45750</v>
      </c>
      <c r="AA52" s="41">
        <v>941.61440000000005</v>
      </c>
      <c r="AB52" s="41">
        <v>48022.3344</v>
      </c>
      <c r="AC52" s="41">
        <v>-250</v>
      </c>
      <c r="AD52" s="41">
        <v>47772.3344</v>
      </c>
      <c r="AE52" s="41">
        <v>0</v>
      </c>
      <c r="AF52" s="41">
        <v>0</v>
      </c>
      <c r="AG52" s="43">
        <f t="shared" si="0"/>
        <v>5257697.3899999997</v>
      </c>
      <c r="AH52" s="43">
        <f t="shared" si="1"/>
        <v>37833124</v>
      </c>
      <c r="AI52" s="43">
        <f t="shared" si="2"/>
        <v>11269134.24</v>
      </c>
      <c r="AJ52" s="41">
        <v>2100603918</v>
      </c>
      <c r="AK52" s="41">
        <v>2250707439</v>
      </c>
      <c r="AL52" s="41">
        <v>2474544903</v>
      </c>
      <c r="AM52" s="41">
        <v>2275285420</v>
      </c>
      <c r="AN52" s="41">
        <v>824847.47615169897</v>
      </c>
      <c r="AO52" s="44"/>
    </row>
    <row r="53" spans="1:41" s="34" customFormat="1" ht="16.5" x14ac:dyDescent="0.3">
      <c r="A53" s="34" t="s">
        <v>161</v>
      </c>
      <c r="B53" s="34" t="s">
        <v>162</v>
      </c>
      <c r="C53" s="34" t="s">
        <v>108</v>
      </c>
      <c r="D53" s="39">
        <v>3</v>
      </c>
      <c r="E53" s="39" t="s">
        <v>1246</v>
      </c>
      <c r="F53" s="40" t="s">
        <v>1190</v>
      </c>
      <c r="G53" s="41">
        <v>1202832800</v>
      </c>
      <c r="H53" s="42">
        <v>2.407</v>
      </c>
      <c r="I53" s="41">
        <v>1617638019</v>
      </c>
      <c r="J53" s="41">
        <v>3599575.24</v>
      </c>
      <c r="K53" s="41">
        <v>3594945.3200000003</v>
      </c>
      <c r="L53" s="41">
        <v>0</v>
      </c>
      <c r="M53" s="41">
        <v>3594945.3200000003</v>
      </c>
      <c r="N53" s="41">
        <v>0</v>
      </c>
      <c r="O53" s="41">
        <v>0</v>
      </c>
      <c r="P53" s="41">
        <v>161763.79999999999</v>
      </c>
      <c r="Q53" s="41">
        <v>16533234</v>
      </c>
      <c r="R53" s="41">
        <v>0</v>
      </c>
      <c r="S53" s="41">
        <v>0</v>
      </c>
      <c r="T53" s="41">
        <v>8114372.5899999999</v>
      </c>
      <c r="U53" s="41">
        <v>0</v>
      </c>
      <c r="V53" s="41">
        <v>536157.92000000004</v>
      </c>
      <c r="W53" s="41">
        <v>28940473.630000003</v>
      </c>
      <c r="X53" s="43">
        <v>2.0586378387553651E-2</v>
      </c>
      <c r="Y53" s="41">
        <v>250</v>
      </c>
      <c r="Z53" s="41">
        <v>16750</v>
      </c>
      <c r="AA53" s="41">
        <v>340</v>
      </c>
      <c r="AB53" s="41">
        <v>17340</v>
      </c>
      <c r="AC53" s="41">
        <v>0</v>
      </c>
      <c r="AD53" s="41">
        <v>17340</v>
      </c>
      <c r="AE53" s="41">
        <v>0</v>
      </c>
      <c r="AF53" s="41">
        <v>0</v>
      </c>
      <c r="AG53" s="43">
        <f t="shared" si="0"/>
        <v>3756709.12</v>
      </c>
      <c r="AH53" s="43">
        <f t="shared" si="1"/>
        <v>16533234</v>
      </c>
      <c r="AI53" s="43">
        <f t="shared" si="2"/>
        <v>8650530.5099999998</v>
      </c>
      <c r="AJ53" s="41">
        <v>1485128992</v>
      </c>
      <c r="AK53" s="41">
        <v>1608475282</v>
      </c>
      <c r="AL53" s="41">
        <v>1760844239</v>
      </c>
      <c r="AM53" s="41">
        <v>1618149504.3333333</v>
      </c>
      <c r="AN53" s="41">
        <v>586947.52605188696</v>
      </c>
      <c r="AO53" s="44"/>
    </row>
    <row r="54" spans="1:41" s="34" customFormat="1" ht="16.5" x14ac:dyDescent="0.3">
      <c r="A54" s="34" t="s">
        <v>163</v>
      </c>
      <c r="B54" s="34" t="s">
        <v>164</v>
      </c>
      <c r="C54" s="34" t="s">
        <v>108</v>
      </c>
      <c r="D54" s="39">
        <v>1</v>
      </c>
      <c r="E54" s="39" t="s">
        <v>1246</v>
      </c>
      <c r="F54" s="40" t="s">
        <v>1190</v>
      </c>
      <c r="G54" s="41">
        <v>1245561532</v>
      </c>
      <c r="H54" s="42">
        <v>3.4089999999999998</v>
      </c>
      <c r="I54" s="41">
        <v>1968213765</v>
      </c>
      <c r="J54" s="41">
        <v>4379677.93</v>
      </c>
      <c r="K54" s="41">
        <v>4373153.58</v>
      </c>
      <c r="L54" s="41">
        <v>0</v>
      </c>
      <c r="M54" s="41">
        <v>4373153.58</v>
      </c>
      <c r="N54" s="41">
        <v>0</v>
      </c>
      <c r="O54" s="41">
        <v>0</v>
      </c>
      <c r="P54" s="41">
        <v>196821.38</v>
      </c>
      <c r="Q54" s="41">
        <v>24141869</v>
      </c>
      <c r="R54" s="41">
        <v>0</v>
      </c>
      <c r="S54" s="41">
        <v>0</v>
      </c>
      <c r="T54" s="41">
        <v>13094596</v>
      </c>
      <c r="U54" s="41">
        <v>0</v>
      </c>
      <c r="V54" s="41">
        <v>654659</v>
      </c>
      <c r="W54" s="41">
        <v>42461098.960000001</v>
      </c>
      <c r="X54" s="43">
        <v>2.7847657328694164E-2</v>
      </c>
      <c r="Y54" s="41">
        <v>1750</v>
      </c>
      <c r="Z54" s="41">
        <v>19250</v>
      </c>
      <c r="AA54" s="41">
        <v>420</v>
      </c>
      <c r="AB54" s="41">
        <v>21420</v>
      </c>
      <c r="AC54" s="41">
        <v>0</v>
      </c>
      <c r="AD54" s="41">
        <v>21420</v>
      </c>
      <c r="AE54" s="41">
        <v>0</v>
      </c>
      <c r="AF54" s="41">
        <v>0</v>
      </c>
      <c r="AG54" s="43">
        <f t="shared" si="0"/>
        <v>4569974.96</v>
      </c>
      <c r="AH54" s="43">
        <f t="shared" si="1"/>
        <v>24141869</v>
      </c>
      <c r="AI54" s="43">
        <f t="shared" si="2"/>
        <v>13749255</v>
      </c>
      <c r="AJ54" s="41">
        <v>1745191092</v>
      </c>
      <c r="AK54" s="41">
        <v>1963261364</v>
      </c>
      <c r="AL54" s="41">
        <v>2040182399</v>
      </c>
      <c r="AM54" s="41">
        <v>1916211618.3333333</v>
      </c>
      <c r="AN54" s="41">
        <v>680274.19672512298</v>
      </c>
      <c r="AO54" s="44"/>
    </row>
    <row r="55" spans="1:41" s="34" customFormat="1" ht="16.5" x14ac:dyDescent="0.3">
      <c r="A55" s="34" t="s">
        <v>165</v>
      </c>
      <c r="B55" s="34" t="s">
        <v>166</v>
      </c>
      <c r="C55" s="34" t="s">
        <v>108</v>
      </c>
      <c r="D55" s="39">
        <v>2</v>
      </c>
      <c r="E55" s="39" t="s">
        <v>1247</v>
      </c>
      <c r="F55" s="40" t="s">
        <v>1190</v>
      </c>
      <c r="G55" s="41">
        <v>1517915000</v>
      </c>
      <c r="H55" s="42">
        <v>2.5049999999999999</v>
      </c>
      <c r="I55" s="41">
        <v>1571841901</v>
      </c>
      <c r="J55" s="41">
        <v>3497669.51</v>
      </c>
      <c r="K55" s="41">
        <v>3497575.8099999996</v>
      </c>
      <c r="L55" s="41">
        <v>0</v>
      </c>
      <c r="M55" s="41">
        <v>3497575.8099999996</v>
      </c>
      <c r="N55" s="41">
        <v>0</v>
      </c>
      <c r="O55" s="41">
        <v>0</v>
      </c>
      <c r="P55" s="41">
        <v>157184.19</v>
      </c>
      <c r="Q55" s="41">
        <v>21969050</v>
      </c>
      <c r="R55" s="41">
        <v>0</v>
      </c>
      <c r="S55" s="41">
        <v>0</v>
      </c>
      <c r="T55" s="41">
        <v>11860041</v>
      </c>
      <c r="U55" s="41">
        <v>0</v>
      </c>
      <c r="V55" s="41">
        <v>536893</v>
      </c>
      <c r="W55" s="41">
        <v>38020744</v>
      </c>
      <c r="X55" s="43">
        <v>3.3513526819692087E-2</v>
      </c>
      <c r="Y55" s="41">
        <v>4750</v>
      </c>
      <c r="Z55" s="41">
        <v>22500</v>
      </c>
      <c r="AA55" s="41">
        <v>545</v>
      </c>
      <c r="AB55" s="41">
        <v>27795</v>
      </c>
      <c r="AC55" s="41">
        <v>0</v>
      </c>
      <c r="AD55" s="41">
        <v>27795</v>
      </c>
      <c r="AE55" s="41">
        <v>0</v>
      </c>
      <c r="AF55" s="41">
        <v>0</v>
      </c>
      <c r="AG55" s="43">
        <f t="shared" si="0"/>
        <v>3654759.9999999995</v>
      </c>
      <c r="AH55" s="43">
        <f t="shared" si="1"/>
        <v>21969050</v>
      </c>
      <c r="AI55" s="43">
        <f t="shared" si="2"/>
        <v>12396934</v>
      </c>
      <c r="AJ55" s="41">
        <v>1527378577</v>
      </c>
      <c r="AK55" s="41">
        <v>1610581338</v>
      </c>
      <c r="AL55" s="41">
        <v>1747829341</v>
      </c>
      <c r="AM55" s="41">
        <v>1628596418.6666667</v>
      </c>
      <c r="AN55" s="41">
        <v>582642.53102355299</v>
      </c>
      <c r="AO55" s="44"/>
    </row>
    <row r="56" spans="1:41" s="34" customFormat="1" ht="16.5" x14ac:dyDescent="0.3">
      <c r="A56" s="34" t="s">
        <v>167</v>
      </c>
      <c r="B56" s="34" t="s">
        <v>168</v>
      </c>
      <c r="C56" s="34" t="s">
        <v>108</v>
      </c>
      <c r="D56" s="39">
        <v>3</v>
      </c>
      <c r="E56" s="39" t="s">
        <v>1247</v>
      </c>
      <c r="F56" s="40" t="s">
        <v>1190</v>
      </c>
      <c r="G56" s="41">
        <v>2019538860</v>
      </c>
      <c r="H56" s="42">
        <v>3.3519999999999999</v>
      </c>
      <c r="I56" s="41">
        <v>3353628194</v>
      </c>
      <c r="J56" s="41">
        <v>7462508.21</v>
      </c>
      <c r="K56" s="41">
        <v>7402642.0999999996</v>
      </c>
      <c r="L56" s="41">
        <v>0</v>
      </c>
      <c r="M56" s="41">
        <v>7402642.0999999996</v>
      </c>
      <c r="N56" s="41">
        <v>0</v>
      </c>
      <c r="O56" s="41">
        <v>0</v>
      </c>
      <c r="P56" s="41">
        <v>335362.82</v>
      </c>
      <c r="Q56" s="41">
        <v>39464928</v>
      </c>
      <c r="R56" s="41">
        <v>0</v>
      </c>
      <c r="S56" s="41">
        <v>0</v>
      </c>
      <c r="T56" s="41">
        <v>19383896.050000001</v>
      </c>
      <c r="U56" s="41">
        <v>0</v>
      </c>
      <c r="V56" s="41">
        <v>1106685.58</v>
      </c>
      <c r="W56" s="41">
        <v>67693514.549999997</v>
      </c>
      <c r="X56" s="43">
        <v>3.2413117991906444E-2</v>
      </c>
      <c r="Y56" s="41">
        <v>11057.760000000002</v>
      </c>
      <c r="Z56" s="41">
        <v>46500</v>
      </c>
      <c r="AA56" s="41">
        <v>1151.1552000000001</v>
      </c>
      <c r="AB56" s="41">
        <v>58708.915200000003</v>
      </c>
      <c r="AC56" s="41">
        <v>0</v>
      </c>
      <c r="AD56" s="41">
        <v>58708.915200000003</v>
      </c>
      <c r="AE56" s="41">
        <v>0</v>
      </c>
      <c r="AF56" s="41">
        <v>0</v>
      </c>
      <c r="AG56" s="43">
        <f t="shared" si="0"/>
        <v>7738004.9199999999</v>
      </c>
      <c r="AH56" s="43">
        <f t="shared" si="1"/>
        <v>39464928</v>
      </c>
      <c r="AI56" s="43">
        <f t="shared" si="2"/>
        <v>20490581.630000003</v>
      </c>
      <c r="AJ56" s="41">
        <v>2923920623</v>
      </c>
      <c r="AK56" s="41">
        <v>3319991406</v>
      </c>
      <c r="AL56" s="41">
        <v>3545418188</v>
      </c>
      <c r="AM56" s="41">
        <v>3263110072.3333335</v>
      </c>
      <c r="AN56" s="41">
        <v>1181827.767504384</v>
      </c>
      <c r="AO56" s="44"/>
    </row>
    <row r="57" spans="1:41" s="34" customFormat="1" ht="16.5" x14ac:dyDescent="0.3">
      <c r="A57" s="34" t="s">
        <v>169</v>
      </c>
      <c r="B57" s="34" t="s">
        <v>170</v>
      </c>
      <c r="C57" s="34" t="s">
        <v>108</v>
      </c>
      <c r="D57" s="39">
        <v>1</v>
      </c>
      <c r="E57" s="39" t="s">
        <v>1247</v>
      </c>
      <c r="F57" s="40" t="s">
        <v>1190</v>
      </c>
      <c r="G57" s="41">
        <v>4489229597</v>
      </c>
      <c r="H57" s="42">
        <v>2.0859999999999999</v>
      </c>
      <c r="I57" s="41">
        <v>4509925341</v>
      </c>
      <c r="J57" s="41">
        <v>10035505.710000001</v>
      </c>
      <c r="K57" s="41">
        <v>9978535.9600000009</v>
      </c>
      <c r="L57" s="41">
        <v>0</v>
      </c>
      <c r="M57" s="41">
        <v>9978535.9600000009</v>
      </c>
      <c r="N57" s="41">
        <v>0</v>
      </c>
      <c r="O57" s="41">
        <v>0</v>
      </c>
      <c r="P57" s="41">
        <v>450992.53</v>
      </c>
      <c r="Q57" s="41">
        <v>44938040</v>
      </c>
      <c r="R57" s="41">
        <v>0</v>
      </c>
      <c r="S57" s="41">
        <v>0</v>
      </c>
      <c r="T57" s="41">
        <v>36748261.43</v>
      </c>
      <c r="U57" s="41">
        <v>0</v>
      </c>
      <c r="V57" s="41">
        <v>1495237</v>
      </c>
      <c r="W57" s="41">
        <v>93611066.920000002</v>
      </c>
      <c r="X57" s="43">
        <v>2.8357527377142134E-2</v>
      </c>
      <c r="Y57" s="41">
        <v>6453.08</v>
      </c>
      <c r="Z57" s="41">
        <v>71750</v>
      </c>
      <c r="AA57" s="41">
        <v>1564.0616</v>
      </c>
      <c r="AB57" s="41">
        <v>79767.141600000003</v>
      </c>
      <c r="AC57" s="41">
        <v>0</v>
      </c>
      <c r="AD57" s="41">
        <v>79767.141600000003</v>
      </c>
      <c r="AE57" s="41">
        <v>0</v>
      </c>
      <c r="AF57" s="41">
        <v>0</v>
      </c>
      <c r="AG57" s="43">
        <f t="shared" si="0"/>
        <v>10429528.49</v>
      </c>
      <c r="AH57" s="43">
        <f t="shared" si="1"/>
        <v>44938040</v>
      </c>
      <c r="AI57" s="43">
        <f t="shared" si="2"/>
        <v>38243498.43</v>
      </c>
      <c r="AJ57" s="41">
        <v>4116367423</v>
      </c>
      <c r="AK57" s="41">
        <v>4480526641</v>
      </c>
      <c r="AL57" s="41">
        <v>5086094034</v>
      </c>
      <c r="AM57" s="41">
        <v>4560996032.666667</v>
      </c>
      <c r="AN57" s="41">
        <v>1697139.346525623</v>
      </c>
      <c r="AO57" s="44"/>
    </row>
    <row r="58" spans="1:41" s="34" customFormat="1" ht="16.5" x14ac:dyDescent="0.3">
      <c r="A58" s="34" t="s">
        <v>171</v>
      </c>
      <c r="B58" s="34" t="s">
        <v>172</v>
      </c>
      <c r="C58" s="34" t="s">
        <v>108</v>
      </c>
      <c r="D58" s="39">
        <v>2</v>
      </c>
      <c r="E58" s="39" t="s">
        <v>1247</v>
      </c>
      <c r="F58" s="40" t="s">
        <v>1190</v>
      </c>
      <c r="G58" s="41">
        <v>5799285240</v>
      </c>
      <c r="H58" s="42">
        <v>2.0640000000000001</v>
      </c>
      <c r="I58" s="41">
        <v>7752302127</v>
      </c>
      <c r="J58" s="41">
        <v>17250456.800000001</v>
      </c>
      <c r="K58" s="41">
        <v>17251961.940000001</v>
      </c>
      <c r="L58" s="41">
        <v>0</v>
      </c>
      <c r="M58" s="41">
        <v>17251961.940000001</v>
      </c>
      <c r="N58" s="41">
        <v>0</v>
      </c>
      <c r="O58" s="41">
        <v>0</v>
      </c>
      <c r="P58" s="41">
        <v>775230.21</v>
      </c>
      <c r="Q58" s="41">
        <v>69969591</v>
      </c>
      <c r="R58" s="41">
        <v>0</v>
      </c>
      <c r="S58" s="41">
        <v>0</v>
      </c>
      <c r="T58" s="41">
        <v>28218883.969999999</v>
      </c>
      <c r="U58" s="41">
        <v>579928.52</v>
      </c>
      <c r="V58" s="41">
        <v>2892912.47</v>
      </c>
      <c r="W58" s="41">
        <v>119688508.11</v>
      </c>
      <c r="X58" s="43">
        <v>1.7461838118265516E-2</v>
      </c>
      <c r="Y58" s="41">
        <v>13500</v>
      </c>
      <c r="Z58" s="41">
        <v>96250</v>
      </c>
      <c r="AA58" s="41">
        <v>2195</v>
      </c>
      <c r="AB58" s="41">
        <v>111945</v>
      </c>
      <c r="AC58" s="41">
        <v>-2250</v>
      </c>
      <c r="AD58" s="41">
        <v>109695</v>
      </c>
      <c r="AE58" s="41">
        <v>0</v>
      </c>
      <c r="AF58" s="41">
        <v>0</v>
      </c>
      <c r="AG58" s="43">
        <f t="shared" si="0"/>
        <v>18027192.150000002</v>
      </c>
      <c r="AH58" s="43">
        <f t="shared" si="1"/>
        <v>69969591</v>
      </c>
      <c r="AI58" s="43">
        <f t="shared" si="2"/>
        <v>31691724.959999997</v>
      </c>
      <c r="AJ58" s="41">
        <v>7392443261</v>
      </c>
      <c r="AK58" s="41">
        <v>7714433249</v>
      </c>
      <c r="AL58" s="41">
        <v>7862371529</v>
      </c>
      <c r="AM58" s="41">
        <v>7656416013</v>
      </c>
      <c r="AN58" s="41">
        <v>2620787.8888761569</v>
      </c>
      <c r="AO58" s="44"/>
    </row>
    <row r="59" spans="1:41" s="34" customFormat="1" ht="16.5" x14ac:dyDescent="0.3">
      <c r="A59" s="34" t="s">
        <v>173</v>
      </c>
      <c r="B59" s="34" t="s">
        <v>174</v>
      </c>
      <c r="C59" s="34" t="s">
        <v>108</v>
      </c>
      <c r="D59" s="39">
        <v>3</v>
      </c>
      <c r="E59" s="39" t="s">
        <v>1247</v>
      </c>
      <c r="F59" s="40" t="s">
        <v>1190</v>
      </c>
      <c r="G59" s="41">
        <v>1877296900</v>
      </c>
      <c r="H59" s="42">
        <v>2.1519999999999997</v>
      </c>
      <c r="I59" s="41">
        <v>1893107571</v>
      </c>
      <c r="J59" s="41">
        <v>4212551.3</v>
      </c>
      <c r="K59" s="41">
        <v>4198115.37</v>
      </c>
      <c r="L59" s="41">
        <v>0</v>
      </c>
      <c r="M59" s="41">
        <v>4198115.37</v>
      </c>
      <c r="N59" s="41">
        <v>0</v>
      </c>
      <c r="O59" s="41">
        <v>0</v>
      </c>
      <c r="P59" s="41">
        <v>189310.76</v>
      </c>
      <c r="Q59" s="41">
        <v>22111820</v>
      </c>
      <c r="R59" s="41">
        <v>0</v>
      </c>
      <c r="S59" s="41">
        <v>0</v>
      </c>
      <c r="T59" s="41">
        <v>13253799</v>
      </c>
      <c r="U59" s="41">
        <v>0</v>
      </c>
      <c r="V59" s="41">
        <v>631668</v>
      </c>
      <c r="W59" s="41">
        <v>40384713.129999995</v>
      </c>
      <c r="X59" s="43">
        <v>2.9018354319160628E-2</v>
      </c>
      <c r="Y59" s="41">
        <v>3000</v>
      </c>
      <c r="Z59" s="41">
        <v>32500</v>
      </c>
      <c r="AA59" s="41">
        <v>710</v>
      </c>
      <c r="AB59" s="41">
        <v>36210</v>
      </c>
      <c r="AC59" s="41">
        <v>0</v>
      </c>
      <c r="AD59" s="41">
        <v>36210</v>
      </c>
      <c r="AE59" s="41">
        <v>0</v>
      </c>
      <c r="AF59" s="41">
        <v>0</v>
      </c>
      <c r="AG59" s="43">
        <f t="shared" si="0"/>
        <v>4387426.13</v>
      </c>
      <c r="AH59" s="43">
        <f t="shared" si="1"/>
        <v>22111820</v>
      </c>
      <c r="AI59" s="43">
        <f t="shared" si="2"/>
        <v>13885467</v>
      </c>
      <c r="AJ59" s="41">
        <v>1873193820</v>
      </c>
      <c r="AK59" s="41">
        <v>1894906862</v>
      </c>
      <c r="AL59" s="41">
        <v>2078955592</v>
      </c>
      <c r="AM59" s="41">
        <v>1949018758</v>
      </c>
      <c r="AN59" s="41">
        <v>692984.50434813602</v>
      </c>
      <c r="AO59" s="44"/>
    </row>
    <row r="60" spans="1:41" s="34" customFormat="1" ht="16.5" x14ac:dyDescent="0.3">
      <c r="A60" s="34" t="s">
        <v>175</v>
      </c>
      <c r="B60" s="34" t="s">
        <v>176</v>
      </c>
      <c r="C60" s="34" t="s">
        <v>108</v>
      </c>
      <c r="D60" s="39">
        <v>1</v>
      </c>
      <c r="E60" s="39" t="s">
        <v>1246</v>
      </c>
      <c r="F60" s="40" t="s">
        <v>1190</v>
      </c>
      <c r="G60" s="41">
        <v>1090415500</v>
      </c>
      <c r="H60" s="42">
        <v>3.48</v>
      </c>
      <c r="I60" s="41">
        <v>1539538785</v>
      </c>
      <c r="J60" s="41">
        <v>3425788.48</v>
      </c>
      <c r="K60" s="41">
        <v>3425267.75</v>
      </c>
      <c r="L60" s="41">
        <v>0</v>
      </c>
      <c r="M60" s="41">
        <v>3425267.75</v>
      </c>
      <c r="N60" s="41">
        <v>0</v>
      </c>
      <c r="O60" s="41">
        <v>0</v>
      </c>
      <c r="P60" s="41">
        <v>153953.88</v>
      </c>
      <c r="Q60" s="41">
        <v>24257340</v>
      </c>
      <c r="R60" s="41">
        <v>0</v>
      </c>
      <c r="S60" s="41">
        <v>0</v>
      </c>
      <c r="T60" s="41">
        <v>9487352.0800000001</v>
      </c>
      <c r="U60" s="41">
        <v>109112.92</v>
      </c>
      <c r="V60" s="41">
        <v>507815.57</v>
      </c>
      <c r="W60" s="41">
        <v>37940842.200000003</v>
      </c>
      <c r="X60" s="43">
        <v>2.8642488952236356E-2</v>
      </c>
      <c r="Y60" s="41">
        <v>3000</v>
      </c>
      <c r="Z60" s="41">
        <v>32250</v>
      </c>
      <c r="AA60" s="41">
        <v>705</v>
      </c>
      <c r="AB60" s="41">
        <v>35955</v>
      </c>
      <c r="AC60" s="41">
        <v>0</v>
      </c>
      <c r="AD60" s="41">
        <v>35955</v>
      </c>
      <c r="AE60" s="41">
        <v>0</v>
      </c>
      <c r="AF60" s="41">
        <v>0</v>
      </c>
      <c r="AG60" s="43">
        <f t="shared" si="0"/>
        <v>3579221.63</v>
      </c>
      <c r="AH60" s="43">
        <f t="shared" si="1"/>
        <v>24257340</v>
      </c>
      <c r="AI60" s="43">
        <f t="shared" si="2"/>
        <v>10104280.57</v>
      </c>
      <c r="AJ60" s="41">
        <v>1413789659</v>
      </c>
      <c r="AK60" s="41">
        <v>1523448242</v>
      </c>
      <c r="AL60" s="41">
        <v>1683259494</v>
      </c>
      <c r="AM60" s="41">
        <v>1540165798.3333333</v>
      </c>
      <c r="AN60" s="41">
        <v>561085.93691350205</v>
      </c>
      <c r="AO60" s="44"/>
    </row>
    <row r="61" spans="1:41" s="34" customFormat="1" ht="16.5" x14ac:dyDescent="0.3">
      <c r="A61" s="34" t="s">
        <v>177</v>
      </c>
      <c r="B61" s="34" t="s">
        <v>178</v>
      </c>
      <c r="C61" s="34" t="s">
        <v>108</v>
      </c>
      <c r="D61" s="39">
        <v>2</v>
      </c>
      <c r="E61" s="39" t="s">
        <v>1247</v>
      </c>
      <c r="F61" s="40" t="s">
        <v>1190</v>
      </c>
      <c r="G61" s="41">
        <v>2246083055</v>
      </c>
      <c r="H61" s="42">
        <v>2.5149999999999997</v>
      </c>
      <c r="I61" s="41">
        <v>2773441039</v>
      </c>
      <c r="J61" s="41">
        <v>6171473.2000000002</v>
      </c>
      <c r="K61" s="41">
        <v>6148587.5300000003</v>
      </c>
      <c r="L61" s="41">
        <v>0</v>
      </c>
      <c r="M61" s="41">
        <v>6148587.5300000003</v>
      </c>
      <c r="N61" s="41">
        <v>0</v>
      </c>
      <c r="O61" s="41">
        <v>0</v>
      </c>
      <c r="P61" s="41">
        <v>277344.09999999998</v>
      </c>
      <c r="Q61" s="41">
        <v>19932328</v>
      </c>
      <c r="R61" s="41">
        <v>15505109</v>
      </c>
      <c r="S61" s="41">
        <v>0</v>
      </c>
      <c r="T61" s="41">
        <v>13472021</v>
      </c>
      <c r="U61" s="41">
        <v>224608</v>
      </c>
      <c r="V61" s="41">
        <v>914823</v>
      </c>
      <c r="W61" s="41">
        <v>56474820.629999995</v>
      </c>
      <c r="X61" s="43">
        <v>2.2592438479329749E-2</v>
      </c>
      <c r="Y61" s="41">
        <v>1500</v>
      </c>
      <c r="Z61" s="41">
        <v>29500</v>
      </c>
      <c r="AA61" s="41">
        <v>620</v>
      </c>
      <c r="AB61" s="41">
        <v>31620</v>
      </c>
      <c r="AC61" s="41">
        <v>0</v>
      </c>
      <c r="AD61" s="41">
        <v>31620</v>
      </c>
      <c r="AE61" s="41">
        <v>0</v>
      </c>
      <c r="AF61" s="41">
        <v>0</v>
      </c>
      <c r="AG61" s="43">
        <f t="shared" si="0"/>
        <v>6425931.6299999999</v>
      </c>
      <c r="AH61" s="43">
        <f t="shared" si="1"/>
        <v>35437437</v>
      </c>
      <c r="AI61" s="43">
        <f t="shared" si="2"/>
        <v>14611452</v>
      </c>
      <c r="AJ61" s="41">
        <v>2532396557</v>
      </c>
      <c r="AK61" s="41">
        <v>2742289459</v>
      </c>
      <c r="AL61" s="41">
        <v>2874802214</v>
      </c>
      <c r="AM61" s="41">
        <v>2716496076.6666665</v>
      </c>
      <c r="AN61" s="41">
        <v>958266.47473256697</v>
      </c>
      <c r="AO61" s="44"/>
    </row>
    <row r="62" spans="1:41" s="34" customFormat="1" ht="16.5" x14ac:dyDescent="0.3">
      <c r="A62" s="34" t="s">
        <v>179</v>
      </c>
      <c r="B62" s="34" t="s">
        <v>180</v>
      </c>
      <c r="C62" s="34" t="s">
        <v>108</v>
      </c>
      <c r="D62" s="39">
        <v>3</v>
      </c>
      <c r="E62" s="39" t="s">
        <v>1246</v>
      </c>
      <c r="F62" s="40" t="s">
        <v>1190</v>
      </c>
      <c r="G62" s="41">
        <v>1207861514</v>
      </c>
      <c r="H62" s="42">
        <v>1.8279999999999998</v>
      </c>
      <c r="I62" s="41">
        <v>1242108610</v>
      </c>
      <c r="J62" s="41">
        <v>2763945.54</v>
      </c>
      <c r="K62" s="41">
        <v>2763945.54</v>
      </c>
      <c r="L62" s="41">
        <v>0</v>
      </c>
      <c r="M62" s="41">
        <v>2763945.54</v>
      </c>
      <c r="N62" s="41">
        <v>0</v>
      </c>
      <c r="O62" s="41">
        <v>0</v>
      </c>
      <c r="P62" s="41">
        <v>124210.86</v>
      </c>
      <c r="Q62" s="41">
        <v>10034562</v>
      </c>
      <c r="R62" s="41">
        <v>0</v>
      </c>
      <c r="S62" s="41">
        <v>0</v>
      </c>
      <c r="T62" s="41">
        <v>9155275</v>
      </c>
      <c r="U62" s="41">
        <v>0</v>
      </c>
      <c r="V62" s="41">
        <v>0</v>
      </c>
      <c r="W62" s="41">
        <v>22077993.399999999</v>
      </c>
      <c r="X62" s="43">
        <v>2.3789814390202921E-2</v>
      </c>
      <c r="Y62" s="41">
        <v>2500</v>
      </c>
      <c r="Z62" s="41">
        <v>8500</v>
      </c>
      <c r="AA62" s="41">
        <v>220</v>
      </c>
      <c r="AB62" s="41">
        <v>11220</v>
      </c>
      <c r="AC62" s="41">
        <v>0</v>
      </c>
      <c r="AD62" s="41">
        <v>11220</v>
      </c>
      <c r="AE62" s="41">
        <v>0</v>
      </c>
      <c r="AF62" s="41">
        <v>0</v>
      </c>
      <c r="AG62" s="43">
        <f t="shared" si="0"/>
        <v>2888156.4</v>
      </c>
      <c r="AH62" s="43">
        <f t="shared" si="1"/>
        <v>10034562</v>
      </c>
      <c r="AI62" s="43">
        <f t="shared" si="2"/>
        <v>9155275</v>
      </c>
      <c r="AJ62" s="41">
        <v>1067964804</v>
      </c>
      <c r="AK62" s="41">
        <v>1257720184</v>
      </c>
      <c r="AL62" s="41">
        <v>1273177482</v>
      </c>
      <c r="AM62" s="41">
        <v>1199620823.3333333</v>
      </c>
      <c r="AN62" s="41">
        <v>424815.80718376802</v>
      </c>
      <c r="AO62" s="44"/>
    </row>
    <row r="63" spans="1:41" s="34" customFormat="1" ht="16.5" x14ac:dyDescent="0.3">
      <c r="A63" s="34" t="s">
        <v>181</v>
      </c>
      <c r="B63" s="34" t="s">
        <v>182</v>
      </c>
      <c r="C63" s="34" t="s">
        <v>108</v>
      </c>
      <c r="D63" s="39">
        <v>1</v>
      </c>
      <c r="E63" s="39" t="s">
        <v>1247</v>
      </c>
      <c r="F63" s="40" t="s">
        <v>1190</v>
      </c>
      <c r="G63" s="41">
        <v>1607097800</v>
      </c>
      <c r="H63" s="42">
        <v>4.0350000000000001</v>
      </c>
      <c r="I63" s="41">
        <v>2611812716</v>
      </c>
      <c r="J63" s="41">
        <v>5811817.1500000004</v>
      </c>
      <c r="K63" s="41">
        <v>5803309.5800000001</v>
      </c>
      <c r="L63" s="41">
        <v>0</v>
      </c>
      <c r="M63" s="41">
        <v>5803309.5800000001</v>
      </c>
      <c r="N63" s="41">
        <v>0</v>
      </c>
      <c r="O63" s="41">
        <v>0</v>
      </c>
      <c r="P63" s="41">
        <v>261181.27</v>
      </c>
      <c r="Q63" s="41">
        <v>39022322</v>
      </c>
      <c r="R63" s="41">
        <v>0</v>
      </c>
      <c r="S63" s="41">
        <v>0</v>
      </c>
      <c r="T63" s="41">
        <v>18796411.41</v>
      </c>
      <c r="U63" s="41">
        <v>80355</v>
      </c>
      <c r="V63" s="41">
        <v>867938.31</v>
      </c>
      <c r="W63" s="41">
        <v>64831517.570000008</v>
      </c>
      <c r="X63" s="43">
        <v>3.3212963066164274E-2</v>
      </c>
      <c r="Y63" s="41">
        <v>4801.37</v>
      </c>
      <c r="Z63" s="41">
        <v>45750</v>
      </c>
      <c r="AA63" s="41">
        <v>1011.0274000000001</v>
      </c>
      <c r="AB63" s="41">
        <v>51562.397400000002</v>
      </c>
      <c r="AC63" s="41">
        <v>0</v>
      </c>
      <c r="AD63" s="41">
        <v>51562.397400000002</v>
      </c>
      <c r="AE63" s="41">
        <v>0</v>
      </c>
      <c r="AF63" s="41">
        <v>0</v>
      </c>
      <c r="AG63" s="43">
        <f t="shared" si="0"/>
        <v>6064490.8499999996</v>
      </c>
      <c r="AH63" s="43">
        <f t="shared" si="1"/>
        <v>39022322</v>
      </c>
      <c r="AI63" s="43">
        <f t="shared" si="2"/>
        <v>19744704.719999999</v>
      </c>
      <c r="AJ63" s="41">
        <v>2474406955</v>
      </c>
      <c r="AK63" s="41">
        <v>2603817532</v>
      </c>
      <c r="AL63" s="41">
        <v>2899328522</v>
      </c>
      <c r="AM63" s="41">
        <v>2659184336.3333335</v>
      </c>
      <c r="AN63" s="41">
        <v>966441.87422382599</v>
      </c>
      <c r="AO63" s="44"/>
    </row>
    <row r="64" spans="1:41" s="34" customFormat="1" ht="16.5" x14ac:dyDescent="0.3">
      <c r="A64" s="34" t="s">
        <v>183</v>
      </c>
      <c r="B64" s="34" t="s">
        <v>184</v>
      </c>
      <c r="C64" s="34" t="s">
        <v>108</v>
      </c>
      <c r="D64" s="39">
        <v>2</v>
      </c>
      <c r="E64" s="39" t="s">
        <v>1247</v>
      </c>
      <c r="F64" s="40" t="s">
        <v>1190</v>
      </c>
      <c r="G64" s="41">
        <v>2464136730</v>
      </c>
      <c r="H64" s="42">
        <v>2.3039999999999998</v>
      </c>
      <c r="I64" s="41">
        <v>2558577130</v>
      </c>
      <c r="J64" s="41">
        <v>5693357.0899999999</v>
      </c>
      <c r="K64" s="41">
        <v>5692782.3499999996</v>
      </c>
      <c r="L64" s="41">
        <v>0</v>
      </c>
      <c r="M64" s="41">
        <v>5692782.3499999996</v>
      </c>
      <c r="N64" s="41">
        <v>0</v>
      </c>
      <c r="O64" s="41">
        <v>0</v>
      </c>
      <c r="P64" s="41">
        <v>255857.71</v>
      </c>
      <c r="Q64" s="41">
        <v>30884196</v>
      </c>
      <c r="R64" s="41">
        <v>0</v>
      </c>
      <c r="S64" s="41">
        <v>0</v>
      </c>
      <c r="T64" s="41">
        <v>19056974</v>
      </c>
      <c r="U64" s="41">
        <v>0</v>
      </c>
      <c r="V64" s="41">
        <v>877533</v>
      </c>
      <c r="W64" s="41">
        <v>56767343.060000002</v>
      </c>
      <c r="X64" s="43">
        <v>3.0980103786814435E-2</v>
      </c>
      <c r="Y64" s="41">
        <v>2000</v>
      </c>
      <c r="Z64" s="41">
        <v>46000</v>
      </c>
      <c r="AA64" s="41">
        <v>960</v>
      </c>
      <c r="AB64" s="41">
        <v>48960</v>
      </c>
      <c r="AC64" s="41">
        <v>0</v>
      </c>
      <c r="AD64" s="41">
        <v>48960</v>
      </c>
      <c r="AE64" s="41">
        <v>0</v>
      </c>
      <c r="AF64" s="41">
        <v>0</v>
      </c>
      <c r="AG64" s="43">
        <f t="shared" si="0"/>
        <v>5948640.0599999996</v>
      </c>
      <c r="AH64" s="43">
        <f t="shared" si="1"/>
        <v>30884196</v>
      </c>
      <c r="AI64" s="43">
        <f t="shared" si="2"/>
        <v>19934507</v>
      </c>
      <c r="AJ64" s="41">
        <v>2467128926</v>
      </c>
      <c r="AK64" s="41">
        <v>2630303358</v>
      </c>
      <c r="AL64" s="41">
        <v>2708280968</v>
      </c>
      <c r="AM64" s="41">
        <v>2601904417.3333335</v>
      </c>
      <c r="AN64" s="41">
        <v>903529.195803234</v>
      </c>
      <c r="AO64" s="44"/>
    </row>
    <row r="65" spans="1:41" s="34" customFormat="1" ht="16.5" x14ac:dyDescent="0.3">
      <c r="A65" s="34" t="s">
        <v>185</v>
      </c>
      <c r="B65" s="34" t="s">
        <v>186</v>
      </c>
      <c r="C65" s="34" t="s">
        <v>108</v>
      </c>
      <c r="D65" s="39">
        <v>3</v>
      </c>
      <c r="E65" s="39" t="s">
        <v>1247</v>
      </c>
      <c r="F65" s="40" t="s">
        <v>1190</v>
      </c>
      <c r="G65" s="41">
        <v>887235603</v>
      </c>
      <c r="H65" s="42">
        <v>3.202</v>
      </c>
      <c r="I65" s="41">
        <v>1149834121</v>
      </c>
      <c r="J65" s="41">
        <v>2558615.9500000002</v>
      </c>
      <c r="K65" s="41">
        <v>2557605.3400000003</v>
      </c>
      <c r="L65" s="41">
        <v>0</v>
      </c>
      <c r="M65" s="41">
        <v>2557605.3400000003</v>
      </c>
      <c r="N65" s="41">
        <v>0</v>
      </c>
      <c r="O65" s="41">
        <v>0</v>
      </c>
      <c r="P65" s="41">
        <v>114983.41</v>
      </c>
      <c r="Q65" s="41">
        <v>11441331</v>
      </c>
      <c r="R65" s="41">
        <v>5893741</v>
      </c>
      <c r="S65" s="41">
        <v>0</v>
      </c>
      <c r="T65" s="41">
        <v>8018223.1699999999</v>
      </c>
      <c r="U65" s="41">
        <v>0</v>
      </c>
      <c r="V65" s="41">
        <v>375123</v>
      </c>
      <c r="W65" s="41">
        <v>28401006.920000002</v>
      </c>
      <c r="X65" s="43">
        <v>2.6755610808265249E-2</v>
      </c>
      <c r="Y65" s="41">
        <v>2675.34</v>
      </c>
      <c r="Z65" s="41">
        <v>20250</v>
      </c>
      <c r="AA65" s="41">
        <v>458.5068</v>
      </c>
      <c r="AB65" s="41">
        <v>23383.846799999999</v>
      </c>
      <c r="AC65" s="41">
        <v>0</v>
      </c>
      <c r="AD65" s="41">
        <v>23383.846799999999</v>
      </c>
      <c r="AE65" s="41">
        <v>0</v>
      </c>
      <c r="AF65" s="41">
        <v>0</v>
      </c>
      <c r="AG65" s="43">
        <f t="shared" si="0"/>
        <v>2672588.7500000005</v>
      </c>
      <c r="AH65" s="43">
        <f t="shared" si="1"/>
        <v>17335072</v>
      </c>
      <c r="AI65" s="43">
        <f t="shared" si="2"/>
        <v>8393346.1699999999</v>
      </c>
      <c r="AJ65" s="41">
        <v>1076892287</v>
      </c>
      <c r="AK65" s="41">
        <v>1124461905</v>
      </c>
      <c r="AL65" s="41">
        <v>1293907737</v>
      </c>
      <c r="AM65" s="41">
        <v>1165087309.6666667</v>
      </c>
      <c r="AN65" s="41">
        <v>431605.08172781998</v>
      </c>
      <c r="AO65" s="44"/>
    </row>
    <row r="66" spans="1:41" s="34" customFormat="1" ht="16.5" x14ac:dyDescent="0.3">
      <c r="A66" s="34" t="s">
        <v>187</v>
      </c>
      <c r="B66" s="34" t="s">
        <v>188</v>
      </c>
      <c r="C66" s="34" t="s">
        <v>108</v>
      </c>
      <c r="D66" s="39">
        <v>1</v>
      </c>
      <c r="E66" s="39" t="s">
        <v>1246</v>
      </c>
      <c r="F66" s="40" t="s">
        <v>1190</v>
      </c>
      <c r="G66" s="41">
        <v>1240403100</v>
      </c>
      <c r="H66" s="42">
        <v>2.7490000000000001</v>
      </c>
      <c r="I66" s="41">
        <v>1519464681</v>
      </c>
      <c r="J66" s="41">
        <v>3381119.49</v>
      </c>
      <c r="K66" s="41">
        <v>3377851.3600000003</v>
      </c>
      <c r="L66" s="41">
        <v>0</v>
      </c>
      <c r="M66" s="41">
        <v>3377851.3600000003</v>
      </c>
      <c r="N66" s="41">
        <v>0</v>
      </c>
      <c r="O66" s="41">
        <v>0</v>
      </c>
      <c r="P66" s="41">
        <v>151946.47</v>
      </c>
      <c r="Q66" s="41">
        <v>12146949</v>
      </c>
      <c r="R66" s="41">
        <v>8485304</v>
      </c>
      <c r="S66" s="41">
        <v>0</v>
      </c>
      <c r="T66" s="41">
        <v>9810985.4600000009</v>
      </c>
      <c r="U66" s="41">
        <v>124040</v>
      </c>
      <c r="V66" s="41">
        <v>0</v>
      </c>
      <c r="W66" s="41">
        <v>34097076.289999999</v>
      </c>
      <c r="X66" s="43">
        <v>2.3737232916000547E-2</v>
      </c>
      <c r="Y66" s="41">
        <v>3500</v>
      </c>
      <c r="Z66" s="41">
        <v>22500</v>
      </c>
      <c r="AA66" s="41">
        <v>520</v>
      </c>
      <c r="AB66" s="41">
        <v>26520</v>
      </c>
      <c r="AC66" s="41">
        <v>0</v>
      </c>
      <c r="AD66" s="41">
        <v>26520</v>
      </c>
      <c r="AE66" s="41">
        <v>0</v>
      </c>
      <c r="AF66" s="41">
        <v>0</v>
      </c>
      <c r="AG66" s="43">
        <f t="shared" si="0"/>
        <v>3529797.8300000005</v>
      </c>
      <c r="AH66" s="43">
        <f t="shared" si="1"/>
        <v>20632253</v>
      </c>
      <c r="AI66" s="43">
        <f t="shared" si="2"/>
        <v>9935025.4600000009</v>
      </c>
      <c r="AJ66" s="41">
        <v>1427450948</v>
      </c>
      <c r="AK66" s="41">
        <v>1515017975</v>
      </c>
      <c r="AL66" s="41">
        <v>1743363457</v>
      </c>
      <c r="AM66" s="41">
        <v>1561944126.6666667</v>
      </c>
      <c r="AN66" s="41">
        <v>581120.57121218101</v>
      </c>
      <c r="AO66" s="44"/>
    </row>
    <row r="67" spans="1:41" s="34" customFormat="1" ht="16.5" x14ac:dyDescent="0.3">
      <c r="A67" s="34" t="s">
        <v>189</v>
      </c>
      <c r="B67" s="34" t="s">
        <v>190</v>
      </c>
      <c r="C67" s="34" t="s">
        <v>108</v>
      </c>
      <c r="D67" s="39">
        <v>2</v>
      </c>
      <c r="E67" s="39" t="s">
        <v>1247</v>
      </c>
      <c r="F67" s="40" t="s">
        <v>1190</v>
      </c>
      <c r="G67" s="41">
        <v>3199306100</v>
      </c>
      <c r="H67" s="42">
        <v>2.2999999999999998</v>
      </c>
      <c r="I67" s="41">
        <v>3264456837</v>
      </c>
      <c r="J67" s="41">
        <v>7264083.7199999997</v>
      </c>
      <c r="K67" s="41">
        <v>7251639.25</v>
      </c>
      <c r="L67" s="41">
        <v>0</v>
      </c>
      <c r="M67" s="41">
        <v>7251639.25</v>
      </c>
      <c r="N67" s="41">
        <v>0</v>
      </c>
      <c r="O67" s="41">
        <v>0</v>
      </c>
      <c r="P67" s="41">
        <v>326445.68</v>
      </c>
      <c r="Q67" s="41">
        <v>33233272</v>
      </c>
      <c r="R67" s="41">
        <v>14407881</v>
      </c>
      <c r="S67" s="41">
        <v>0</v>
      </c>
      <c r="T67" s="41">
        <v>16932147</v>
      </c>
      <c r="U67" s="41">
        <v>319848.19</v>
      </c>
      <c r="V67" s="41">
        <v>1105853</v>
      </c>
      <c r="W67" s="41">
        <v>73577086.120000005</v>
      </c>
      <c r="X67" s="43">
        <v>2.7192503721453508E-2</v>
      </c>
      <c r="Y67" s="41">
        <v>3500</v>
      </c>
      <c r="Z67" s="41">
        <v>55750</v>
      </c>
      <c r="AA67" s="41">
        <v>1185</v>
      </c>
      <c r="AB67" s="41">
        <v>60435</v>
      </c>
      <c r="AC67" s="41">
        <v>0</v>
      </c>
      <c r="AD67" s="41">
        <v>60435</v>
      </c>
      <c r="AE67" s="41">
        <v>0</v>
      </c>
      <c r="AF67" s="41">
        <v>0</v>
      </c>
      <c r="AG67" s="43">
        <f t="shared" ref="AG67:AG130" si="3">SUM(M67:P67)</f>
        <v>7578084.9299999997</v>
      </c>
      <c r="AH67" s="43">
        <f t="shared" ref="AH67:AH130" si="4">SUM(Q67:S67)</f>
        <v>47641153</v>
      </c>
      <c r="AI67" s="43">
        <f t="shared" ref="AI67:AI130" si="5">SUM(T67:V67)</f>
        <v>18357848.190000001</v>
      </c>
      <c r="AJ67" s="41">
        <v>3350320366</v>
      </c>
      <c r="AK67" s="41">
        <v>3317563500</v>
      </c>
      <c r="AL67" s="41">
        <v>3485842340</v>
      </c>
      <c r="AM67" s="41">
        <v>3384575402</v>
      </c>
      <c r="AN67" s="41">
        <v>1161946.2847192199</v>
      </c>
      <c r="AO67" s="44"/>
    </row>
    <row r="68" spans="1:41" s="34" customFormat="1" ht="16.5" x14ac:dyDescent="0.3">
      <c r="A68" s="34" t="s">
        <v>191</v>
      </c>
      <c r="B68" s="34" t="s">
        <v>192</v>
      </c>
      <c r="C68" s="34" t="s">
        <v>108</v>
      </c>
      <c r="D68" s="39">
        <v>3</v>
      </c>
      <c r="E68" s="39" t="s">
        <v>1246</v>
      </c>
      <c r="F68" s="40" t="s">
        <v>1190</v>
      </c>
      <c r="G68" s="41">
        <v>1799464300</v>
      </c>
      <c r="H68" s="42">
        <v>2.202</v>
      </c>
      <c r="I68" s="41">
        <v>2176860282</v>
      </c>
      <c r="J68" s="41">
        <v>4843959.08</v>
      </c>
      <c r="K68" s="41">
        <v>4840819.28</v>
      </c>
      <c r="L68" s="41">
        <v>0</v>
      </c>
      <c r="M68" s="41">
        <v>4840819.28</v>
      </c>
      <c r="N68" s="41">
        <v>0</v>
      </c>
      <c r="O68" s="41">
        <v>0</v>
      </c>
      <c r="P68" s="41">
        <v>217686.03</v>
      </c>
      <c r="Q68" s="41">
        <v>18092880</v>
      </c>
      <c r="R68" s="41">
        <v>9800394</v>
      </c>
      <c r="S68" s="41">
        <v>0</v>
      </c>
      <c r="T68" s="41">
        <v>6491310</v>
      </c>
      <c r="U68" s="41">
        <v>179946</v>
      </c>
      <c r="V68" s="41">
        <v>0</v>
      </c>
      <c r="W68" s="41">
        <v>39623035.310000002</v>
      </c>
      <c r="X68" s="43">
        <v>1.9527478208114828E-2</v>
      </c>
      <c r="Y68" s="41">
        <v>1202.74</v>
      </c>
      <c r="Z68" s="41">
        <v>20250</v>
      </c>
      <c r="AA68" s="41">
        <v>429.05480000000006</v>
      </c>
      <c r="AB68" s="41">
        <v>21881.794800000003</v>
      </c>
      <c r="AC68" s="41">
        <v>0</v>
      </c>
      <c r="AD68" s="41">
        <v>21881.794800000003</v>
      </c>
      <c r="AE68" s="41">
        <v>0</v>
      </c>
      <c r="AF68" s="41">
        <v>0</v>
      </c>
      <c r="AG68" s="43">
        <f t="shared" si="3"/>
        <v>5058505.3100000005</v>
      </c>
      <c r="AH68" s="43">
        <f t="shared" si="4"/>
        <v>27893274</v>
      </c>
      <c r="AI68" s="43">
        <f t="shared" si="5"/>
        <v>6671256</v>
      </c>
      <c r="AJ68" s="41">
        <v>1939812472</v>
      </c>
      <c r="AK68" s="41">
        <v>2124750786</v>
      </c>
      <c r="AL68" s="41">
        <v>2363052265</v>
      </c>
      <c r="AM68" s="41">
        <v>2142538507.6666667</v>
      </c>
      <c r="AN68" s="41">
        <v>787683.30064924504</v>
      </c>
      <c r="AO68" s="44"/>
    </row>
    <row r="69" spans="1:41" s="34" customFormat="1" ht="16.5" x14ac:dyDescent="0.3">
      <c r="A69" s="34" t="s">
        <v>193</v>
      </c>
      <c r="B69" s="34" t="s">
        <v>194</v>
      </c>
      <c r="C69" s="34" t="s">
        <v>108</v>
      </c>
      <c r="D69" s="39">
        <v>1</v>
      </c>
      <c r="E69" s="39" t="s">
        <v>1246</v>
      </c>
      <c r="F69" s="40" t="s">
        <v>1190</v>
      </c>
      <c r="G69" s="41">
        <v>1905932400</v>
      </c>
      <c r="H69" s="42">
        <v>2.722</v>
      </c>
      <c r="I69" s="41">
        <v>2042695082</v>
      </c>
      <c r="J69" s="41">
        <v>4545414.08</v>
      </c>
      <c r="K69" s="41">
        <v>4486750.53</v>
      </c>
      <c r="L69" s="41">
        <v>0</v>
      </c>
      <c r="M69" s="41">
        <v>4486750.53</v>
      </c>
      <c r="N69" s="41">
        <v>0</v>
      </c>
      <c r="O69" s="41">
        <v>0</v>
      </c>
      <c r="P69" s="41">
        <v>204269.51</v>
      </c>
      <c r="Q69" s="41">
        <v>13793403</v>
      </c>
      <c r="R69" s="41">
        <v>17142852</v>
      </c>
      <c r="S69" s="41">
        <v>0</v>
      </c>
      <c r="T69" s="41">
        <v>15526748</v>
      </c>
      <c r="U69" s="41">
        <v>0</v>
      </c>
      <c r="V69" s="41">
        <v>721707</v>
      </c>
      <c r="W69" s="41">
        <v>51875730.039999999</v>
      </c>
      <c r="X69" s="43">
        <v>2.9758740675327109E-2</v>
      </c>
      <c r="Y69" s="41">
        <v>750</v>
      </c>
      <c r="Z69" s="41">
        <v>31000</v>
      </c>
      <c r="AA69" s="41">
        <v>635</v>
      </c>
      <c r="AB69" s="41">
        <v>32385</v>
      </c>
      <c r="AC69" s="41">
        <v>0</v>
      </c>
      <c r="AD69" s="41">
        <v>32385</v>
      </c>
      <c r="AE69" s="41">
        <v>0</v>
      </c>
      <c r="AF69" s="41">
        <v>0</v>
      </c>
      <c r="AG69" s="43">
        <f t="shared" si="3"/>
        <v>4691020.04</v>
      </c>
      <c r="AH69" s="43">
        <f t="shared" si="4"/>
        <v>30936255</v>
      </c>
      <c r="AI69" s="43">
        <f t="shared" si="5"/>
        <v>16248455</v>
      </c>
      <c r="AJ69" s="41">
        <v>2027185310</v>
      </c>
      <c r="AK69" s="41">
        <v>2165122968</v>
      </c>
      <c r="AL69" s="41">
        <v>2444756798</v>
      </c>
      <c r="AM69" s="41">
        <v>2212355025.3333335</v>
      </c>
      <c r="AN69" s="41">
        <v>814918.11774773395</v>
      </c>
      <c r="AO69" s="44"/>
    </row>
    <row r="70" spans="1:41" s="34" customFormat="1" ht="16.5" x14ac:dyDescent="0.3">
      <c r="A70" s="34" t="s">
        <v>195</v>
      </c>
      <c r="B70" s="34" t="s">
        <v>196</v>
      </c>
      <c r="C70" s="34" t="s">
        <v>108</v>
      </c>
      <c r="D70" s="39">
        <v>2</v>
      </c>
      <c r="E70" s="39" t="s">
        <v>1247</v>
      </c>
      <c r="F70" s="40" t="s">
        <v>1190</v>
      </c>
      <c r="G70" s="41">
        <v>3911829795</v>
      </c>
      <c r="H70" s="42">
        <v>1.4549999999999998</v>
      </c>
      <c r="I70" s="41">
        <v>4078627662</v>
      </c>
      <c r="J70" s="41">
        <v>9075780.2200000007</v>
      </c>
      <c r="K70" s="41">
        <v>9070121.3000000007</v>
      </c>
      <c r="L70" s="41">
        <v>0</v>
      </c>
      <c r="M70" s="41">
        <v>9070121.3000000007</v>
      </c>
      <c r="N70" s="41">
        <v>0</v>
      </c>
      <c r="O70" s="41">
        <v>0</v>
      </c>
      <c r="P70" s="41">
        <v>407862.77</v>
      </c>
      <c r="Q70" s="41">
        <v>26371112</v>
      </c>
      <c r="R70" s="41">
        <v>0</v>
      </c>
      <c r="S70" s="41">
        <v>0</v>
      </c>
      <c r="T70" s="41">
        <v>19649162.41</v>
      </c>
      <c r="U70" s="41">
        <v>0</v>
      </c>
      <c r="V70" s="41">
        <v>1396889.04</v>
      </c>
      <c r="W70" s="41">
        <v>56895147.520000003</v>
      </c>
      <c r="X70" s="43">
        <v>1.900313819750846E-2</v>
      </c>
      <c r="Y70" s="41">
        <v>4750</v>
      </c>
      <c r="Z70" s="41">
        <v>16500</v>
      </c>
      <c r="AA70" s="41">
        <v>425</v>
      </c>
      <c r="AB70" s="41">
        <v>21675</v>
      </c>
      <c r="AC70" s="41">
        <v>0</v>
      </c>
      <c r="AD70" s="41">
        <v>21675</v>
      </c>
      <c r="AE70" s="41">
        <v>0</v>
      </c>
      <c r="AF70" s="41">
        <v>0</v>
      </c>
      <c r="AG70" s="43">
        <f t="shared" si="3"/>
        <v>9477984.0700000003</v>
      </c>
      <c r="AH70" s="43">
        <f t="shared" si="4"/>
        <v>26371112</v>
      </c>
      <c r="AI70" s="43">
        <f t="shared" si="5"/>
        <v>21046051.449999999</v>
      </c>
      <c r="AJ70" s="41">
        <v>3974619484</v>
      </c>
      <c r="AK70" s="41">
        <v>4189837209</v>
      </c>
      <c r="AL70" s="41">
        <v>4462559334</v>
      </c>
      <c r="AM70" s="41">
        <v>4209005342.3333335</v>
      </c>
      <c r="AN70" s="41">
        <v>1487799.2218659569</v>
      </c>
      <c r="AO70" s="44"/>
    </row>
    <row r="71" spans="1:41" s="34" customFormat="1" ht="16.5" x14ac:dyDescent="0.3">
      <c r="A71" s="34" t="s">
        <v>197</v>
      </c>
      <c r="B71" s="34" t="s">
        <v>198</v>
      </c>
      <c r="C71" s="34" t="s">
        <v>108</v>
      </c>
      <c r="D71" s="39">
        <v>3</v>
      </c>
      <c r="E71" s="39" t="s">
        <v>1247</v>
      </c>
      <c r="F71" s="40" t="s">
        <v>1190</v>
      </c>
      <c r="G71" s="41">
        <v>12331657420</v>
      </c>
      <c r="H71" s="42">
        <v>1.5139999999999998</v>
      </c>
      <c r="I71" s="41">
        <v>12599781332</v>
      </c>
      <c r="J71" s="41">
        <v>28037088.859999999</v>
      </c>
      <c r="K71" s="41">
        <v>27997684.949999999</v>
      </c>
      <c r="L71" s="41">
        <v>0</v>
      </c>
      <c r="M71" s="41">
        <v>27997684.949999999</v>
      </c>
      <c r="N71" s="41">
        <v>0</v>
      </c>
      <c r="O71" s="41">
        <v>0</v>
      </c>
      <c r="P71" s="41">
        <v>1259978.1299999999</v>
      </c>
      <c r="Q71" s="41">
        <v>88487619</v>
      </c>
      <c r="R71" s="41">
        <v>0</v>
      </c>
      <c r="S71" s="41">
        <v>0</v>
      </c>
      <c r="T71" s="41">
        <v>64639552</v>
      </c>
      <c r="U71" s="41">
        <v>0</v>
      </c>
      <c r="V71" s="41">
        <v>4217388</v>
      </c>
      <c r="W71" s="41">
        <v>186602222.07999998</v>
      </c>
      <c r="X71" s="43">
        <v>1.7519387189748815E-2</v>
      </c>
      <c r="Y71" s="41">
        <v>6953.42</v>
      </c>
      <c r="Z71" s="41">
        <v>121500</v>
      </c>
      <c r="AA71" s="41">
        <v>2569.0684000000001</v>
      </c>
      <c r="AB71" s="41">
        <v>131022.4884</v>
      </c>
      <c r="AC71" s="41">
        <v>0</v>
      </c>
      <c r="AD71" s="41">
        <v>131022.4884</v>
      </c>
      <c r="AE71" s="41">
        <v>0</v>
      </c>
      <c r="AF71" s="41">
        <v>0</v>
      </c>
      <c r="AG71" s="43">
        <f t="shared" si="3"/>
        <v>29257663.079999998</v>
      </c>
      <c r="AH71" s="43">
        <f t="shared" si="4"/>
        <v>88487619</v>
      </c>
      <c r="AI71" s="43">
        <f t="shared" si="5"/>
        <v>68856940</v>
      </c>
      <c r="AJ71" s="41">
        <v>12780494320</v>
      </c>
      <c r="AK71" s="41">
        <v>12652175281</v>
      </c>
      <c r="AL71" s="41">
        <v>13784548871</v>
      </c>
      <c r="AM71" s="41">
        <v>13072406157.333334</v>
      </c>
      <c r="AN71" s="41">
        <v>4594845.0288170427</v>
      </c>
      <c r="AO71" s="44"/>
    </row>
    <row r="72" spans="1:41" s="34" customFormat="1" ht="16.5" x14ac:dyDescent="0.3">
      <c r="A72" s="34" t="s">
        <v>199</v>
      </c>
      <c r="B72" s="34" t="s">
        <v>200</v>
      </c>
      <c r="C72" s="34" t="s">
        <v>108</v>
      </c>
      <c r="D72" s="39">
        <v>1</v>
      </c>
      <c r="E72" s="39" t="s">
        <v>1247</v>
      </c>
      <c r="F72" s="40" t="s">
        <v>1190</v>
      </c>
      <c r="G72" s="41">
        <v>1581856908</v>
      </c>
      <c r="H72" s="42">
        <v>3.2479999999999998</v>
      </c>
      <c r="I72" s="41">
        <v>2270519111</v>
      </c>
      <c r="J72" s="41">
        <v>5052369.12</v>
      </c>
      <c r="K72" s="41">
        <v>5050583.05</v>
      </c>
      <c r="L72" s="41">
        <v>0</v>
      </c>
      <c r="M72" s="41">
        <v>5050583.05</v>
      </c>
      <c r="N72" s="41">
        <v>0</v>
      </c>
      <c r="O72" s="41">
        <v>0</v>
      </c>
      <c r="P72" s="41">
        <v>227051.91</v>
      </c>
      <c r="Q72" s="41">
        <v>33966173</v>
      </c>
      <c r="R72" s="41">
        <v>0</v>
      </c>
      <c r="S72" s="41">
        <v>0</v>
      </c>
      <c r="T72" s="41">
        <v>11268244</v>
      </c>
      <c r="U72" s="41">
        <v>110730</v>
      </c>
      <c r="V72" s="41">
        <v>745577</v>
      </c>
      <c r="W72" s="41">
        <v>51368358.960000001</v>
      </c>
      <c r="X72" s="43">
        <v>2.6073804358796117E-2</v>
      </c>
      <c r="Y72" s="41">
        <v>2055.48</v>
      </c>
      <c r="Z72" s="41">
        <v>45750</v>
      </c>
      <c r="AA72" s="41">
        <v>956.10960000000011</v>
      </c>
      <c r="AB72" s="41">
        <v>48761.589600000007</v>
      </c>
      <c r="AC72" s="41">
        <v>0</v>
      </c>
      <c r="AD72" s="41">
        <v>48761.589600000007</v>
      </c>
      <c r="AE72" s="41">
        <v>0</v>
      </c>
      <c r="AF72" s="41">
        <v>0</v>
      </c>
      <c r="AG72" s="43">
        <f t="shared" si="3"/>
        <v>5277634.96</v>
      </c>
      <c r="AH72" s="43">
        <f t="shared" si="4"/>
        <v>33966173</v>
      </c>
      <c r="AI72" s="43">
        <f t="shared" si="5"/>
        <v>12124551</v>
      </c>
      <c r="AJ72" s="41">
        <v>2116936445</v>
      </c>
      <c r="AK72" s="41">
        <v>2235385954</v>
      </c>
      <c r="AL72" s="41">
        <v>2374565660</v>
      </c>
      <c r="AM72" s="41">
        <v>2242296019.6666665</v>
      </c>
      <c r="AN72" s="41">
        <v>791969.76302944496</v>
      </c>
      <c r="AO72" s="44"/>
    </row>
    <row r="73" spans="1:41" s="34" customFormat="1" ht="16.5" x14ac:dyDescent="0.3">
      <c r="A73" s="34" t="s">
        <v>201</v>
      </c>
      <c r="B73" s="34" t="s">
        <v>202</v>
      </c>
      <c r="C73" s="34" t="s">
        <v>108</v>
      </c>
      <c r="D73" s="39">
        <v>2</v>
      </c>
      <c r="E73" s="39" t="s">
        <v>1247</v>
      </c>
      <c r="F73" s="40" t="s">
        <v>1190</v>
      </c>
      <c r="G73" s="41">
        <v>3536927000</v>
      </c>
      <c r="H73" s="42">
        <v>2.8220000000000001</v>
      </c>
      <c r="I73" s="41">
        <v>4428671989</v>
      </c>
      <c r="J73" s="41">
        <v>9854700.4000000004</v>
      </c>
      <c r="K73" s="41">
        <v>9814665.6500000004</v>
      </c>
      <c r="L73" s="41">
        <v>0</v>
      </c>
      <c r="M73" s="41">
        <v>9814665.6500000004</v>
      </c>
      <c r="N73" s="41">
        <v>0</v>
      </c>
      <c r="O73" s="41">
        <v>0</v>
      </c>
      <c r="P73" s="41">
        <v>442867.20000000001</v>
      </c>
      <c r="Q73" s="41">
        <v>67671306</v>
      </c>
      <c r="R73" s="41">
        <v>0</v>
      </c>
      <c r="S73" s="41">
        <v>0</v>
      </c>
      <c r="T73" s="41">
        <v>20406288.210000001</v>
      </c>
      <c r="U73" s="41">
        <v>0</v>
      </c>
      <c r="V73" s="41">
        <v>1466036.16</v>
      </c>
      <c r="W73" s="41">
        <v>99801163.219999999</v>
      </c>
      <c r="X73" s="43">
        <v>2.2861213726578546E-2</v>
      </c>
      <c r="Y73" s="41">
        <v>1708.9</v>
      </c>
      <c r="Z73" s="41">
        <v>49500</v>
      </c>
      <c r="AA73" s="41">
        <v>1024.1780000000001</v>
      </c>
      <c r="AB73" s="41">
        <v>52233.078000000001</v>
      </c>
      <c r="AC73" s="41">
        <v>-750</v>
      </c>
      <c r="AD73" s="41">
        <v>51483.078000000001</v>
      </c>
      <c r="AE73" s="41">
        <v>0</v>
      </c>
      <c r="AF73" s="41">
        <v>0</v>
      </c>
      <c r="AG73" s="43">
        <f t="shared" si="3"/>
        <v>10257532.85</v>
      </c>
      <c r="AH73" s="43">
        <f t="shared" si="4"/>
        <v>67671306</v>
      </c>
      <c r="AI73" s="43">
        <f t="shared" si="5"/>
        <v>21872324.370000001</v>
      </c>
      <c r="AJ73" s="41">
        <v>4114942977</v>
      </c>
      <c r="AK73" s="41">
        <v>4397812882</v>
      </c>
      <c r="AL73" s="41">
        <v>4930471211</v>
      </c>
      <c r="AM73" s="41">
        <v>4481075690</v>
      </c>
      <c r="AN73" s="41">
        <v>1643588.760076263</v>
      </c>
      <c r="AO73" s="44"/>
    </row>
    <row r="74" spans="1:41" s="34" customFormat="1" ht="16.5" x14ac:dyDescent="0.3">
      <c r="A74" s="34" t="s">
        <v>203</v>
      </c>
      <c r="B74" s="34" t="s">
        <v>204</v>
      </c>
      <c r="C74" s="34" t="s">
        <v>108</v>
      </c>
      <c r="D74" s="39">
        <v>3</v>
      </c>
      <c r="E74" s="39" t="s">
        <v>1247</v>
      </c>
      <c r="F74" s="40" t="s">
        <v>1190</v>
      </c>
      <c r="G74" s="41">
        <v>2630168265</v>
      </c>
      <c r="H74" s="42">
        <v>1.694</v>
      </c>
      <c r="I74" s="41">
        <v>2672039279</v>
      </c>
      <c r="J74" s="41">
        <v>5945833.5599999996</v>
      </c>
      <c r="K74" s="41">
        <v>5944001.2699999996</v>
      </c>
      <c r="L74" s="41">
        <v>0</v>
      </c>
      <c r="M74" s="41">
        <v>5944001.2699999996</v>
      </c>
      <c r="N74" s="41">
        <v>0</v>
      </c>
      <c r="O74" s="41">
        <v>0</v>
      </c>
      <c r="P74" s="41">
        <v>267203.93</v>
      </c>
      <c r="Q74" s="41">
        <v>25248405</v>
      </c>
      <c r="R74" s="41">
        <v>0</v>
      </c>
      <c r="S74" s="41">
        <v>0</v>
      </c>
      <c r="T74" s="41">
        <v>12180859.130000001</v>
      </c>
      <c r="U74" s="41">
        <v>0</v>
      </c>
      <c r="V74" s="41">
        <v>895112</v>
      </c>
      <c r="W74" s="41">
        <v>44535581.329999998</v>
      </c>
      <c r="X74" s="43">
        <v>2.237524708474313E-2</v>
      </c>
      <c r="Y74" s="41">
        <v>4250</v>
      </c>
      <c r="Z74" s="41">
        <v>22500</v>
      </c>
      <c r="AA74" s="41">
        <v>535</v>
      </c>
      <c r="AB74" s="41">
        <v>27285</v>
      </c>
      <c r="AC74" s="41">
        <v>0</v>
      </c>
      <c r="AD74" s="41">
        <v>27285</v>
      </c>
      <c r="AE74" s="41">
        <v>0</v>
      </c>
      <c r="AF74" s="41">
        <v>0</v>
      </c>
      <c r="AG74" s="43">
        <f t="shared" si="3"/>
        <v>6211205.1999999993</v>
      </c>
      <c r="AH74" s="43">
        <f t="shared" si="4"/>
        <v>25248405</v>
      </c>
      <c r="AI74" s="43">
        <f t="shared" si="5"/>
        <v>13075971.130000001</v>
      </c>
      <c r="AJ74" s="41">
        <v>2300420925</v>
      </c>
      <c r="AK74" s="41">
        <v>2684051634</v>
      </c>
      <c r="AL74" s="41">
        <v>2624669030</v>
      </c>
      <c r="AM74" s="41">
        <v>2536380529.6666665</v>
      </c>
      <c r="AN74" s="41">
        <v>875322.05634373496</v>
      </c>
      <c r="AO74" s="44"/>
    </row>
    <row r="75" spans="1:41" s="34" customFormat="1" ht="16.5" x14ac:dyDescent="0.3">
      <c r="A75" s="34" t="s">
        <v>205</v>
      </c>
      <c r="B75" s="34" t="s">
        <v>206</v>
      </c>
      <c r="C75" s="34" t="s">
        <v>108</v>
      </c>
      <c r="D75" s="39">
        <v>1</v>
      </c>
      <c r="E75" s="39" t="s">
        <v>1246</v>
      </c>
      <c r="F75" s="40" t="s">
        <v>1190</v>
      </c>
      <c r="G75" s="41">
        <v>1820765900</v>
      </c>
      <c r="H75" s="42">
        <v>2.8969999999999998</v>
      </c>
      <c r="I75" s="41">
        <v>1921867038</v>
      </c>
      <c r="J75" s="41">
        <v>4276546.99</v>
      </c>
      <c r="K75" s="41">
        <v>4268312.01</v>
      </c>
      <c r="L75" s="41">
        <v>0</v>
      </c>
      <c r="M75" s="41">
        <v>4268312.01</v>
      </c>
      <c r="N75" s="41">
        <v>0</v>
      </c>
      <c r="O75" s="41">
        <v>0</v>
      </c>
      <c r="P75" s="41">
        <v>192186.7</v>
      </c>
      <c r="Q75" s="41">
        <v>28973484</v>
      </c>
      <c r="R75" s="41">
        <v>0</v>
      </c>
      <c r="S75" s="41">
        <v>0</v>
      </c>
      <c r="T75" s="41">
        <v>18628050.670000002</v>
      </c>
      <c r="U75" s="41">
        <v>0</v>
      </c>
      <c r="V75" s="41">
        <v>667809.76</v>
      </c>
      <c r="W75" s="41">
        <v>52729843.140000001</v>
      </c>
      <c r="X75" s="43">
        <v>3.6238610561508407E-2</v>
      </c>
      <c r="Y75" s="41">
        <v>3750</v>
      </c>
      <c r="Z75" s="41">
        <v>29250</v>
      </c>
      <c r="AA75" s="41">
        <v>660</v>
      </c>
      <c r="AB75" s="41">
        <v>33660</v>
      </c>
      <c r="AC75" s="41">
        <v>0</v>
      </c>
      <c r="AD75" s="41">
        <v>33660</v>
      </c>
      <c r="AE75" s="41">
        <v>0</v>
      </c>
      <c r="AF75" s="41">
        <v>0</v>
      </c>
      <c r="AG75" s="43">
        <f t="shared" si="3"/>
        <v>4460498.71</v>
      </c>
      <c r="AH75" s="43">
        <f t="shared" si="4"/>
        <v>28973484</v>
      </c>
      <c r="AI75" s="43">
        <f t="shared" si="5"/>
        <v>19295860.430000003</v>
      </c>
      <c r="AJ75" s="41">
        <v>1878856389</v>
      </c>
      <c r="AK75" s="41">
        <v>2003431271</v>
      </c>
      <c r="AL75" s="41">
        <v>2137300035</v>
      </c>
      <c r="AM75" s="41">
        <v>2006529231.6666667</v>
      </c>
      <c r="AN75" s="41">
        <v>712432.63256665505</v>
      </c>
      <c r="AO75" s="44"/>
    </row>
    <row r="76" spans="1:41" s="34" customFormat="1" ht="16.5" x14ac:dyDescent="0.3">
      <c r="A76" s="34" t="s">
        <v>207</v>
      </c>
      <c r="B76" s="34" t="s">
        <v>208</v>
      </c>
      <c r="C76" s="34" t="s">
        <v>108</v>
      </c>
      <c r="D76" s="39">
        <v>2</v>
      </c>
      <c r="E76" s="39" t="s">
        <v>1247</v>
      </c>
      <c r="F76" s="40" t="s">
        <v>1190</v>
      </c>
      <c r="G76" s="41">
        <v>5930301800</v>
      </c>
      <c r="H76" s="42">
        <v>2.8689999999999998</v>
      </c>
      <c r="I76" s="41">
        <v>8404797126</v>
      </c>
      <c r="J76" s="41">
        <v>18702391.550000001</v>
      </c>
      <c r="K76" s="41">
        <v>18670260.710000001</v>
      </c>
      <c r="L76" s="41">
        <v>0</v>
      </c>
      <c r="M76" s="41">
        <v>18670260.710000001</v>
      </c>
      <c r="N76" s="41">
        <v>0</v>
      </c>
      <c r="O76" s="41">
        <v>0</v>
      </c>
      <c r="P76" s="41">
        <v>840479.71</v>
      </c>
      <c r="Q76" s="41">
        <v>107837215</v>
      </c>
      <c r="R76" s="41">
        <v>0</v>
      </c>
      <c r="S76" s="41">
        <v>0</v>
      </c>
      <c r="T76" s="41">
        <v>39658266.68</v>
      </c>
      <c r="U76" s="41">
        <v>303000</v>
      </c>
      <c r="V76" s="41">
        <v>2789460</v>
      </c>
      <c r="W76" s="41">
        <v>170098682.09999999</v>
      </c>
      <c r="X76" s="43">
        <v>2.4758036550170094E-2</v>
      </c>
      <c r="Y76" s="41">
        <v>4250</v>
      </c>
      <c r="Z76" s="41">
        <v>57000</v>
      </c>
      <c r="AA76" s="41">
        <v>1225</v>
      </c>
      <c r="AB76" s="41">
        <v>62475</v>
      </c>
      <c r="AC76" s="41">
        <v>0</v>
      </c>
      <c r="AD76" s="41">
        <v>62475</v>
      </c>
      <c r="AE76" s="41">
        <v>0</v>
      </c>
      <c r="AF76" s="41">
        <v>0</v>
      </c>
      <c r="AG76" s="43">
        <f t="shared" si="3"/>
        <v>19510740.420000002</v>
      </c>
      <c r="AH76" s="43">
        <f t="shared" si="4"/>
        <v>107837215</v>
      </c>
      <c r="AI76" s="43">
        <f t="shared" si="5"/>
        <v>42750726.68</v>
      </c>
      <c r="AJ76" s="41">
        <v>7749485941</v>
      </c>
      <c r="AK76" s="41">
        <v>8368388622</v>
      </c>
      <c r="AL76" s="41">
        <v>8799972993</v>
      </c>
      <c r="AM76" s="41">
        <v>8305949185.333333</v>
      </c>
      <c r="AN76" s="41">
        <v>2933321.3976756688</v>
      </c>
      <c r="AO76" s="44"/>
    </row>
    <row r="77" spans="1:41" s="34" customFormat="1" ht="16.5" x14ac:dyDescent="0.3">
      <c r="A77" s="34" t="s">
        <v>209</v>
      </c>
      <c r="B77" s="34" t="s">
        <v>210</v>
      </c>
      <c r="C77" s="34" t="s">
        <v>108</v>
      </c>
      <c r="D77" s="39">
        <v>3</v>
      </c>
      <c r="E77" s="39" t="s">
        <v>1246</v>
      </c>
      <c r="F77" s="40" t="s">
        <v>1190</v>
      </c>
      <c r="G77" s="41">
        <v>1496456099</v>
      </c>
      <c r="H77" s="42">
        <v>3.9649999999999999</v>
      </c>
      <c r="I77" s="41">
        <v>2318832489</v>
      </c>
      <c r="J77" s="41">
        <v>5159876.26</v>
      </c>
      <c r="K77" s="41">
        <v>5142212.84</v>
      </c>
      <c r="L77" s="41">
        <v>0</v>
      </c>
      <c r="M77" s="41">
        <v>5142212.84</v>
      </c>
      <c r="N77" s="41">
        <v>0</v>
      </c>
      <c r="O77" s="41">
        <v>0</v>
      </c>
      <c r="P77" s="41">
        <v>231883.25</v>
      </c>
      <c r="Q77" s="41">
        <v>18972287</v>
      </c>
      <c r="R77" s="41">
        <v>18671535</v>
      </c>
      <c r="S77" s="41">
        <v>0</v>
      </c>
      <c r="T77" s="41">
        <v>15384377.859999999</v>
      </c>
      <c r="U77" s="41">
        <v>149645.60999999999</v>
      </c>
      <c r="V77" s="41">
        <v>770650.91</v>
      </c>
      <c r="W77" s="41">
        <v>59322592.469999999</v>
      </c>
      <c r="X77" s="43">
        <v>3.2857530576800749E-2</v>
      </c>
      <c r="Y77" s="41">
        <v>1438.3600000000001</v>
      </c>
      <c r="Z77" s="41">
        <v>41750</v>
      </c>
      <c r="AA77" s="41">
        <v>863.7672</v>
      </c>
      <c r="AB77" s="41">
        <v>44052.127200000003</v>
      </c>
      <c r="AC77" s="41">
        <v>0</v>
      </c>
      <c r="AD77" s="41">
        <v>44052.127200000003</v>
      </c>
      <c r="AE77" s="41">
        <v>0</v>
      </c>
      <c r="AF77" s="41">
        <v>0</v>
      </c>
      <c r="AG77" s="43">
        <f t="shared" si="3"/>
        <v>5374096.0899999999</v>
      </c>
      <c r="AH77" s="43">
        <f t="shared" si="4"/>
        <v>37643822</v>
      </c>
      <c r="AI77" s="43">
        <f t="shared" si="5"/>
        <v>16304674.379999999</v>
      </c>
      <c r="AJ77" s="41">
        <v>2113434986</v>
      </c>
      <c r="AK77" s="41">
        <v>2307487618</v>
      </c>
      <c r="AL77" s="41">
        <v>2463707769</v>
      </c>
      <c r="AM77" s="41">
        <v>2294876791</v>
      </c>
      <c r="AN77" s="41">
        <v>821235.10176407697</v>
      </c>
      <c r="AO77" s="44"/>
    </row>
    <row r="78" spans="1:41" s="34" customFormat="1" ht="16.5" x14ac:dyDescent="0.3">
      <c r="A78" s="34" t="s">
        <v>211</v>
      </c>
      <c r="B78" s="34" t="s">
        <v>212</v>
      </c>
      <c r="C78" s="34" t="s">
        <v>108</v>
      </c>
      <c r="D78" s="39">
        <v>1</v>
      </c>
      <c r="E78" s="39" t="s">
        <v>1246</v>
      </c>
      <c r="F78" s="40" t="s">
        <v>1190</v>
      </c>
      <c r="G78" s="41">
        <v>2218837311</v>
      </c>
      <c r="H78" s="42">
        <v>2.7309999999999999</v>
      </c>
      <c r="I78" s="41">
        <v>2587364684</v>
      </c>
      <c r="J78" s="41">
        <v>5757415.2800000003</v>
      </c>
      <c r="K78" s="41">
        <v>5756937.9900000002</v>
      </c>
      <c r="L78" s="41">
        <v>0</v>
      </c>
      <c r="M78" s="41">
        <v>5756937.9900000002</v>
      </c>
      <c r="N78" s="41">
        <v>0</v>
      </c>
      <c r="O78" s="41">
        <v>0</v>
      </c>
      <c r="P78" s="41">
        <v>258736.47</v>
      </c>
      <c r="Q78" s="41">
        <v>25290446</v>
      </c>
      <c r="R78" s="41">
        <v>14935857</v>
      </c>
      <c r="S78" s="41">
        <v>0</v>
      </c>
      <c r="T78" s="41">
        <v>13295511</v>
      </c>
      <c r="U78" s="41">
        <v>221884</v>
      </c>
      <c r="V78" s="41">
        <v>835513</v>
      </c>
      <c r="W78" s="41">
        <v>60594885.460000001</v>
      </c>
      <c r="X78" s="43">
        <v>2.4169666756579545E-2</v>
      </c>
      <c r="Y78" s="41">
        <v>1500</v>
      </c>
      <c r="Z78" s="41">
        <v>46500</v>
      </c>
      <c r="AA78" s="41">
        <v>960</v>
      </c>
      <c r="AB78" s="41">
        <v>48960</v>
      </c>
      <c r="AC78" s="41">
        <v>0</v>
      </c>
      <c r="AD78" s="41">
        <v>48960</v>
      </c>
      <c r="AE78" s="41">
        <v>0</v>
      </c>
      <c r="AF78" s="41">
        <v>0</v>
      </c>
      <c r="AG78" s="43">
        <f t="shared" si="3"/>
        <v>6015674.46</v>
      </c>
      <c r="AH78" s="43">
        <f t="shared" si="4"/>
        <v>40226303</v>
      </c>
      <c r="AI78" s="43">
        <f t="shared" si="5"/>
        <v>14352908</v>
      </c>
      <c r="AJ78" s="41">
        <v>2327511040</v>
      </c>
      <c r="AK78" s="41">
        <v>2505303630</v>
      </c>
      <c r="AL78" s="41">
        <v>2777365516</v>
      </c>
      <c r="AM78" s="41">
        <v>2536726728.6666665</v>
      </c>
      <c r="AN78" s="41">
        <v>925787.57954482804</v>
      </c>
      <c r="AO78" s="44"/>
    </row>
    <row r="79" spans="1:41" s="34" customFormat="1" ht="16.5" x14ac:dyDescent="0.3">
      <c r="A79" s="34" t="s">
        <v>213</v>
      </c>
      <c r="B79" s="34" t="s">
        <v>214</v>
      </c>
      <c r="C79" s="34" t="s">
        <v>108</v>
      </c>
      <c r="D79" s="39">
        <v>2</v>
      </c>
      <c r="E79" s="39" t="s">
        <v>1247</v>
      </c>
      <c r="F79" s="40" t="s">
        <v>1190</v>
      </c>
      <c r="G79" s="41">
        <v>960770900</v>
      </c>
      <c r="H79" s="42">
        <v>2.8260000000000001</v>
      </c>
      <c r="I79" s="41">
        <v>1229657812</v>
      </c>
      <c r="J79" s="41">
        <v>2736239.97</v>
      </c>
      <c r="K79" s="41">
        <v>2710747.2800000003</v>
      </c>
      <c r="L79" s="41">
        <v>0</v>
      </c>
      <c r="M79" s="41">
        <v>2710747.2800000003</v>
      </c>
      <c r="N79" s="41">
        <v>0</v>
      </c>
      <c r="O79" s="41">
        <v>0</v>
      </c>
      <c r="P79" s="41">
        <v>122965.78</v>
      </c>
      <c r="Q79" s="41">
        <v>14102272</v>
      </c>
      <c r="R79" s="41">
        <v>0</v>
      </c>
      <c r="S79" s="41">
        <v>0</v>
      </c>
      <c r="T79" s="41">
        <v>9803157</v>
      </c>
      <c r="U79" s="41">
        <v>0</v>
      </c>
      <c r="V79" s="41">
        <v>408049</v>
      </c>
      <c r="W79" s="41">
        <v>27147191.059999999</v>
      </c>
      <c r="X79" s="43">
        <v>2.3698887925343616E-2</v>
      </c>
      <c r="Y79" s="41">
        <v>4402.05</v>
      </c>
      <c r="Z79" s="41">
        <v>23250</v>
      </c>
      <c r="AA79" s="41">
        <v>553.04100000000005</v>
      </c>
      <c r="AB79" s="41">
        <v>28205.091</v>
      </c>
      <c r="AC79" s="41">
        <v>0</v>
      </c>
      <c r="AD79" s="41">
        <v>28205.091</v>
      </c>
      <c r="AE79" s="41">
        <v>0</v>
      </c>
      <c r="AF79" s="41">
        <v>0</v>
      </c>
      <c r="AG79" s="43">
        <f t="shared" si="3"/>
        <v>2833713.06</v>
      </c>
      <c r="AH79" s="43">
        <f t="shared" si="4"/>
        <v>14102272</v>
      </c>
      <c r="AI79" s="43">
        <f t="shared" si="5"/>
        <v>10211206</v>
      </c>
      <c r="AJ79" s="41">
        <v>1141465517</v>
      </c>
      <c r="AK79" s="41">
        <v>1224147606</v>
      </c>
      <c r="AL79" s="41">
        <v>1399724505</v>
      </c>
      <c r="AM79" s="41">
        <v>1255112542.6666667</v>
      </c>
      <c r="AN79" s="41">
        <v>466574.36842516501</v>
      </c>
      <c r="AO79" s="44"/>
    </row>
    <row r="80" spans="1:41" s="34" customFormat="1" ht="16.5" x14ac:dyDescent="0.3">
      <c r="A80" s="34" t="s">
        <v>215</v>
      </c>
      <c r="B80" s="34" t="s">
        <v>216</v>
      </c>
      <c r="C80" s="34" t="s">
        <v>108</v>
      </c>
      <c r="D80" s="39">
        <v>3</v>
      </c>
      <c r="E80" s="39" t="s">
        <v>1246</v>
      </c>
      <c r="F80" s="40" t="s">
        <v>1190</v>
      </c>
      <c r="G80" s="41">
        <v>224166272</v>
      </c>
      <c r="H80" s="42">
        <v>0.83399999999999996</v>
      </c>
      <c r="I80" s="41">
        <v>232281243</v>
      </c>
      <c r="J80" s="41">
        <v>516873.24</v>
      </c>
      <c r="K80" s="41">
        <v>516873.24</v>
      </c>
      <c r="L80" s="41">
        <v>0</v>
      </c>
      <c r="M80" s="41">
        <v>516873.24</v>
      </c>
      <c r="N80" s="41">
        <v>0</v>
      </c>
      <c r="O80" s="41">
        <v>0</v>
      </c>
      <c r="P80" s="41">
        <v>23228.12</v>
      </c>
      <c r="Q80" s="41">
        <v>603531</v>
      </c>
      <c r="R80" s="41">
        <v>0</v>
      </c>
      <c r="S80" s="41">
        <v>0</v>
      </c>
      <c r="T80" s="41">
        <v>725795</v>
      </c>
      <c r="U80" s="41">
        <v>0</v>
      </c>
      <c r="V80" s="41">
        <v>0</v>
      </c>
      <c r="W80" s="41">
        <v>1869427.3599999999</v>
      </c>
      <c r="X80" s="43">
        <v>9.5563488095459035E-3</v>
      </c>
      <c r="Y80" s="41">
        <v>0</v>
      </c>
      <c r="Z80" s="41">
        <v>1000</v>
      </c>
      <c r="AA80" s="41">
        <v>20</v>
      </c>
      <c r="AB80" s="41">
        <v>1020</v>
      </c>
      <c r="AC80" s="41">
        <v>0</v>
      </c>
      <c r="AD80" s="41">
        <v>1020</v>
      </c>
      <c r="AE80" s="41">
        <v>0</v>
      </c>
      <c r="AF80" s="41">
        <v>0</v>
      </c>
      <c r="AG80" s="43">
        <f t="shared" si="3"/>
        <v>540101.36</v>
      </c>
      <c r="AH80" s="43">
        <f t="shared" si="4"/>
        <v>603531</v>
      </c>
      <c r="AI80" s="43">
        <f t="shared" si="5"/>
        <v>725795</v>
      </c>
      <c r="AJ80" s="41">
        <v>234376225</v>
      </c>
      <c r="AK80" s="41">
        <v>229027505</v>
      </c>
      <c r="AL80" s="41">
        <v>211457666</v>
      </c>
      <c r="AM80" s="41">
        <v>224953798.66666666</v>
      </c>
      <c r="AN80" s="41">
        <v>70485.818180778006</v>
      </c>
      <c r="AO80" s="44"/>
    </row>
    <row r="81" spans="1:41" s="34" customFormat="1" ht="16.5" x14ac:dyDescent="0.3">
      <c r="A81" s="34" t="s">
        <v>217</v>
      </c>
      <c r="B81" s="34" t="s">
        <v>218</v>
      </c>
      <c r="C81" s="34" t="s">
        <v>108</v>
      </c>
      <c r="D81" s="39">
        <v>1</v>
      </c>
      <c r="E81" s="39" t="s">
        <v>1246</v>
      </c>
      <c r="F81" s="40" t="s">
        <v>1190</v>
      </c>
      <c r="G81" s="41">
        <v>2743075361</v>
      </c>
      <c r="H81" s="42">
        <v>3.121</v>
      </c>
      <c r="I81" s="41">
        <v>3704201630</v>
      </c>
      <c r="J81" s="41">
        <v>8242605.7699999996</v>
      </c>
      <c r="K81" s="41">
        <v>8233713.5399999991</v>
      </c>
      <c r="L81" s="41">
        <v>0</v>
      </c>
      <c r="M81" s="41">
        <v>8233713.5399999991</v>
      </c>
      <c r="N81" s="41">
        <v>0</v>
      </c>
      <c r="O81" s="41">
        <v>0</v>
      </c>
      <c r="P81" s="41">
        <v>370420.16</v>
      </c>
      <c r="Q81" s="41">
        <v>50428455</v>
      </c>
      <c r="R81" s="41">
        <v>0</v>
      </c>
      <c r="S81" s="41">
        <v>0</v>
      </c>
      <c r="T81" s="41">
        <v>25328087.190000001</v>
      </c>
      <c r="U81" s="41">
        <v>0</v>
      </c>
      <c r="V81" s="41">
        <v>1235768.48</v>
      </c>
      <c r="W81" s="41">
        <v>85596444.370000005</v>
      </c>
      <c r="X81" s="43">
        <v>2.6032604501457727E-2</v>
      </c>
      <c r="Y81" s="41">
        <v>4613.7</v>
      </c>
      <c r="Z81" s="41">
        <v>60000</v>
      </c>
      <c r="AA81" s="41">
        <v>1292.2739999999999</v>
      </c>
      <c r="AB81" s="41">
        <v>65905.974000000002</v>
      </c>
      <c r="AC81" s="41">
        <v>-750</v>
      </c>
      <c r="AD81" s="41">
        <v>65155.974000000002</v>
      </c>
      <c r="AE81" s="41">
        <v>0</v>
      </c>
      <c r="AF81" s="41">
        <v>0</v>
      </c>
      <c r="AG81" s="43">
        <f t="shared" si="3"/>
        <v>8604133.6999999993</v>
      </c>
      <c r="AH81" s="43">
        <f t="shared" si="4"/>
        <v>50428455</v>
      </c>
      <c r="AI81" s="43">
        <f t="shared" si="5"/>
        <v>26563855.670000002</v>
      </c>
      <c r="AJ81" s="41">
        <v>3519445090</v>
      </c>
      <c r="AK81" s="41">
        <v>3697458446</v>
      </c>
      <c r="AL81" s="41">
        <v>3775617541</v>
      </c>
      <c r="AM81" s="41">
        <v>3664173692.3333335</v>
      </c>
      <c r="AN81" s="41">
        <v>1261714.0056180661</v>
      </c>
      <c r="AO81" s="44"/>
    </row>
    <row r="82" spans="1:41" s="34" customFormat="1" ht="16.5" x14ac:dyDescent="0.3">
      <c r="A82" s="34" t="s">
        <v>219</v>
      </c>
      <c r="B82" s="34" t="s">
        <v>220</v>
      </c>
      <c r="C82" s="34" t="s">
        <v>108</v>
      </c>
      <c r="D82" s="39">
        <v>2</v>
      </c>
      <c r="E82" s="39" t="s">
        <v>1247</v>
      </c>
      <c r="F82" s="40" t="s">
        <v>1190</v>
      </c>
      <c r="G82" s="41">
        <v>2985569200</v>
      </c>
      <c r="H82" s="42">
        <v>2.306</v>
      </c>
      <c r="I82" s="41">
        <v>3052012667</v>
      </c>
      <c r="J82" s="41">
        <v>6791352.0199999996</v>
      </c>
      <c r="K82" s="41">
        <v>6781651.0399999991</v>
      </c>
      <c r="L82" s="41">
        <v>0</v>
      </c>
      <c r="M82" s="41">
        <v>6781651.0399999991</v>
      </c>
      <c r="N82" s="41">
        <v>0</v>
      </c>
      <c r="O82" s="41">
        <v>0</v>
      </c>
      <c r="P82" s="41">
        <v>305201.27</v>
      </c>
      <c r="Q82" s="41">
        <v>38062576</v>
      </c>
      <c r="R82" s="41">
        <v>0</v>
      </c>
      <c r="S82" s="41">
        <v>0</v>
      </c>
      <c r="T82" s="41">
        <v>22644172.690000001</v>
      </c>
      <c r="U82" s="41">
        <v>0</v>
      </c>
      <c r="V82" s="41">
        <v>1027948</v>
      </c>
      <c r="W82" s="41">
        <v>68821549</v>
      </c>
      <c r="X82" s="43">
        <v>2.8646209739702569E-2</v>
      </c>
      <c r="Y82" s="41">
        <v>9636.2999999999993</v>
      </c>
      <c r="Z82" s="41">
        <v>67250</v>
      </c>
      <c r="AA82" s="41">
        <v>1537.7260000000001</v>
      </c>
      <c r="AB82" s="41">
        <v>78424.025999999998</v>
      </c>
      <c r="AC82" s="41">
        <v>0</v>
      </c>
      <c r="AD82" s="41">
        <v>78424.025999999998</v>
      </c>
      <c r="AE82" s="41">
        <v>0</v>
      </c>
      <c r="AF82" s="41">
        <v>0</v>
      </c>
      <c r="AG82" s="43">
        <f t="shared" si="3"/>
        <v>7086852.3099999987</v>
      </c>
      <c r="AH82" s="43">
        <f t="shared" si="4"/>
        <v>38062576</v>
      </c>
      <c r="AI82" s="43">
        <f t="shared" si="5"/>
        <v>23672120.690000001</v>
      </c>
      <c r="AJ82" s="41">
        <v>3014850062</v>
      </c>
      <c r="AK82" s="41">
        <v>3083846565</v>
      </c>
      <c r="AL82" s="41">
        <v>3613615589</v>
      </c>
      <c r="AM82" s="41">
        <v>3237437405.3333335</v>
      </c>
      <c r="AN82" s="41">
        <v>1204537.3251281369</v>
      </c>
      <c r="AO82" s="44"/>
    </row>
    <row r="83" spans="1:41" s="34" customFormat="1" ht="16.5" x14ac:dyDescent="0.3">
      <c r="A83" s="34" t="s">
        <v>221</v>
      </c>
      <c r="B83" s="34" t="s">
        <v>222</v>
      </c>
      <c r="C83" s="34" t="s">
        <v>108</v>
      </c>
      <c r="D83" s="39">
        <v>3</v>
      </c>
      <c r="E83" s="39" t="s">
        <v>1246</v>
      </c>
      <c r="F83" s="40" t="s">
        <v>1190</v>
      </c>
      <c r="G83" s="41">
        <v>2576530556</v>
      </c>
      <c r="H83" s="42">
        <v>1.0359999999999998</v>
      </c>
      <c r="I83" s="41">
        <v>2539179568</v>
      </c>
      <c r="J83" s="41">
        <v>5650193.5499999998</v>
      </c>
      <c r="K83" s="41">
        <v>5629984.3300000001</v>
      </c>
      <c r="L83" s="41">
        <v>0</v>
      </c>
      <c r="M83" s="41">
        <v>5629984.3300000001</v>
      </c>
      <c r="N83" s="41">
        <v>0</v>
      </c>
      <c r="O83" s="41">
        <v>0</v>
      </c>
      <c r="P83" s="41">
        <v>253917.96</v>
      </c>
      <c r="Q83" s="41">
        <v>9994837</v>
      </c>
      <c r="R83" s="41">
        <v>0</v>
      </c>
      <c r="S83" s="41">
        <v>0</v>
      </c>
      <c r="T83" s="41">
        <v>10795437.789999999</v>
      </c>
      <c r="U83" s="41">
        <v>0</v>
      </c>
      <c r="V83" s="41">
        <v>0</v>
      </c>
      <c r="W83" s="41">
        <v>26674177.079999998</v>
      </c>
      <c r="X83" s="43">
        <v>1.01853011884854E-2</v>
      </c>
      <c r="Y83" s="41">
        <v>250</v>
      </c>
      <c r="Z83" s="41">
        <v>7250</v>
      </c>
      <c r="AA83" s="41">
        <v>150</v>
      </c>
      <c r="AB83" s="41">
        <v>7650</v>
      </c>
      <c r="AC83" s="41">
        <v>0</v>
      </c>
      <c r="AD83" s="41">
        <v>7650</v>
      </c>
      <c r="AE83" s="41">
        <v>0</v>
      </c>
      <c r="AF83" s="41">
        <v>0</v>
      </c>
      <c r="AG83" s="43">
        <f t="shared" si="3"/>
        <v>5883902.29</v>
      </c>
      <c r="AH83" s="43">
        <f t="shared" si="4"/>
        <v>9994837</v>
      </c>
      <c r="AI83" s="43">
        <f t="shared" si="5"/>
        <v>10795437.789999999</v>
      </c>
      <c r="AJ83" s="41">
        <v>2521162082</v>
      </c>
      <c r="AK83" s="41">
        <v>2528771166</v>
      </c>
      <c r="AL83" s="41">
        <v>2668320791</v>
      </c>
      <c r="AM83" s="41">
        <v>2572751346.3333335</v>
      </c>
      <c r="AN83" s="41">
        <v>889439.37422640296</v>
      </c>
      <c r="AO83" s="44"/>
    </row>
    <row r="84" spans="1:41" s="34" customFormat="1" ht="16.5" x14ac:dyDescent="0.3">
      <c r="A84" s="34" t="s">
        <v>223</v>
      </c>
      <c r="B84" s="34" t="s">
        <v>224</v>
      </c>
      <c r="C84" s="34" t="s">
        <v>108</v>
      </c>
      <c r="D84" s="39">
        <v>1</v>
      </c>
      <c r="E84" s="39" t="s">
        <v>1246</v>
      </c>
      <c r="F84" s="40" t="s">
        <v>1190</v>
      </c>
      <c r="G84" s="41">
        <v>1050296900</v>
      </c>
      <c r="H84" s="42">
        <v>1.9589999999999999</v>
      </c>
      <c r="I84" s="41">
        <v>1073847949</v>
      </c>
      <c r="J84" s="41">
        <v>2389531.1800000002</v>
      </c>
      <c r="K84" s="41">
        <v>2389121.39</v>
      </c>
      <c r="L84" s="41">
        <v>0</v>
      </c>
      <c r="M84" s="41">
        <v>2389121.39</v>
      </c>
      <c r="N84" s="41">
        <v>0</v>
      </c>
      <c r="O84" s="41">
        <v>0</v>
      </c>
      <c r="P84" s="41">
        <v>107384.79</v>
      </c>
      <c r="Q84" s="41">
        <v>9057564</v>
      </c>
      <c r="R84" s="41">
        <v>0</v>
      </c>
      <c r="S84" s="41">
        <v>0</v>
      </c>
      <c r="T84" s="41">
        <v>9019352</v>
      </c>
      <c r="U84" s="41">
        <v>0</v>
      </c>
      <c r="V84" s="41">
        <v>0</v>
      </c>
      <c r="W84" s="41">
        <v>20573422.18</v>
      </c>
      <c r="X84" s="43">
        <v>2.7635628878015839E-2</v>
      </c>
      <c r="Y84" s="41">
        <v>959.58999999999992</v>
      </c>
      <c r="Z84" s="41">
        <v>6250</v>
      </c>
      <c r="AA84" s="41">
        <v>144.1918</v>
      </c>
      <c r="AB84" s="41">
        <v>7353.7818000000007</v>
      </c>
      <c r="AC84" s="41">
        <v>0</v>
      </c>
      <c r="AD84" s="41">
        <v>7353.7818000000007</v>
      </c>
      <c r="AE84" s="41">
        <v>0</v>
      </c>
      <c r="AF84" s="41">
        <v>0</v>
      </c>
      <c r="AG84" s="43">
        <f t="shared" si="3"/>
        <v>2496506.1800000002</v>
      </c>
      <c r="AH84" s="43">
        <f t="shared" si="4"/>
        <v>9057564</v>
      </c>
      <c r="AI84" s="43">
        <f t="shared" si="5"/>
        <v>9019352</v>
      </c>
      <c r="AJ84" s="41">
        <v>835612049</v>
      </c>
      <c r="AK84" s="41">
        <v>1067082767</v>
      </c>
      <c r="AL84" s="41">
        <v>1074802395</v>
      </c>
      <c r="AM84" s="41">
        <v>992499070.33333337</v>
      </c>
      <c r="AN84" s="41">
        <v>358267.106732535</v>
      </c>
      <c r="AO84" s="44"/>
    </row>
    <row r="85" spans="1:41" s="34" customFormat="1" ht="16.5" x14ac:dyDescent="0.3">
      <c r="A85" s="34" t="s">
        <v>225</v>
      </c>
      <c r="B85" s="34" t="s">
        <v>226</v>
      </c>
      <c r="C85" s="34" t="s">
        <v>108</v>
      </c>
      <c r="D85" s="39">
        <v>2</v>
      </c>
      <c r="E85" s="39" t="s">
        <v>1247</v>
      </c>
      <c r="F85" s="40" t="s">
        <v>1190</v>
      </c>
      <c r="G85" s="41">
        <v>8436894400</v>
      </c>
      <c r="H85" s="42">
        <v>2.1839999999999997</v>
      </c>
      <c r="I85" s="41">
        <v>8184071804</v>
      </c>
      <c r="J85" s="41">
        <v>18211232.59</v>
      </c>
      <c r="K85" s="41">
        <v>18181758.719999999</v>
      </c>
      <c r="L85" s="41">
        <v>0</v>
      </c>
      <c r="M85" s="41">
        <v>18181758.719999999</v>
      </c>
      <c r="N85" s="41">
        <v>0</v>
      </c>
      <c r="O85" s="41">
        <v>0</v>
      </c>
      <c r="P85" s="41">
        <v>818407.18</v>
      </c>
      <c r="Q85" s="41">
        <v>102093628</v>
      </c>
      <c r="R85" s="41">
        <v>0</v>
      </c>
      <c r="S85" s="41">
        <v>0</v>
      </c>
      <c r="T85" s="41">
        <v>59619315.399999999</v>
      </c>
      <c r="U85" s="41">
        <v>843689</v>
      </c>
      <c r="V85" s="41">
        <v>2623408.14</v>
      </c>
      <c r="W85" s="41">
        <v>184180206.44</v>
      </c>
      <c r="X85" s="43">
        <v>3.0955705643712764E-2</v>
      </c>
      <c r="Y85" s="41">
        <v>13945.890000000001</v>
      </c>
      <c r="Z85" s="41">
        <v>80000</v>
      </c>
      <c r="AA85" s="41">
        <v>1878.9177999999999</v>
      </c>
      <c r="AB85" s="41">
        <v>95824.807799999995</v>
      </c>
      <c r="AC85" s="41">
        <v>0</v>
      </c>
      <c r="AD85" s="41">
        <v>95824.807799999995</v>
      </c>
      <c r="AE85" s="41">
        <v>0</v>
      </c>
      <c r="AF85" s="41">
        <v>0</v>
      </c>
      <c r="AG85" s="43">
        <f t="shared" si="3"/>
        <v>19000165.899999999</v>
      </c>
      <c r="AH85" s="43">
        <f t="shared" si="4"/>
        <v>102093628</v>
      </c>
      <c r="AI85" s="43">
        <f t="shared" si="5"/>
        <v>63086412.539999999</v>
      </c>
      <c r="AJ85" s="41">
        <v>7160393703</v>
      </c>
      <c r="AK85" s="41">
        <v>7870232279</v>
      </c>
      <c r="AL85" s="41">
        <v>8685293803</v>
      </c>
      <c r="AM85" s="41">
        <v>7905306595</v>
      </c>
      <c r="AN85" s="41">
        <v>2895095.0392353991</v>
      </c>
      <c r="AO85" s="44"/>
    </row>
    <row r="86" spans="1:41" s="34" customFormat="1" ht="16.5" x14ac:dyDescent="0.3">
      <c r="A86" s="34" t="s">
        <v>227</v>
      </c>
      <c r="B86" s="34" t="s">
        <v>228</v>
      </c>
      <c r="C86" s="34" t="s">
        <v>108</v>
      </c>
      <c r="D86" s="39">
        <v>3</v>
      </c>
      <c r="E86" s="39" t="s">
        <v>1247</v>
      </c>
      <c r="F86" s="40" t="s">
        <v>1190</v>
      </c>
      <c r="G86" s="41">
        <v>4085370500</v>
      </c>
      <c r="H86" s="42">
        <v>2.8409999999999997</v>
      </c>
      <c r="I86" s="41">
        <v>5386562841</v>
      </c>
      <c r="J86" s="41">
        <v>11986203.33</v>
      </c>
      <c r="K86" s="41">
        <v>11956550.220000001</v>
      </c>
      <c r="L86" s="41">
        <v>0</v>
      </c>
      <c r="M86" s="41">
        <v>11956550.220000001</v>
      </c>
      <c r="N86" s="41">
        <v>0</v>
      </c>
      <c r="O86" s="41">
        <v>0</v>
      </c>
      <c r="P86" s="41">
        <v>538656.28</v>
      </c>
      <c r="Q86" s="41">
        <v>75604704</v>
      </c>
      <c r="R86" s="41">
        <v>0</v>
      </c>
      <c r="S86" s="41">
        <v>0</v>
      </c>
      <c r="T86" s="41">
        <v>25756856</v>
      </c>
      <c r="U86" s="41">
        <v>408537</v>
      </c>
      <c r="V86" s="41">
        <v>1780514</v>
      </c>
      <c r="W86" s="41">
        <v>116045817.5</v>
      </c>
      <c r="X86" s="43">
        <v>2.4728603635278498E-2</v>
      </c>
      <c r="Y86" s="41">
        <v>3250</v>
      </c>
      <c r="Z86" s="41">
        <v>31250</v>
      </c>
      <c r="AA86" s="41">
        <v>690</v>
      </c>
      <c r="AB86" s="41">
        <v>35190</v>
      </c>
      <c r="AC86" s="41">
        <v>-750</v>
      </c>
      <c r="AD86" s="41">
        <v>34440</v>
      </c>
      <c r="AE86" s="41">
        <v>0</v>
      </c>
      <c r="AF86" s="41">
        <v>0</v>
      </c>
      <c r="AG86" s="43">
        <f t="shared" si="3"/>
        <v>12495206.5</v>
      </c>
      <c r="AH86" s="43">
        <f t="shared" si="4"/>
        <v>75604704</v>
      </c>
      <c r="AI86" s="43">
        <f t="shared" si="5"/>
        <v>27945907</v>
      </c>
      <c r="AJ86" s="41">
        <v>5020987561</v>
      </c>
      <c r="AK86" s="41">
        <v>5341547729</v>
      </c>
      <c r="AL86" s="41">
        <v>5813818842</v>
      </c>
      <c r="AM86" s="41">
        <v>5392118044</v>
      </c>
      <c r="AN86" s="41">
        <v>1937937.676060386</v>
      </c>
      <c r="AO86" s="44"/>
    </row>
    <row r="87" spans="1:41" s="34" customFormat="1" ht="16.5" x14ac:dyDescent="0.3">
      <c r="A87" s="34" t="s">
        <v>229</v>
      </c>
      <c r="B87" s="34" t="s">
        <v>230</v>
      </c>
      <c r="C87" s="34" t="s">
        <v>108</v>
      </c>
      <c r="D87" s="39">
        <v>1</v>
      </c>
      <c r="E87" s="39" t="s">
        <v>1246</v>
      </c>
      <c r="F87" s="40" t="s">
        <v>1190</v>
      </c>
      <c r="G87" s="41">
        <v>583953400</v>
      </c>
      <c r="H87" s="42">
        <v>1.0519999999999998</v>
      </c>
      <c r="I87" s="41">
        <v>706179919</v>
      </c>
      <c r="J87" s="41">
        <v>1571394.66</v>
      </c>
      <c r="K87" s="41">
        <v>1571394.66</v>
      </c>
      <c r="L87" s="41">
        <v>0</v>
      </c>
      <c r="M87" s="41">
        <v>1571394.66</v>
      </c>
      <c r="N87" s="41">
        <v>0</v>
      </c>
      <c r="O87" s="41">
        <v>0</v>
      </c>
      <c r="P87" s="41">
        <v>70617.990000000005</v>
      </c>
      <c r="Q87" s="41">
        <v>218780</v>
      </c>
      <c r="R87" s="41">
        <v>0</v>
      </c>
      <c r="S87" s="41">
        <v>0</v>
      </c>
      <c r="T87" s="41">
        <v>4279952.18</v>
      </c>
      <c r="U87" s="41">
        <v>0</v>
      </c>
      <c r="V87" s="41">
        <v>0</v>
      </c>
      <c r="W87" s="41">
        <v>6140744.8300000001</v>
      </c>
      <c r="X87" s="43">
        <v>1.0852725131794201E-2</v>
      </c>
      <c r="Y87" s="41">
        <v>0</v>
      </c>
      <c r="Z87" s="41">
        <v>0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3">
        <f t="shared" si="3"/>
        <v>1642012.65</v>
      </c>
      <c r="AH87" s="43">
        <f t="shared" si="4"/>
        <v>218780</v>
      </c>
      <c r="AI87" s="43">
        <f t="shared" si="5"/>
        <v>4279952.18</v>
      </c>
      <c r="AJ87" s="41">
        <v>638567627</v>
      </c>
      <c r="AK87" s="41">
        <v>652248260</v>
      </c>
      <c r="AL87" s="41">
        <v>634980185</v>
      </c>
      <c r="AM87" s="41">
        <v>641932024</v>
      </c>
      <c r="AN87" s="41">
        <v>211901.21643190499</v>
      </c>
      <c r="AO87" s="44"/>
    </row>
    <row r="88" spans="1:41" s="34" customFormat="1" ht="16.5" x14ac:dyDescent="0.3">
      <c r="A88" s="34" t="s">
        <v>231</v>
      </c>
      <c r="B88" s="34" t="s">
        <v>232</v>
      </c>
      <c r="C88" s="34" t="s">
        <v>108</v>
      </c>
      <c r="D88" s="39">
        <v>2</v>
      </c>
      <c r="E88" s="39" t="s">
        <v>1247</v>
      </c>
      <c r="F88" s="40" t="s">
        <v>1190</v>
      </c>
      <c r="G88" s="41">
        <v>2389479802</v>
      </c>
      <c r="H88" s="42">
        <v>2.5459999999999998</v>
      </c>
      <c r="I88" s="41">
        <v>3400966548</v>
      </c>
      <c r="J88" s="41">
        <v>7567845.7300000004</v>
      </c>
      <c r="K88" s="41">
        <v>7564571.7000000002</v>
      </c>
      <c r="L88" s="41">
        <v>0</v>
      </c>
      <c r="M88" s="41">
        <v>7564571.7000000002</v>
      </c>
      <c r="N88" s="41">
        <v>0</v>
      </c>
      <c r="O88" s="41">
        <v>0</v>
      </c>
      <c r="P88" s="41">
        <v>340096.65</v>
      </c>
      <c r="Q88" s="41">
        <v>25067209</v>
      </c>
      <c r="R88" s="41">
        <v>15822312</v>
      </c>
      <c r="S88" s="41">
        <v>0</v>
      </c>
      <c r="T88" s="41">
        <v>10679414</v>
      </c>
      <c r="U88" s="41">
        <v>238937.98</v>
      </c>
      <c r="V88" s="41">
        <v>1110549</v>
      </c>
      <c r="W88" s="41">
        <v>60823090.329999998</v>
      </c>
      <c r="X88" s="43">
        <v>2.2703420523292592E-2</v>
      </c>
      <c r="Y88" s="41">
        <v>750</v>
      </c>
      <c r="Z88" s="41">
        <v>18500</v>
      </c>
      <c r="AA88" s="41">
        <v>385</v>
      </c>
      <c r="AB88" s="41">
        <v>19635</v>
      </c>
      <c r="AC88" s="41">
        <v>0</v>
      </c>
      <c r="AD88" s="41">
        <v>19635</v>
      </c>
      <c r="AE88" s="41">
        <v>0</v>
      </c>
      <c r="AF88" s="41">
        <v>0</v>
      </c>
      <c r="AG88" s="43">
        <f t="shared" si="3"/>
        <v>7904668.3500000006</v>
      </c>
      <c r="AH88" s="43">
        <f t="shared" si="4"/>
        <v>40889521</v>
      </c>
      <c r="AI88" s="43">
        <f t="shared" si="5"/>
        <v>12028900.98</v>
      </c>
      <c r="AJ88" s="41">
        <v>2996103396</v>
      </c>
      <c r="AK88" s="41">
        <v>3331549179</v>
      </c>
      <c r="AL88" s="41">
        <v>3530407509</v>
      </c>
      <c r="AM88" s="41">
        <v>3286020028</v>
      </c>
      <c r="AN88" s="41">
        <v>1176834.6594974969</v>
      </c>
      <c r="AO88" s="44"/>
    </row>
    <row r="89" spans="1:41" s="34" customFormat="1" ht="16.5" x14ac:dyDescent="0.3">
      <c r="A89" s="34" t="s">
        <v>233</v>
      </c>
      <c r="B89" s="34" t="s">
        <v>234</v>
      </c>
      <c r="C89" s="34" t="s">
        <v>108</v>
      </c>
      <c r="D89" s="39">
        <v>3</v>
      </c>
      <c r="E89" s="39" t="s">
        <v>1246</v>
      </c>
      <c r="F89" s="40" t="s">
        <v>1190</v>
      </c>
      <c r="G89" s="41">
        <v>2209103400</v>
      </c>
      <c r="H89" s="42">
        <v>2.214</v>
      </c>
      <c r="I89" s="41">
        <v>2162410247</v>
      </c>
      <c r="J89" s="41">
        <v>4811804.8</v>
      </c>
      <c r="K89" s="41">
        <v>4809835.62</v>
      </c>
      <c r="L89" s="41">
        <v>0</v>
      </c>
      <c r="M89" s="41">
        <v>4809835.62</v>
      </c>
      <c r="N89" s="41">
        <v>0</v>
      </c>
      <c r="O89" s="41">
        <v>0</v>
      </c>
      <c r="P89" s="41">
        <v>216241.02</v>
      </c>
      <c r="Q89" s="41">
        <v>34169266</v>
      </c>
      <c r="R89" s="41">
        <v>0</v>
      </c>
      <c r="S89" s="41">
        <v>0</v>
      </c>
      <c r="T89" s="41">
        <v>8919578</v>
      </c>
      <c r="U89" s="41">
        <v>82075</v>
      </c>
      <c r="V89" s="41">
        <v>700328</v>
      </c>
      <c r="W89" s="41">
        <v>48897323.640000001</v>
      </c>
      <c r="X89" s="43">
        <v>2.6016101327033529E-2</v>
      </c>
      <c r="Y89" s="41">
        <v>4435.62</v>
      </c>
      <c r="Z89" s="41">
        <v>45000</v>
      </c>
      <c r="AA89" s="41">
        <v>988.71240000000012</v>
      </c>
      <c r="AB89" s="41">
        <v>50424.332400000007</v>
      </c>
      <c r="AC89" s="41">
        <v>0</v>
      </c>
      <c r="AD89" s="41">
        <v>50424.332400000007</v>
      </c>
      <c r="AE89" s="41">
        <v>0</v>
      </c>
      <c r="AF89" s="41">
        <v>0</v>
      </c>
      <c r="AG89" s="43">
        <f t="shared" si="3"/>
        <v>5026076.6399999997</v>
      </c>
      <c r="AH89" s="43">
        <f t="shared" si="4"/>
        <v>34169266</v>
      </c>
      <c r="AI89" s="43">
        <f t="shared" si="5"/>
        <v>9701981</v>
      </c>
      <c r="AJ89" s="41">
        <v>1941935438</v>
      </c>
      <c r="AK89" s="41">
        <v>2100886250</v>
      </c>
      <c r="AL89" s="41">
        <v>2334605157</v>
      </c>
      <c r="AM89" s="41">
        <v>2125808948.3333333</v>
      </c>
      <c r="AN89" s="41">
        <v>778234.27409828105</v>
      </c>
      <c r="AO89" s="44"/>
    </row>
    <row r="90" spans="1:41" s="34" customFormat="1" ht="16.5" x14ac:dyDescent="0.3">
      <c r="A90" s="34" t="s">
        <v>235</v>
      </c>
      <c r="B90" s="34" t="s">
        <v>236</v>
      </c>
      <c r="C90" s="34" t="s">
        <v>108</v>
      </c>
      <c r="D90" s="39">
        <v>1</v>
      </c>
      <c r="E90" s="39" t="s">
        <v>1247</v>
      </c>
      <c r="F90" s="40" t="s">
        <v>1190</v>
      </c>
      <c r="G90" s="41">
        <v>962926156</v>
      </c>
      <c r="H90" s="42">
        <v>3.4009999999999998</v>
      </c>
      <c r="I90" s="41">
        <v>1503205658</v>
      </c>
      <c r="J90" s="41">
        <v>3344939.84</v>
      </c>
      <c r="K90" s="41">
        <v>3343805.06</v>
      </c>
      <c r="L90" s="41">
        <v>0</v>
      </c>
      <c r="M90" s="41">
        <v>3343805.06</v>
      </c>
      <c r="N90" s="41">
        <v>0</v>
      </c>
      <c r="O90" s="41">
        <v>0</v>
      </c>
      <c r="P90" s="41">
        <v>150320.57</v>
      </c>
      <c r="Q90" s="41">
        <v>17779663</v>
      </c>
      <c r="R90" s="41">
        <v>0</v>
      </c>
      <c r="S90" s="41">
        <v>0</v>
      </c>
      <c r="T90" s="41">
        <v>10972121.779999999</v>
      </c>
      <c r="U90" s="41">
        <v>0</v>
      </c>
      <c r="V90" s="41">
        <v>501198.66</v>
      </c>
      <c r="W90" s="41">
        <v>32747109.069999997</v>
      </c>
      <c r="X90" s="43">
        <v>2.8573908140413738E-2</v>
      </c>
      <c r="Y90" s="41">
        <v>6750</v>
      </c>
      <c r="Z90" s="41">
        <v>25250</v>
      </c>
      <c r="AA90" s="41">
        <v>640</v>
      </c>
      <c r="AB90" s="41">
        <v>32640</v>
      </c>
      <c r="AC90" s="41">
        <v>0</v>
      </c>
      <c r="AD90" s="41">
        <v>32640</v>
      </c>
      <c r="AE90" s="41">
        <v>0</v>
      </c>
      <c r="AF90" s="41">
        <v>0</v>
      </c>
      <c r="AG90" s="43">
        <f t="shared" si="3"/>
        <v>3494125.63</v>
      </c>
      <c r="AH90" s="43">
        <f t="shared" si="4"/>
        <v>17779663</v>
      </c>
      <c r="AI90" s="43">
        <f t="shared" si="5"/>
        <v>11473320.439999999</v>
      </c>
      <c r="AJ90" s="41">
        <v>1394475680</v>
      </c>
      <c r="AK90" s="41">
        <v>1502424525</v>
      </c>
      <c r="AL90" s="41">
        <v>1638563714</v>
      </c>
      <c r="AM90" s="41">
        <v>1511821306.3333333</v>
      </c>
      <c r="AN90" s="41">
        <v>546550.44344901002</v>
      </c>
      <c r="AO90" s="44"/>
    </row>
    <row r="91" spans="1:41" s="34" customFormat="1" ht="16.5" x14ac:dyDescent="0.3">
      <c r="A91" s="34" t="s">
        <v>237</v>
      </c>
      <c r="B91" s="34" t="s">
        <v>238</v>
      </c>
      <c r="C91" s="34" t="s">
        <v>108</v>
      </c>
      <c r="D91" s="39">
        <v>2</v>
      </c>
      <c r="E91" s="39" t="s">
        <v>1247</v>
      </c>
      <c r="F91" s="40" t="s">
        <v>1190</v>
      </c>
      <c r="G91" s="41">
        <v>1647544073</v>
      </c>
      <c r="H91" s="42">
        <v>2.774</v>
      </c>
      <c r="I91" s="41">
        <v>2247622556</v>
      </c>
      <c r="J91" s="41">
        <v>5001419.5999999996</v>
      </c>
      <c r="K91" s="41">
        <v>4999750.76</v>
      </c>
      <c r="L91" s="41">
        <v>0</v>
      </c>
      <c r="M91" s="41">
        <v>4999750.76</v>
      </c>
      <c r="N91" s="41">
        <v>0</v>
      </c>
      <c r="O91" s="41">
        <v>0</v>
      </c>
      <c r="P91" s="41">
        <v>224762.26</v>
      </c>
      <c r="Q91" s="41">
        <v>0</v>
      </c>
      <c r="R91" s="41">
        <v>28660845</v>
      </c>
      <c r="S91" s="41">
        <v>0</v>
      </c>
      <c r="T91" s="41">
        <v>11063750</v>
      </c>
      <c r="U91" s="41">
        <v>0</v>
      </c>
      <c r="V91" s="41">
        <v>742585</v>
      </c>
      <c r="W91" s="41">
        <v>45691693.019999996</v>
      </c>
      <c r="X91" s="43">
        <v>2.3084307336176654E-2</v>
      </c>
      <c r="Y91" s="41">
        <v>5639.73</v>
      </c>
      <c r="Z91" s="41">
        <v>58250</v>
      </c>
      <c r="AA91" s="41">
        <v>1277.7945999999999</v>
      </c>
      <c r="AB91" s="41">
        <v>65167.524599999997</v>
      </c>
      <c r="AC91" s="41">
        <v>0</v>
      </c>
      <c r="AD91" s="41">
        <v>65167.524599999997</v>
      </c>
      <c r="AE91" s="41">
        <v>0</v>
      </c>
      <c r="AF91" s="41">
        <v>0</v>
      </c>
      <c r="AG91" s="43">
        <f t="shared" si="3"/>
        <v>5224513.0199999996</v>
      </c>
      <c r="AH91" s="43">
        <f t="shared" si="4"/>
        <v>28660845</v>
      </c>
      <c r="AI91" s="43">
        <f t="shared" si="5"/>
        <v>11806335</v>
      </c>
      <c r="AJ91" s="41">
        <v>2092991404</v>
      </c>
      <c r="AK91" s="41">
        <v>2226910814</v>
      </c>
      <c r="AL91" s="41">
        <v>2421314513</v>
      </c>
      <c r="AM91" s="41">
        <v>2247072243.6666665</v>
      </c>
      <c r="AN91" s="41">
        <v>807373.38795913802</v>
      </c>
      <c r="AO91" s="44"/>
    </row>
    <row r="92" spans="1:41" s="34" customFormat="1" ht="16.5" x14ac:dyDescent="0.3">
      <c r="A92" s="34" t="s">
        <v>239</v>
      </c>
      <c r="B92" s="34" t="s">
        <v>240</v>
      </c>
      <c r="C92" s="34" t="s">
        <v>108</v>
      </c>
      <c r="D92" s="39">
        <v>3</v>
      </c>
      <c r="E92" s="39" t="s">
        <v>1246</v>
      </c>
      <c r="F92" s="40" t="s">
        <v>1190</v>
      </c>
      <c r="G92" s="41">
        <v>2427105200</v>
      </c>
      <c r="H92" s="42">
        <v>2.1839999999999997</v>
      </c>
      <c r="I92" s="41">
        <v>2422048623</v>
      </c>
      <c r="J92" s="41">
        <v>5389553.25</v>
      </c>
      <c r="K92" s="41">
        <v>5376288.0599999996</v>
      </c>
      <c r="L92" s="41">
        <v>0</v>
      </c>
      <c r="M92" s="41">
        <v>5376288.0599999996</v>
      </c>
      <c r="N92" s="41">
        <v>0</v>
      </c>
      <c r="O92" s="41">
        <v>0</v>
      </c>
      <c r="P92" s="41">
        <v>242204.86</v>
      </c>
      <c r="Q92" s="41">
        <v>0</v>
      </c>
      <c r="R92" s="41">
        <v>30939448</v>
      </c>
      <c r="S92" s="41">
        <v>0</v>
      </c>
      <c r="T92" s="41">
        <v>15639817</v>
      </c>
      <c r="U92" s="41">
        <v>0</v>
      </c>
      <c r="V92" s="41">
        <v>796980</v>
      </c>
      <c r="W92" s="41">
        <v>52994737.920000002</v>
      </c>
      <c r="X92" s="43">
        <v>2.6268028093418893E-2</v>
      </c>
      <c r="Y92" s="41">
        <v>500</v>
      </c>
      <c r="Z92" s="41">
        <v>42000</v>
      </c>
      <c r="AA92" s="41">
        <v>850</v>
      </c>
      <c r="AB92" s="41">
        <v>43350</v>
      </c>
      <c r="AC92" s="41">
        <v>0</v>
      </c>
      <c r="AD92" s="41">
        <v>43350</v>
      </c>
      <c r="AE92" s="41">
        <v>0</v>
      </c>
      <c r="AF92" s="41">
        <v>0</v>
      </c>
      <c r="AG92" s="43">
        <f t="shared" si="3"/>
        <v>5618492.9199999999</v>
      </c>
      <c r="AH92" s="43">
        <f t="shared" si="4"/>
        <v>30939448</v>
      </c>
      <c r="AI92" s="43">
        <f t="shared" si="5"/>
        <v>16436797</v>
      </c>
      <c r="AJ92" s="41">
        <v>2273571277</v>
      </c>
      <c r="AK92" s="41">
        <v>2390940986</v>
      </c>
      <c r="AL92" s="41">
        <v>2661591403</v>
      </c>
      <c r="AM92" s="41">
        <v>2442034555.3333335</v>
      </c>
      <c r="AN92" s="41">
        <v>887196.24713619903</v>
      </c>
      <c r="AO92" s="44"/>
    </row>
    <row r="93" spans="1:41" s="34" customFormat="1" ht="16.5" x14ac:dyDescent="0.3">
      <c r="A93" s="34" t="s">
        <v>241</v>
      </c>
      <c r="B93" s="34" t="s">
        <v>242</v>
      </c>
      <c r="C93" s="34" t="s">
        <v>108</v>
      </c>
      <c r="D93" s="39">
        <v>1</v>
      </c>
      <c r="E93" s="39" t="s">
        <v>1246</v>
      </c>
      <c r="F93" s="40" t="s">
        <v>1190</v>
      </c>
      <c r="G93" s="41">
        <v>2379999200</v>
      </c>
      <c r="H93" s="42">
        <v>2.1619999999999999</v>
      </c>
      <c r="I93" s="41">
        <v>2501515787</v>
      </c>
      <c r="J93" s="41">
        <v>5566383.9400000004</v>
      </c>
      <c r="K93" s="41">
        <v>5431251.1500000004</v>
      </c>
      <c r="L93" s="41">
        <v>0</v>
      </c>
      <c r="M93" s="41">
        <v>5431251.1500000004</v>
      </c>
      <c r="N93" s="41">
        <v>0</v>
      </c>
      <c r="O93" s="41">
        <v>0</v>
      </c>
      <c r="P93" s="41">
        <v>250151.58</v>
      </c>
      <c r="Q93" s="41">
        <v>18880550</v>
      </c>
      <c r="R93" s="41">
        <v>14165579</v>
      </c>
      <c r="S93" s="41">
        <v>0</v>
      </c>
      <c r="T93" s="41">
        <v>12479865</v>
      </c>
      <c r="U93" s="41">
        <v>238000</v>
      </c>
      <c r="V93" s="41">
        <v>0</v>
      </c>
      <c r="W93" s="41">
        <v>51445396.730000004</v>
      </c>
      <c r="X93" s="43">
        <v>2.1438249836495931E-2</v>
      </c>
      <c r="Y93" s="41">
        <v>500</v>
      </c>
      <c r="Z93" s="41">
        <v>18000</v>
      </c>
      <c r="AA93" s="41">
        <v>370</v>
      </c>
      <c r="AB93" s="41">
        <v>18870</v>
      </c>
      <c r="AC93" s="41">
        <v>0</v>
      </c>
      <c r="AD93" s="41">
        <v>18870</v>
      </c>
      <c r="AE93" s="41">
        <v>0</v>
      </c>
      <c r="AF93" s="41">
        <v>0</v>
      </c>
      <c r="AG93" s="43">
        <f t="shared" si="3"/>
        <v>5681402.7300000004</v>
      </c>
      <c r="AH93" s="43">
        <f t="shared" si="4"/>
        <v>33046129</v>
      </c>
      <c r="AI93" s="43">
        <f t="shared" si="5"/>
        <v>12717865</v>
      </c>
      <c r="AJ93" s="41">
        <v>2489864721</v>
      </c>
      <c r="AK93" s="41">
        <v>2614786633</v>
      </c>
      <c r="AL93" s="41">
        <v>2765178576</v>
      </c>
      <c r="AM93" s="41">
        <v>2623276643.3333335</v>
      </c>
      <c r="AN93" s="41">
        <v>921728.60360380798</v>
      </c>
      <c r="AO93" s="44"/>
    </row>
    <row r="94" spans="1:41" s="34" customFormat="1" ht="16.5" x14ac:dyDescent="0.3">
      <c r="A94" s="34" t="s">
        <v>243</v>
      </c>
      <c r="B94" s="34" t="s">
        <v>244</v>
      </c>
      <c r="C94" s="34" t="s">
        <v>108</v>
      </c>
      <c r="D94" s="39">
        <v>2</v>
      </c>
      <c r="E94" s="39" t="s">
        <v>1247</v>
      </c>
      <c r="F94" s="40" t="s">
        <v>1190</v>
      </c>
      <c r="G94" s="41">
        <v>1490873876</v>
      </c>
      <c r="H94" s="42">
        <v>2.8679999999999999</v>
      </c>
      <c r="I94" s="41">
        <v>2058420173</v>
      </c>
      <c r="J94" s="41">
        <v>4580405.63</v>
      </c>
      <c r="K94" s="41">
        <v>4580338.49</v>
      </c>
      <c r="L94" s="41">
        <v>0</v>
      </c>
      <c r="M94" s="41">
        <v>4580338.49</v>
      </c>
      <c r="N94" s="41">
        <v>0</v>
      </c>
      <c r="O94" s="41">
        <v>0</v>
      </c>
      <c r="P94" s="41">
        <v>205842.02</v>
      </c>
      <c r="Q94" s="41">
        <v>21442387</v>
      </c>
      <c r="R94" s="41">
        <v>0</v>
      </c>
      <c r="S94" s="41">
        <v>0</v>
      </c>
      <c r="T94" s="41">
        <v>15856563</v>
      </c>
      <c r="U94" s="41">
        <v>0</v>
      </c>
      <c r="V94" s="41">
        <v>660614</v>
      </c>
      <c r="W94" s="41">
        <v>42745744.509999998</v>
      </c>
      <c r="X94" s="43">
        <v>3.8321995474771345E-2</v>
      </c>
      <c r="Y94" s="41">
        <v>5000</v>
      </c>
      <c r="Z94" s="41">
        <v>35250</v>
      </c>
      <c r="AA94" s="41">
        <v>805</v>
      </c>
      <c r="AB94" s="41">
        <v>41055</v>
      </c>
      <c r="AC94" s="41">
        <v>0</v>
      </c>
      <c r="AD94" s="41">
        <v>41055</v>
      </c>
      <c r="AE94" s="41">
        <v>0</v>
      </c>
      <c r="AF94" s="41">
        <v>0</v>
      </c>
      <c r="AG94" s="43">
        <f t="shared" si="3"/>
        <v>4786180.51</v>
      </c>
      <c r="AH94" s="43">
        <f t="shared" si="4"/>
        <v>21442387</v>
      </c>
      <c r="AI94" s="43">
        <f t="shared" si="5"/>
        <v>16517177</v>
      </c>
      <c r="AJ94" s="41">
        <v>1822769425</v>
      </c>
      <c r="AK94" s="41">
        <v>1980949454</v>
      </c>
      <c r="AL94" s="41">
        <v>2156326339</v>
      </c>
      <c r="AM94" s="41">
        <v>1986681739.3333333</v>
      </c>
      <c r="AN94" s="41">
        <v>719058.85260709503</v>
      </c>
      <c r="AO94" s="44"/>
    </row>
    <row r="95" spans="1:41" s="34" customFormat="1" ht="16.5" x14ac:dyDescent="0.3">
      <c r="A95" s="34" t="s">
        <v>245</v>
      </c>
      <c r="B95" s="34" t="s">
        <v>246</v>
      </c>
      <c r="C95" s="34" t="s">
        <v>108</v>
      </c>
      <c r="D95" s="39">
        <v>3</v>
      </c>
      <c r="E95" s="39" t="s">
        <v>1246</v>
      </c>
      <c r="F95" s="40" t="s">
        <v>1190</v>
      </c>
      <c r="G95" s="41">
        <v>4852297300</v>
      </c>
      <c r="H95" s="42">
        <v>1.95</v>
      </c>
      <c r="I95" s="41">
        <v>5385217046</v>
      </c>
      <c r="J95" s="41">
        <v>11983202.630000001</v>
      </c>
      <c r="K95" s="41">
        <v>11929583.640000001</v>
      </c>
      <c r="L95" s="41">
        <v>0</v>
      </c>
      <c r="M95" s="41">
        <v>11929583.640000001</v>
      </c>
      <c r="N95" s="41">
        <v>0</v>
      </c>
      <c r="O95" s="41">
        <v>0</v>
      </c>
      <c r="P95" s="41">
        <v>538521.71</v>
      </c>
      <c r="Q95" s="41">
        <v>44119674</v>
      </c>
      <c r="R95" s="41">
        <v>20972610</v>
      </c>
      <c r="S95" s="41">
        <v>0</v>
      </c>
      <c r="T95" s="41">
        <v>15021620</v>
      </c>
      <c r="U95" s="41">
        <v>242614</v>
      </c>
      <c r="V95" s="41">
        <v>1780284</v>
      </c>
      <c r="W95" s="41">
        <v>94604907.349999994</v>
      </c>
      <c r="X95" s="43">
        <v>1.7312507959367462E-2</v>
      </c>
      <c r="Y95" s="41">
        <v>1000</v>
      </c>
      <c r="Z95" s="41">
        <v>65250</v>
      </c>
      <c r="AA95" s="41">
        <v>1325</v>
      </c>
      <c r="AB95" s="41">
        <v>67575</v>
      </c>
      <c r="AC95" s="41">
        <v>0</v>
      </c>
      <c r="AD95" s="41">
        <v>67575</v>
      </c>
      <c r="AE95" s="41">
        <v>0</v>
      </c>
      <c r="AF95" s="41">
        <v>0</v>
      </c>
      <c r="AG95" s="43">
        <f t="shared" si="3"/>
        <v>12468105.350000001</v>
      </c>
      <c r="AH95" s="43">
        <f t="shared" si="4"/>
        <v>65092284</v>
      </c>
      <c r="AI95" s="43">
        <f t="shared" si="5"/>
        <v>17044518</v>
      </c>
      <c r="AJ95" s="41">
        <v>5090672710</v>
      </c>
      <c r="AK95" s="41">
        <v>5340857301</v>
      </c>
      <c r="AL95" s="41">
        <v>5749848679</v>
      </c>
      <c r="AM95" s="41">
        <v>5393792896.666667</v>
      </c>
      <c r="AN95" s="41">
        <v>1916614.3097171071</v>
      </c>
      <c r="AO95" s="44"/>
    </row>
    <row r="96" spans="1:41" s="34" customFormat="1" ht="16.5" x14ac:dyDescent="0.3">
      <c r="A96" s="34" t="s">
        <v>247</v>
      </c>
      <c r="B96" s="34" t="s">
        <v>248</v>
      </c>
      <c r="C96" s="34" t="s">
        <v>249</v>
      </c>
      <c r="D96" s="39">
        <v>1</v>
      </c>
      <c r="E96" s="39" t="s">
        <v>1246</v>
      </c>
      <c r="F96" s="40" t="s">
        <v>1190</v>
      </c>
      <c r="G96" s="41">
        <v>174973277</v>
      </c>
      <c r="H96" s="42">
        <v>2.1839999999999997</v>
      </c>
      <c r="I96" s="41">
        <v>227445264</v>
      </c>
      <c r="J96" s="41">
        <v>665162.76</v>
      </c>
      <c r="K96" s="41">
        <v>664644.79</v>
      </c>
      <c r="L96" s="41">
        <v>0</v>
      </c>
      <c r="M96" s="41">
        <v>664644.79</v>
      </c>
      <c r="N96" s="41">
        <v>57323.19</v>
      </c>
      <c r="O96" s="41">
        <v>0</v>
      </c>
      <c r="P96" s="41">
        <v>79563.292400000006</v>
      </c>
      <c r="Q96" s="41">
        <v>1078022</v>
      </c>
      <c r="R96" s="41">
        <v>1264719</v>
      </c>
      <c r="S96" s="41">
        <v>0</v>
      </c>
      <c r="T96" s="41">
        <v>675519.98</v>
      </c>
      <c r="U96" s="41">
        <v>0</v>
      </c>
      <c r="V96" s="41">
        <v>0</v>
      </c>
      <c r="W96" s="41">
        <v>3819792.2524000001</v>
      </c>
      <c r="X96" s="43">
        <v>2.1851250525785286E-2</v>
      </c>
      <c r="Y96" s="41">
        <v>750</v>
      </c>
      <c r="Z96" s="41">
        <v>10000</v>
      </c>
      <c r="AA96" s="41">
        <v>215</v>
      </c>
      <c r="AB96" s="41">
        <v>10965</v>
      </c>
      <c r="AC96" s="41">
        <v>0</v>
      </c>
      <c r="AD96" s="41">
        <v>10965</v>
      </c>
      <c r="AE96" s="41">
        <v>0</v>
      </c>
      <c r="AF96" s="41">
        <v>0</v>
      </c>
      <c r="AG96" s="43">
        <f t="shared" si="3"/>
        <v>801531.27240000002</v>
      </c>
      <c r="AH96" s="43">
        <f t="shared" si="4"/>
        <v>2342741</v>
      </c>
      <c r="AI96" s="43">
        <f t="shared" si="5"/>
        <v>675519.98</v>
      </c>
      <c r="AJ96" s="41">
        <v>201767045</v>
      </c>
      <c r="AK96" s="41">
        <v>225787922</v>
      </c>
      <c r="AL96" s="41">
        <v>246997741</v>
      </c>
      <c r="AM96" s="41">
        <v>224850902.66666666</v>
      </c>
      <c r="AN96" s="41">
        <v>82332.523667393994</v>
      </c>
      <c r="AO96" s="44"/>
    </row>
    <row r="97" spans="1:41" s="34" customFormat="1" ht="16.5" x14ac:dyDescent="0.3">
      <c r="A97" s="34" t="s">
        <v>250</v>
      </c>
      <c r="B97" s="34" t="s">
        <v>251</v>
      </c>
      <c r="C97" s="34" t="s">
        <v>249</v>
      </c>
      <c r="D97" s="39">
        <v>2</v>
      </c>
      <c r="E97" s="39" t="s">
        <v>1247</v>
      </c>
      <c r="F97" s="40" t="s">
        <v>1190</v>
      </c>
      <c r="G97" s="41">
        <v>123566961</v>
      </c>
      <c r="H97" s="42">
        <v>4.7560000000000002</v>
      </c>
      <c r="I97" s="41">
        <v>167837633</v>
      </c>
      <c r="J97" s="41">
        <v>490840.49</v>
      </c>
      <c r="K97" s="41">
        <v>490339.69</v>
      </c>
      <c r="L97" s="41">
        <v>0</v>
      </c>
      <c r="M97" s="41">
        <v>490339.69</v>
      </c>
      <c r="N97" s="41">
        <v>42290.080000000002</v>
      </c>
      <c r="O97" s="41">
        <v>0</v>
      </c>
      <c r="P97" s="41">
        <v>58702.53155</v>
      </c>
      <c r="Q97" s="41">
        <v>2905818</v>
      </c>
      <c r="R97" s="41">
        <v>0</v>
      </c>
      <c r="S97" s="41">
        <v>0</v>
      </c>
      <c r="T97" s="41">
        <v>2378861.69</v>
      </c>
      <c r="U97" s="41">
        <v>0</v>
      </c>
      <c r="V97" s="41">
        <v>0</v>
      </c>
      <c r="W97" s="41">
        <v>5876011.9915500004</v>
      </c>
      <c r="X97" s="43">
        <v>4.3004336081191009E-2</v>
      </c>
      <c r="Y97" s="41">
        <v>3250</v>
      </c>
      <c r="Z97" s="41">
        <v>11000</v>
      </c>
      <c r="AA97" s="41">
        <v>285</v>
      </c>
      <c r="AB97" s="41">
        <v>14535</v>
      </c>
      <c r="AC97" s="41">
        <v>0</v>
      </c>
      <c r="AD97" s="41">
        <v>14535</v>
      </c>
      <c r="AE97" s="41">
        <v>0</v>
      </c>
      <c r="AF97" s="41">
        <v>0</v>
      </c>
      <c r="AG97" s="43">
        <f t="shared" si="3"/>
        <v>591332.30154999997</v>
      </c>
      <c r="AH97" s="43">
        <f t="shared" si="4"/>
        <v>2905818</v>
      </c>
      <c r="AI97" s="43">
        <f t="shared" si="5"/>
        <v>2378861.69</v>
      </c>
      <c r="AJ97" s="41">
        <v>148433721</v>
      </c>
      <c r="AK97" s="41">
        <v>162041012</v>
      </c>
      <c r="AL97" s="41">
        <v>191818704</v>
      </c>
      <c r="AM97" s="41">
        <v>167431145.66666666</v>
      </c>
      <c r="AN97" s="41">
        <v>63970.591029345</v>
      </c>
      <c r="AO97" s="44"/>
    </row>
    <row r="98" spans="1:41" s="34" customFormat="1" ht="16.5" x14ac:dyDescent="0.3">
      <c r="A98" s="34" t="s">
        <v>252</v>
      </c>
      <c r="B98" s="34" t="s">
        <v>253</v>
      </c>
      <c r="C98" s="34" t="s">
        <v>249</v>
      </c>
      <c r="D98" s="39">
        <v>3</v>
      </c>
      <c r="E98" s="39" t="s">
        <v>1246</v>
      </c>
      <c r="F98" s="40" t="s">
        <v>1190</v>
      </c>
      <c r="G98" s="41">
        <v>350420480</v>
      </c>
      <c r="H98" s="42">
        <v>3.6819999999999999</v>
      </c>
      <c r="I98" s="41">
        <v>480172324</v>
      </c>
      <c r="J98" s="41">
        <v>1404262.04</v>
      </c>
      <c r="K98" s="41">
        <v>1404262.04</v>
      </c>
      <c r="L98" s="41">
        <v>0</v>
      </c>
      <c r="M98" s="41">
        <v>1404262.04</v>
      </c>
      <c r="N98" s="41">
        <v>121120.4</v>
      </c>
      <c r="O98" s="41">
        <v>0</v>
      </c>
      <c r="P98" s="41">
        <v>168060.31340000001</v>
      </c>
      <c r="Q98" s="41">
        <v>0</v>
      </c>
      <c r="R98" s="41">
        <v>6814783</v>
      </c>
      <c r="S98" s="41">
        <v>0</v>
      </c>
      <c r="T98" s="41">
        <v>4391957</v>
      </c>
      <c r="U98" s="41">
        <v>0</v>
      </c>
      <c r="V98" s="41">
        <v>0</v>
      </c>
      <c r="W98" s="41">
        <v>12900182.7534</v>
      </c>
      <c r="X98" s="43">
        <v>3.330753573426723E-2</v>
      </c>
      <c r="Y98" s="41">
        <v>1250</v>
      </c>
      <c r="Z98" s="41">
        <v>13750</v>
      </c>
      <c r="AA98" s="41">
        <v>300</v>
      </c>
      <c r="AB98" s="41">
        <v>15300</v>
      </c>
      <c r="AC98" s="41">
        <v>0</v>
      </c>
      <c r="AD98" s="41">
        <v>15300</v>
      </c>
      <c r="AE98" s="41">
        <v>0</v>
      </c>
      <c r="AF98" s="41">
        <v>0</v>
      </c>
      <c r="AG98" s="43">
        <f t="shared" si="3"/>
        <v>1693442.7534</v>
      </c>
      <c r="AH98" s="43">
        <f t="shared" si="4"/>
        <v>6814783</v>
      </c>
      <c r="AI98" s="43">
        <f t="shared" si="5"/>
        <v>4391957</v>
      </c>
      <c r="AJ98" s="41">
        <v>424447636</v>
      </c>
      <c r="AK98" s="41">
        <v>476574659</v>
      </c>
      <c r="AL98" s="41">
        <v>532796716</v>
      </c>
      <c r="AM98" s="41">
        <v>477939670.33333331</v>
      </c>
      <c r="AN98" s="41">
        <v>177598.754401068</v>
      </c>
      <c r="AO98" s="44"/>
    </row>
    <row r="99" spans="1:41" s="34" customFormat="1" ht="16.5" x14ac:dyDescent="0.3">
      <c r="A99" s="34" t="s">
        <v>254</v>
      </c>
      <c r="B99" s="34" t="s">
        <v>255</v>
      </c>
      <c r="C99" s="34" t="s">
        <v>249</v>
      </c>
      <c r="D99" s="39">
        <v>1</v>
      </c>
      <c r="E99" s="39" t="s">
        <v>1246</v>
      </c>
      <c r="F99" s="40" t="s">
        <v>1190</v>
      </c>
      <c r="G99" s="41">
        <v>1325560177</v>
      </c>
      <c r="H99" s="42">
        <v>3.3639999999999999</v>
      </c>
      <c r="I99" s="41">
        <v>2075676926</v>
      </c>
      <c r="J99" s="41">
        <v>6070308.8700000001</v>
      </c>
      <c r="K99" s="41">
        <v>6031914.6200000001</v>
      </c>
      <c r="L99" s="41">
        <v>0</v>
      </c>
      <c r="M99" s="41">
        <v>6031914.6200000001</v>
      </c>
      <c r="N99" s="41">
        <v>519979.57</v>
      </c>
      <c r="O99" s="41">
        <v>0</v>
      </c>
      <c r="P99" s="41">
        <v>723256.58409999998</v>
      </c>
      <c r="Q99" s="41">
        <v>0</v>
      </c>
      <c r="R99" s="41">
        <v>28791296</v>
      </c>
      <c r="S99" s="41">
        <v>0</v>
      </c>
      <c r="T99" s="41">
        <v>8257877.2300000004</v>
      </c>
      <c r="U99" s="41">
        <v>265039.12</v>
      </c>
      <c r="V99" s="41">
        <v>0</v>
      </c>
      <c r="W99" s="41">
        <v>44589363.124099992</v>
      </c>
      <c r="X99" s="43">
        <v>3.0579435479968366E-2</v>
      </c>
      <c r="Y99" s="41">
        <v>3414.73</v>
      </c>
      <c r="Z99" s="41">
        <v>53500</v>
      </c>
      <c r="AA99" s="41">
        <v>1138.2946000000002</v>
      </c>
      <c r="AB99" s="41">
        <v>58053.024600000004</v>
      </c>
      <c r="AC99" s="41">
        <v>0</v>
      </c>
      <c r="AD99" s="41">
        <v>58053.024600000004</v>
      </c>
      <c r="AE99" s="41">
        <v>0</v>
      </c>
      <c r="AF99" s="41">
        <v>0</v>
      </c>
      <c r="AG99" s="43">
        <f t="shared" si="3"/>
        <v>7275150.7741</v>
      </c>
      <c r="AH99" s="43">
        <f t="shared" si="4"/>
        <v>28791296</v>
      </c>
      <c r="AI99" s="43">
        <f t="shared" si="5"/>
        <v>8522916.3499999996</v>
      </c>
      <c r="AJ99" s="41">
        <v>1733071385</v>
      </c>
      <c r="AK99" s="41">
        <v>2079807658</v>
      </c>
      <c r="AL99" s="41">
        <v>2214803718</v>
      </c>
      <c r="AM99" s="41">
        <v>2009227587</v>
      </c>
      <c r="AN99" s="41">
        <v>738267.21839871001</v>
      </c>
      <c r="AO99" s="44"/>
    </row>
    <row r="100" spans="1:41" s="34" customFormat="1" ht="16.5" x14ac:dyDescent="0.3">
      <c r="A100" s="34" t="s">
        <v>256</v>
      </c>
      <c r="B100" s="34" t="s">
        <v>257</v>
      </c>
      <c r="C100" s="34" t="s">
        <v>249</v>
      </c>
      <c r="D100" s="39">
        <v>2</v>
      </c>
      <c r="E100" s="39" t="s">
        <v>1247</v>
      </c>
      <c r="F100" s="40" t="s">
        <v>1190</v>
      </c>
      <c r="G100" s="41">
        <v>606439609</v>
      </c>
      <c r="H100" s="42">
        <v>4.33</v>
      </c>
      <c r="I100" s="41">
        <v>800573193</v>
      </c>
      <c r="J100" s="41">
        <v>2341273.1</v>
      </c>
      <c r="K100" s="41">
        <v>2340720.9</v>
      </c>
      <c r="L100" s="41">
        <v>0</v>
      </c>
      <c r="M100" s="41">
        <v>2340720.9</v>
      </c>
      <c r="N100" s="41">
        <v>201888.87</v>
      </c>
      <c r="O100" s="41">
        <v>0</v>
      </c>
      <c r="P100" s="41">
        <v>280154.35755000002</v>
      </c>
      <c r="Q100" s="41">
        <v>14171315</v>
      </c>
      <c r="R100" s="41">
        <v>0</v>
      </c>
      <c r="S100" s="41">
        <v>0</v>
      </c>
      <c r="T100" s="41">
        <v>9264000</v>
      </c>
      <c r="U100" s="41">
        <v>0</v>
      </c>
      <c r="V100" s="41">
        <v>0</v>
      </c>
      <c r="W100" s="41">
        <v>26258079.127549998</v>
      </c>
      <c r="X100" s="43">
        <v>3.4950204111782221E-2</v>
      </c>
      <c r="Y100" s="41">
        <v>13835.619999999999</v>
      </c>
      <c r="Z100" s="41">
        <v>40750</v>
      </c>
      <c r="AA100" s="41">
        <v>1091.7123999999999</v>
      </c>
      <c r="AB100" s="41">
        <v>55677.332399999999</v>
      </c>
      <c r="AC100" s="41">
        <v>-500</v>
      </c>
      <c r="AD100" s="41">
        <v>55177.332399999999</v>
      </c>
      <c r="AE100" s="41">
        <v>0</v>
      </c>
      <c r="AF100" s="41">
        <v>0</v>
      </c>
      <c r="AG100" s="43">
        <f t="shared" si="3"/>
        <v>2822764.1275499999</v>
      </c>
      <c r="AH100" s="43">
        <f t="shared" si="4"/>
        <v>14171315</v>
      </c>
      <c r="AI100" s="43">
        <f t="shared" si="5"/>
        <v>9264000</v>
      </c>
      <c r="AJ100" s="41">
        <v>758885355</v>
      </c>
      <c r="AK100" s="41">
        <v>793930242</v>
      </c>
      <c r="AL100" s="41">
        <v>900162584</v>
      </c>
      <c r="AM100" s="41">
        <v>817659393.66666663</v>
      </c>
      <c r="AN100" s="41">
        <v>300053.91994578001</v>
      </c>
      <c r="AO100" s="44"/>
    </row>
    <row r="101" spans="1:41" s="34" customFormat="1" ht="16.5" x14ac:dyDescent="0.3">
      <c r="A101" s="34" t="s">
        <v>258</v>
      </c>
      <c r="B101" s="34" t="s">
        <v>259</v>
      </c>
      <c r="C101" s="34" t="s">
        <v>249</v>
      </c>
      <c r="D101" s="39">
        <v>3</v>
      </c>
      <c r="E101" s="39" t="s">
        <v>1246</v>
      </c>
      <c r="F101" s="40" t="s">
        <v>1190</v>
      </c>
      <c r="G101" s="41">
        <v>2554803122</v>
      </c>
      <c r="H101" s="42">
        <v>2.9279999999999999</v>
      </c>
      <c r="I101" s="41">
        <v>3619188963</v>
      </c>
      <c r="J101" s="41">
        <v>10584303.65</v>
      </c>
      <c r="K101" s="41">
        <v>10567078.700000001</v>
      </c>
      <c r="L101" s="41">
        <v>0</v>
      </c>
      <c r="M101" s="41">
        <v>10567078.700000001</v>
      </c>
      <c r="N101" s="41">
        <v>911319.95</v>
      </c>
      <c r="O101" s="41">
        <v>0</v>
      </c>
      <c r="P101" s="41">
        <v>1265291.5170499999</v>
      </c>
      <c r="Q101" s="41">
        <v>48499243</v>
      </c>
      <c r="R101" s="41">
        <v>0</v>
      </c>
      <c r="S101" s="41">
        <v>0</v>
      </c>
      <c r="T101" s="41">
        <v>13556029</v>
      </c>
      <c r="U101" s="41">
        <v>0</v>
      </c>
      <c r="V101" s="41">
        <v>0</v>
      </c>
      <c r="W101" s="41">
        <v>74798962.167050004</v>
      </c>
      <c r="X101" s="43">
        <v>2.9143159978718719E-2</v>
      </c>
      <c r="Y101" s="41">
        <v>21250</v>
      </c>
      <c r="Z101" s="41">
        <v>91500</v>
      </c>
      <c r="AA101" s="41">
        <v>2255</v>
      </c>
      <c r="AB101" s="41">
        <v>115005</v>
      </c>
      <c r="AC101" s="41">
        <v>0</v>
      </c>
      <c r="AD101" s="41">
        <v>115005</v>
      </c>
      <c r="AE101" s="41">
        <v>0</v>
      </c>
      <c r="AF101" s="41">
        <v>0</v>
      </c>
      <c r="AG101" s="43">
        <f t="shared" si="3"/>
        <v>12743690.16705</v>
      </c>
      <c r="AH101" s="43">
        <f t="shared" si="4"/>
        <v>48499243</v>
      </c>
      <c r="AI101" s="43">
        <f t="shared" si="5"/>
        <v>13556029</v>
      </c>
      <c r="AJ101" s="41">
        <v>3128363852</v>
      </c>
      <c r="AK101" s="41">
        <v>3489804622</v>
      </c>
      <c r="AL101" s="41">
        <v>3698860649</v>
      </c>
      <c r="AM101" s="41">
        <v>3439009707.6666665</v>
      </c>
      <c r="AN101" s="41">
        <v>1232952.3407130931</v>
      </c>
      <c r="AO101" s="44"/>
    </row>
    <row r="102" spans="1:41" s="34" customFormat="1" ht="16.5" x14ac:dyDescent="0.3">
      <c r="A102" s="34" t="s">
        <v>260</v>
      </c>
      <c r="B102" s="34" t="s">
        <v>261</v>
      </c>
      <c r="C102" s="34" t="s">
        <v>249</v>
      </c>
      <c r="D102" s="39">
        <v>1</v>
      </c>
      <c r="E102" s="39" t="s">
        <v>1247</v>
      </c>
      <c r="F102" s="40" t="s">
        <v>1190</v>
      </c>
      <c r="G102" s="41">
        <v>842664916</v>
      </c>
      <c r="H102" s="42">
        <v>3.254</v>
      </c>
      <c r="I102" s="41">
        <v>1115445968</v>
      </c>
      <c r="J102" s="41">
        <v>3262117.27</v>
      </c>
      <c r="K102" s="41">
        <v>3261107.14</v>
      </c>
      <c r="L102" s="41">
        <v>0</v>
      </c>
      <c r="M102" s="41">
        <v>3261107.14</v>
      </c>
      <c r="N102" s="41">
        <v>281269.5</v>
      </c>
      <c r="O102" s="41">
        <v>0</v>
      </c>
      <c r="P102" s="41">
        <v>390322.60879999999</v>
      </c>
      <c r="Q102" s="41">
        <v>11771906</v>
      </c>
      <c r="R102" s="41">
        <v>8116981</v>
      </c>
      <c r="S102" s="41">
        <v>0</v>
      </c>
      <c r="T102" s="41">
        <v>3591597.96</v>
      </c>
      <c r="U102" s="41">
        <v>0</v>
      </c>
      <c r="V102" s="41">
        <v>0</v>
      </c>
      <c r="W102" s="41">
        <v>27413184.208800003</v>
      </c>
      <c r="X102" s="43">
        <v>2.703465987218253E-2</v>
      </c>
      <c r="Y102" s="41">
        <v>500</v>
      </c>
      <c r="Z102" s="41">
        <v>20750</v>
      </c>
      <c r="AA102" s="41">
        <v>425</v>
      </c>
      <c r="AB102" s="41">
        <v>21675</v>
      </c>
      <c r="AC102" s="41">
        <v>0</v>
      </c>
      <c r="AD102" s="41">
        <v>21675</v>
      </c>
      <c r="AE102" s="41">
        <v>0</v>
      </c>
      <c r="AF102" s="41">
        <v>0</v>
      </c>
      <c r="AG102" s="43">
        <f t="shared" si="3"/>
        <v>3932699.2488000002</v>
      </c>
      <c r="AH102" s="43">
        <f t="shared" si="4"/>
        <v>19888887</v>
      </c>
      <c r="AI102" s="43">
        <f t="shared" si="5"/>
        <v>3591597.96</v>
      </c>
      <c r="AJ102" s="41">
        <v>1004896673</v>
      </c>
      <c r="AK102" s="41">
        <v>1110530771</v>
      </c>
      <c r="AL102" s="41">
        <v>1242501976</v>
      </c>
      <c r="AM102" s="41">
        <v>1119309806.6666667</v>
      </c>
      <c r="AN102" s="41">
        <v>414166.93649931601</v>
      </c>
      <c r="AO102" s="44"/>
    </row>
    <row r="103" spans="1:41" s="34" customFormat="1" ht="16.5" x14ac:dyDescent="0.3">
      <c r="A103" s="34" t="s">
        <v>262</v>
      </c>
      <c r="B103" s="34" t="s">
        <v>263</v>
      </c>
      <c r="C103" s="34" t="s">
        <v>249</v>
      </c>
      <c r="D103" s="39">
        <v>2</v>
      </c>
      <c r="E103" s="39" t="s">
        <v>1247</v>
      </c>
      <c r="F103" s="40" t="s">
        <v>1190</v>
      </c>
      <c r="G103" s="41">
        <v>1644790421</v>
      </c>
      <c r="H103" s="42">
        <v>3.544</v>
      </c>
      <c r="I103" s="41">
        <v>2483155556</v>
      </c>
      <c r="J103" s="41">
        <v>7261978.4900000002</v>
      </c>
      <c r="K103" s="41">
        <v>7256022.3200000003</v>
      </c>
      <c r="L103" s="41">
        <v>0</v>
      </c>
      <c r="M103" s="41">
        <v>7256022.3200000003</v>
      </c>
      <c r="N103" s="41">
        <v>625802.46</v>
      </c>
      <c r="O103" s="41">
        <v>0</v>
      </c>
      <c r="P103" s="41">
        <v>868616.61459999997</v>
      </c>
      <c r="Q103" s="41">
        <v>39140004</v>
      </c>
      <c r="R103" s="41">
        <v>0</v>
      </c>
      <c r="S103" s="41">
        <v>0</v>
      </c>
      <c r="T103" s="41">
        <v>10116319.34</v>
      </c>
      <c r="U103" s="41">
        <v>279151.03000000003</v>
      </c>
      <c r="V103" s="41">
        <v>0</v>
      </c>
      <c r="W103" s="41">
        <v>58285915.764600009</v>
      </c>
      <c r="X103" s="43">
        <v>3.2312452768707638E-2</v>
      </c>
      <c r="Y103" s="41">
        <v>7372.61</v>
      </c>
      <c r="Z103" s="41">
        <v>109250</v>
      </c>
      <c r="AA103" s="41">
        <v>2332.4522000000002</v>
      </c>
      <c r="AB103" s="41">
        <v>118955.0622</v>
      </c>
      <c r="AC103" s="41">
        <v>-250</v>
      </c>
      <c r="AD103" s="41">
        <v>118705.0622</v>
      </c>
      <c r="AE103" s="41">
        <v>0</v>
      </c>
      <c r="AF103" s="41">
        <v>0</v>
      </c>
      <c r="AG103" s="43">
        <f t="shared" si="3"/>
        <v>8750441.3946000002</v>
      </c>
      <c r="AH103" s="43">
        <f t="shared" si="4"/>
        <v>39140004</v>
      </c>
      <c r="AI103" s="43">
        <f t="shared" si="5"/>
        <v>10395470.369999999</v>
      </c>
      <c r="AJ103" s="41">
        <v>2270771213</v>
      </c>
      <c r="AK103" s="41">
        <v>2451410291</v>
      </c>
      <c r="AL103" s="41">
        <v>2806809471</v>
      </c>
      <c r="AM103" s="41">
        <v>2509663658.3333335</v>
      </c>
      <c r="AN103" s="41">
        <v>935602.24506348604</v>
      </c>
      <c r="AO103" s="44"/>
    </row>
    <row r="104" spans="1:41" s="34" customFormat="1" ht="16.5" x14ac:dyDescent="0.3">
      <c r="A104" s="34" t="s">
        <v>264</v>
      </c>
      <c r="B104" s="34" t="s">
        <v>265</v>
      </c>
      <c r="C104" s="34" t="s">
        <v>249</v>
      </c>
      <c r="D104" s="39">
        <v>3</v>
      </c>
      <c r="E104" s="39" t="s">
        <v>1246</v>
      </c>
      <c r="F104" s="40" t="s">
        <v>1190</v>
      </c>
      <c r="G104" s="41">
        <v>448960670</v>
      </c>
      <c r="H104" s="42">
        <v>3.411</v>
      </c>
      <c r="I104" s="41">
        <v>648676969</v>
      </c>
      <c r="J104" s="41">
        <v>1897053.2</v>
      </c>
      <c r="K104" s="41">
        <v>1895451.5899999999</v>
      </c>
      <c r="L104" s="41">
        <v>0</v>
      </c>
      <c r="M104" s="41">
        <v>1895451.5899999999</v>
      </c>
      <c r="N104" s="41">
        <v>163476.01</v>
      </c>
      <c r="O104" s="41">
        <v>0</v>
      </c>
      <c r="P104" s="41">
        <v>226904.84914999999</v>
      </c>
      <c r="Q104" s="41">
        <v>7788189</v>
      </c>
      <c r="R104" s="41">
        <v>0</v>
      </c>
      <c r="S104" s="41">
        <v>0</v>
      </c>
      <c r="T104" s="41">
        <v>5150136.8</v>
      </c>
      <c r="U104" s="41">
        <v>89814.38</v>
      </c>
      <c r="V104" s="41">
        <v>0</v>
      </c>
      <c r="W104" s="41">
        <v>15313972.629150001</v>
      </c>
      <c r="X104" s="43">
        <v>2.9861796272532312E-2</v>
      </c>
      <c r="Y104" s="41">
        <v>5500</v>
      </c>
      <c r="Z104" s="41">
        <v>31250</v>
      </c>
      <c r="AA104" s="41">
        <v>735</v>
      </c>
      <c r="AB104" s="41">
        <v>37485</v>
      </c>
      <c r="AC104" s="41">
        <v>0</v>
      </c>
      <c r="AD104" s="41">
        <v>37485</v>
      </c>
      <c r="AE104" s="41">
        <v>0</v>
      </c>
      <c r="AF104" s="41">
        <v>0</v>
      </c>
      <c r="AG104" s="43">
        <f t="shared" si="3"/>
        <v>2285832.4491499998</v>
      </c>
      <c r="AH104" s="43">
        <f t="shared" si="4"/>
        <v>7788189</v>
      </c>
      <c r="AI104" s="43">
        <f t="shared" si="5"/>
        <v>5239951.18</v>
      </c>
      <c r="AJ104" s="41">
        <v>526998353</v>
      </c>
      <c r="AK104" s="41">
        <v>612147602</v>
      </c>
      <c r="AL104" s="41">
        <v>692733529</v>
      </c>
      <c r="AM104" s="41">
        <v>610626494.66666663</v>
      </c>
      <c r="AN104" s="41">
        <v>230910.96875546701</v>
      </c>
      <c r="AO104" s="44"/>
    </row>
    <row r="105" spans="1:41" s="34" customFormat="1" ht="16.5" x14ac:dyDescent="0.3">
      <c r="A105" s="34" t="s">
        <v>266</v>
      </c>
      <c r="B105" s="34" t="s">
        <v>267</v>
      </c>
      <c r="C105" s="34" t="s">
        <v>249</v>
      </c>
      <c r="D105" s="39">
        <v>1</v>
      </c>
      <c r="E105" s="39" t="s">
        <v>1246</v>
      </c>
      <c r="F105" s="40" t="s">
        <v>1190</v>
      </c>
      <c r="G105" s="41">
        <v>1468617173</v>
      </c>
      <c r="H105" s="42">
        <v>3.8159999999999998</v>
      </c>
      <c r="I105" s="41">
        <v>2195766155</v>
      </c>
      <c r="J105" s="41">
        <v>6421509.3399999999</v>
      </c>
      <c r="K105" s="41">
        <v>6413409.4900000002</v>
      </c>
      <c r="L105" s="41">
        <v>0</v>
      </c>
      <c r="M105" s="41">
        <v>6413409.4900000002</v>
      </c>
      <c r="N105" s="41">
        <v>553104.93000000005</v>
      </c>
      <c r="O105" s="41">
        <v>0</v>
      </c>
      <c r="P105" s="41">
        <v>767852.94424999994</v>
      </c>
      <c r="Q105" s="41">
        <v>36286832</v>
      </c>
      <c r="R105" s="41">
        <v>0</v>
      </c>
      <c r="S105" s="41">
        <v>0</v>
      </c>
      <c r="T105" s="41">
        <v>11608167</v>
      </c>
      <c r="U105" s="41">
        <v>400000</v>
      </c>
      <c r="V105" s="41">
        <v>0</v>
      </c>
      <c r="W105" s="41">
        <v>56029366.364249997</v>
      </c>
      <c r="X105" s="43">
        <v>3.5173296271850001E-2</v>
      </c>
      <c r="Y105" s="41">
        <v>7750</v>
      </c>
      <c r="Z105" s="41">
        <v>90000</v>
      </c>
      <c r="AA105" s="41">
        <v>1955</v>
      </c>
      <c r="AB105" s="41">
        <v>99705</v>
      </c>
      <c r="AC105" s="41">
        <v>0</v>
      </c>
      <c r="AD105" s="41">
        <v>99705</v>
      </c>
      <c r="AE105" s="41">
        <v>0</v>
      </c>
      <c r="AF105" s="41">
        <v>0</v>
      </c>
      <c r="AG105" s="43">
        <f t="shared" si="3"/>
        <v>7734367.3642499996</v>
      </c>
      <c r="AH105" s="43">
        <f t="shared" si="4"/>
        <v>36286832</v>
      </c>
      <c r="AI105" s="43">
        <f t="shared" si="5"/>
        <v>12008167</v>
      </c>
      <c r="AJ105" s="41">
        <v>1952619216</v>
      </c>
      <c r="AK105" s="41">
        <v>2140620361</v>
      </c>
      <c r="AL105" s="41">
        <v>2404415684</v>
      </c>
      <c r="AM105" s="41">
        <v>2165885087</v>
      </c>
      <c r="AN105" s="41">
        <v>801471.11752808106</v>
      </c>
      <c r="AO105" s="44"/>
    </row>
    <row r="106" spans="1:41" s="34" customFormat="1" ht="16.5" x14ac:dyDescent="0.3">
      <c r="A106" s="34" t="s">
        <v>268</v>
      </c>
      <c r="B106" s="34" t="s">
        <v>269</v>
      </c>
      <c r="C106" s="34" t="s">
        <v>249</v>
      </c>
      <c r="D106" s="39">
        <v>2</v>
      </c>
      <c r="E106" s="39" t="s">
        <v>1247</v>
      </c>
      <c r="F106" s="40" t="s">
        <v>1190</v>
      </c>
      <c r="G106" s="41">
        <v>586867678</v>
      </c>
      <c r="H106" s="42">
        <v>3.125</v>
      </c>
      <c r="I106" s="41">
        <v>844324134</v>
      </c>
      <c r="J106" s="41">
        <v>2469222.5499999998</v>
      </c>
      <c r="K106" s="41">
        <v>2463546.5799999996</v>
      </c>
      <c r="L106" s="41">
        <v>0</v>
      </c>
      <c r="M106" s="41">
        <v>2463546.5799999996</v>
      </c>
      <c r="N106" s="41">
        <v>212443.35</v>
      </c>
      <c r="O106" s="41">
        <v>0</v>
      </c>
      <c r="P106" s="41">
        <v>295037.95689999999</v>
      </c>
      <c r="Q106" s="41">
        <v>6463952</v>
      </c>
      <c r="R106" s="41">
        <v>2784080</v>
      </c>
      <c r="S106" s="41">
        <v>0</v>
      </c>
      <c r="T106" s="41">
        <v>5943785.5999999996</v>
      </c>
      <c r="U106" s="41">
        <v>175991.34</v>
      </c>
      <c r="V106" s="41">
        <v>0</v>
      </c>
      <c r="W106" s="41">
        <v>18338836.826900002</v>
      </c>
      <c r="X106" s="43">
        <v>2.9985271430758083E-2</v>
      </c>
      <c r="Y106" s="41">
        <v>2750</v>
      </c>
      <c r="Z106" s="41">
        <v>39500</v>
      </c>
      <c r="AA106" s="41">
        <v>845</v>
      </c>
      <c r="AB106" s="41">
        <v>43095</v>
      </c>
      <c r="AC106" s="41">
        <v>0</v>
      </c>
      <c r="AD106" s="41">
        <v>43095</v>
      </c>
      <c r="AE106" s="41">
        <v>0</v>
      </c>
      <c r="AF106" s="41">
        <v>0</v>
      </c>
      <c r="AG106" s="43">
        <f t="shared" si="3"/>
        <v>2971027.8868999998</v>
      </c>
      <c r="AH106" s="43">
        <f t="shared" si="4"/>
        <v>9248032</v>
      </c>
      <c r="AI106" s="43">
        <f t="shared" si="5"/>
        <v>6119776.9399999995</v>
      </c>
      <c r="AJ106" s="41">
        <v>656491383</v>
      </c>
      <c r="AK106" s="41">
        <v>753327822</v>
      </c>
      <c r="AL106" s="41">
        <v>934675805</v>
      </c>
      <c r="AM106" s="41">
        <v>781498336.66666663</v>
      </c>
      <c r="AN106" s="41">
        <v>311708.982624039</v>
      </c>
      <c r="AO106" s="44"/>
    </row>
    <row r="107" spans="1:41" s="34" customFormat="1" ht="16.5" x14ac:dyDescent="0.3">
      <c r="A107" s="34" t="s">
        <v>270</v>
      </c>
      <c r="B107" s="34" t="s">
        <v>271</v>
      </c>
      <c r="C107" s="34" t="s">
        <v>249</v>
      </c>
      <c r="D107" s="39">
        <v>3</v>
      </c>
      <c r="E107" s="39" t="s">
        <v>1246</v>
      </c>
      <c r="F107" s="40" t="s">
        <v>1190</v>
      </c>
      <c r="G107" s="41">
        <v>697688284</v>
      </c>
      <c r="H107" s="42">
        <v>3.3889999999999998</v>
      </c>
      <c r="I107" s="41">
        <v>867972564</v>
      </c>
      <c r="J107" s="41">
        <v>2538382.29</v>
      </c>
      <c r="K107" s="41">
        <v>2535802.5499999998</v>
      </c>
      <c r="L107" s="41">
        <v>0</v>
      </c>
      <c r="M107" s="41">
        <v>2535802.5499999998</v>
      </c>
      <c r="N107" s="41">
        <v>218695.84</v>
      </c>
      <c r="O107" s="41">
        <v>0</v>
      </c>
      <c r="P107" s="41">
        <v>303551.57740000001</v>
      </c>
      <c r="Q107" s="41">
        <v>13429100</v>
      </c>
      <c r="R107" s="41">
        <v>0</v>
      </c>
      <c r="S107" s="41">
        <v>0</v>
      </c>
      <c r="T107" s="41">
        <v>7084390.2699999996</v>
      </c>
      <c r="U107" s="41">
        <v>69770</v>
      </c>
      <c r="V107" s="41">
        <v>0</v>
      </c>
      <c r="W107" s="41">
        <v>23641310.237399999</v>
      </c>
      <c r="X107" s="43">
        <v>2.7196489460556889E-2</v>
      </c>
      <c r="Y107" s="41">
        <v>6340.41</v>
      </c>
      <c r="Z107" s="41">
        <v>47000</v>
      </c>
      <c r="AA107" s="41">
        <v>1066.8082000000002</v>
      </c>
      <c r="AB107" s="41">
        <v>54407.218200000003</v>
      </c>
      <c r="AC107" s="41">
        <v>0</v>
      </c>
      <c r="AD107" s="41">
        <v>54407.218200000003</v>
      </c>
      <c r="AE107" s="41">
        <v>0</v>
      </c>
      <c r="AF107" s="41">
        <v>0</v>
      </c>
      <c r="AG107" s="43">
        <f t="shared" si="3"/>
        <v>3058049.9673999995</v>
      </c>
      <c r="AH107" s="43">
        <f t="shared" si="4"/>
        <v>13429100</v>
      </c>
      <c r="AI107" s="43">
        <f t="shared" si="5"/>
        <v>7154160.2699999996</v>
      </c>
      <c r="AJ107" s="41">
        <v>712203548</v>
      </c>
      <c r="AK107" s="41">
        <v>863425598</v>
      </c>
      <c r="AL107" s="41">
        <v>960738364</v>
      </c>
      <c r="AM107" s="41">
        <v>845455836.66666663</v>
      </c>
      <c r="AN107" s="41">
        <v>320245.82908718399</v>
      </c>
      <c r="AO107" s="44"/>
    </row>
    <row r="108" spans="1:41" s="34" customFormat="1" ht="16.5" x14ac:dyDescent="0.3">
      <c r="A108" s="34" t="s">
        <v>272</v>
      </c>
      <c r="B108" s="34" t="s">
        <v>273</v>
      </c>
      <c r="C108" s="34" t="s">
        <v>249</v>
      </c>
      <c r="D108" s="39">
        <v>1</v>
      </c>
      <c r="E108" s="39" t="s">
        <v>1246</v>
      </c>
      <c r="F108" s="40" t="s">
        <v>1190</v>
      </c>
      <c r="G108" s="41">
        <v>5303217137</v>
      </c>
      <c r="H108" s="42">
        <v>3.1879999999999997</v>
      </c>
      <c r="I108" s="41">
        <v>7143715490</v>
      </c>
      <c r="J108" s="41">
        <v>20891767.379999999</v>
      </c>
      <c r="K108" s="41">
        <v>20868748.609999999</v>
      </c>
      <c r="L108" s="41">
        <v>0</v>
      </c>
      <c r="M108" s="41">
        <v>20868748.609999999</v>
      </c>
      <c r="N108" s="41">
        <v>1799858.73</v>
      </c>
      <c r="O108" s="41">
        <v>0</v>
      </c>
      <c r="P108" s="41">
        <v>2498398.1814999999</v>
      </c>
      <c r="Q108" s="41">
        <v>70606577</v>
      </c>
      <c r="R108" s="41">
        <v>43016916</v>
      </c>
      <c r="S108" s="41">
        <v>0</v>
      </c>
      <c r="T108" s="41">
        <v>27074635.43</v>
      </c>
      <c r="U108" s="41">
        <v>3181930.28</v>
      </c>
      <c r="V108" s="41">
        <v>0</v>
      </c>
      <c r="W108" s="41">
        <v>169047064.2315</v>
      </c>
      <c r="X108" s="43">
        <v>2.6497758383013232E-2</v>
      </c>
      <c r="Y108" s="41">
        <v>38272.589999999997</v>
      </c>
      <c r="Z108" s="41">
        <v>175250</v>
      </c>
      <c r="AA108" s="41">
        <v>4270.4517999999998</v>
      </c>
      <c r="AB108" s="41">
        <v>217793.04180000001</v>
      </c>
      <c r="AC108" s="41">
        <v>-500</v>
      </c>
      <c r="AD108" s="41">
        <v>217293.04180000001</v>
      </c>
      <c r="AE108" s="41">
        <v>0</v>
      </c>
      <c r="AF108" s="41">
        <v>0</v>
      </c>
      <c r="AG108" s="43">
        <f t="shared" si="3"/>
        <v>25167005.521499999</v>
      </c>
      <c r="AH108" s="43">
        <f t="shared" si="4"/>
        <v>113623493</v>
      </c>
      <c r="AI108" s="43">
        <f t="shared" si="5"/>
        <v>30256565.710000001</v>
      </c>
      <c r="AJ108" s="41">
        <v>6487111047</v>
      </c>
      <c r="AK108" s="41">
        <v>7113434233</v>
      </c>
      <c r="AL108" s="41">
        <v>7990382787</v>
      </c>
      <c r="AM108" s="41">
        <v>7196976022.333333</v>
      </c>
      <c r="AN108" s="41">
        <v>2663458.2925390438</v>
      </c>
      <c r="AO108" s="44"/>
    </row>
    <row r="109" spans="1:41" s="34" customFormat="1" ht="16.5" x14ac:dyDescent="0.3">
      <c r="A109" s="34" t="s">
        <v>274</v>
      </c>
      <c r="B109" s="34" t="s">
        <v>275</v>
      </c>
      <c r="C109" s="34" t="s">
        <v>249</v>
      </c>
      <c r="D109" s="39">
        <v>2</v>
      </c>
      <c r="E109" s="39" t="s">
        <v>1247</v>
      </c>
      <c r="F109" s="40" t="s">
        <v>1190</v>
      </c>
      <c r="G109" s="41">
        <v>53521400</v>
      </c>
      <c r="H109" s="42">
        <v>3.02</v>
      </c>
      <c r="I109" s="41">
        <v>74387217</v>
      </c>
      <c r="J109" s="41">
        <v>217545.12</v>
      </c>
      <c r="K109" s="41">
        <v>216544.76</v>
      </c>
      <c r="L109" s="41">
        <v>0</v>
      </c>
      <c r="M109" s="41">
        <v>216544.76</v>
      </c>
      <c r="N109" s="41">
        <v>18670.77</v>
      </c>
      <c r="O109" s="41">
        <v>0</v>
      </c>
      <c r="P109" s="41">
        <v>25953.525949999999</v>
      </c>
      <c r="Q109" s="41">
        <v>0</v>
      </c>
      <c r="R109" s="41">
        <v>1002149</v>
      </c>
      <c r="S109" s="41">
        <v>0</v>
      </c>
      <c r="T109" s="41">
        <v>352709</v>
      </c>
      <c r="U109" s="41">
        <v>0</v>
      </c>
      <c r="V109" s="41">
        <v>0</v>
      </c>
      <c r="W109" s="41">
        <v>1616027.05595</v>
      </c>
      <c r="X109" s="43">
        <v>2.6362669227632377E-2</v>
      </c>
      <c r="Y109" s="41">
        <v>250</v>
      </c>
      <c r="Z109" s="41">
        <v>2750</v>
      </c>
      <c r="AA109" s="41">
        <v>60</v>
      </c>
      <c r="AB109" s="41">
        <v>3060</v>
      </c>
      <c r="AC109" s="41">
        <v>0</v>
      </c>
      <c r="AD109" s="41">
        <v>3060</v>
      </c>
      <c r="AE109" s="41">
        <v>0</v>
      </c>
      <c r="AF109" s="41">
        <v>0</v>
      </c>
      <c r="AG109" s="43">
        <f t="shared" si="3"/>
        <v>261169.05595000001</v>
      </c>
      <c r="AH109" s="43">
        <f t="shared" si="4"/>
        <v>1002149</v>
      </c>
      <c r="AI109" s="43">
        <f t="shared" si="5"/>
        <v>352709</v>
      </c>
      <c r="AJ109" s="41">
        <v>61086057</v>
      </c>
      <c r="AK109" s="41">
        <v>71603647</v>
      </c>
      <c r="AL109" s="41">
        <v>71342709</v>
      </c>
      <c r="AM109" s="41">
        <v>68010804.333333328</v>
      </c>
      <c r="AN109" s="41">
        <v>23780.912552397</v>
      </c>
      <c r="AO109" s="44"/>
    </row>
    <row r="110" spans="1:41" s="34" customFormat="1" ht="16.5" x14ac:dyDescent="0.3">
      <c r="A110" s="34" t="s">
        <v>276</v>
      </c>
      <c r="B110" s="34" t="s">
        <v>277</v>
      </c>
      <c r="C110" s="34" t="s">
        <v>249</v>
      </c>
      <c r="D110" s="39">
        <v>3</v>
      </c>
      <c r="E110" s="39" t="s">
        <v>1247</v>
      </c>
      <c r="F110" s="40" t="s">
        <v>1190</v>
      </c>
      <c r="G110" s="41">
        <v>1340307100</v>
      </c>
      <c r="H110" s="42">
        <v>2.504</v>
      </c>
      <c r="I110" s="41">
        <v>1563337716</v>
      </c>
      <c r="J110" s="41">
        <v>4571974.9000000004</v>
      </c>
      <c r="K110" s="41">
        <v>4566791.1400000006</v>
      </c>
      <c r="L110" s="41">
        <v>0</v>
      </c>
      <c r="M110" s="41">
        <v>4566791.1400000006</v>
      </c>
      <c r="N110" s="41">
        <v>393857.9</v>
      </c>
      <c r="O110" s="41">
        <v>0</v>
      </c>
      <c r="P110" s="41">
        <v>546746.63060000003</v>
      </c>
      <c r="Q110" s="41">
        <v>20864236</v>
      </c>
      <c r="R110" s="41">
        <v>0</v>
      </c>
      <c r="S110" s="41">
        <v>0</v>
      </c>
      <c r="T110" s="41">
        <v>7046976.1699999999</v>
      </c>
      <c r="U110" s="41">
        <v>134030.69</v>
      </c>
      <c r="V110" s="41">
        <v>0</v>
      </c>
      <c r="W110" s="41">
        <v>33552638.5306</v>
      </c>
      <c r="X110" s="43">
        <v>2.3188931165027227E-2</v>
      </c>
      <c r="Y110" s="41">
        <v>12192.470000000001</v>
      </c>
      <c r="Z110" s="41">
        <v>65500</v>
      </c>
      <c r="AA110" s="41">
        <v>1553.8494000000001</v>
      </c>
      <c r="AB110" s="41">
        <v>79246.319400000008</v>
      </c>
      <c r="AC110" s="41">
        <v>-1000</v>
      </c>
      <c r="AD110" s="41">
        <v>78246.319400000008</v>
      </c>
      <c r="AE110" s="41">
        <v>0</v>
      </c>
      <c r="AF110" s="41">
        <v>0</v>
      </c>
      <c r="AG110" s="43">
        <f t="shared" si="3"/>
        <v>5507395.6706000008</v>
      </c>
      <c r="AH110" s="43">
        <f t="shared" si="4"/>
        <v>20864236</v>
      </c>
      <c r="AI110" s="43">
        <f t="shared" si="5"/>
        <v>7181006.8600000003</v>
      </c>
      <c r="AJ110" s="41">
        <v>1398712681</v>
      </c>
      <c r="AK110" s="41">
        <v>1541480120</v>
      </c>
      <c r="AL110" s="41">
        <v>1548771666</v>
      </c>
      <c r="AM110" s="41">
        <v>1496321489</v>
      </c>
      <c r="AN110" s="41">
        <v>516256.739076078</v>
      </c>
      <c r="AO110" s="44"/>
    </row>
    <row r="111" spans="1:41" s="34" customFormat="1" ht="16.5" x14ac:dyDescent="0.3">
      <c r="A111" s="34" t="s">
        <v>278</v>
      </c>
      <c r="B111" s="34" t="s">
        <v>279</v>
      </c>
      <c r="C111" s="34" t="s">
        <v>249</v>
      </c>
      <c r="D111" s="39">
        <v>1</v>
      </c>
      <c r="E111" s="39" t="s">
        <v>1246</v>
      </c>
      <c r="F111" s="40" t="s">
        <v>1190</v>
      </c>
      <c r="G111" s="41">
        <v>792687100</v>
      </c>
      <c r="H111" s="42">
        <v>2.665</v>
      </c>
      <c r="I111" s="41">
        <v>1129937027</v>
      </c>
      <c r="J111" s="41">
        <v>3304496.32</v>
      </c>
      <c r="K111" s="41">
        <v>3303093.73</v>
      </c>
      <c r="L111" s="41">
        <v>0</v>
      </c>
      <c r="M111" s="41">
        <v>3303093.73</v>
      </c>
      <c r="N111" s="41">
        <v>284890.53000000003</v>
      </c>
      <c r="O111" s="41">
        <v>0</v>
      </c>
      <c r="P111" s="41">
        <v>395363.83945000003</v>
      </c>
      <c r="Q111" s="41">
        <v>10088400</v>
      </c>
      <c r="R111" s="41">
        <v>4070059</v>
      </c>
      <c r="S111" s="41">
        <v>0</v>
      </c>
      <c r="T111" s="41">
        <v>2743233</v>
      </c>
      <c r="U111" s="41">
        <v>237821</v>
      </c>
      <c r="V111" s="41">
        <v>0</v>
      </c>
      <c r="W111" s="41">
        <v>21122861.09945</v>
      </c>
      <c r="X111" s="43">
        <v>2.2991936515769491E-2</v>
      </c>
      <c r="Y111" s="41">
        <v>5514.3899999999994</v>
      </c>
      <c r="Z111" s="41">
        <v>49500</v>
      </c>
      <c r="AA111" s="41">
        <v>1100.2878000000001</v>
      </c>
      <c r="AB111" s="41">
        <v>56114.677799999998</v>
      </c>
      <c r="AC111" s="41">
        <v>0</v>
      </c>
      <c r="AD111" s="41">
        <v>56114.677799999998</v>
      </c>
      <c r="AE111" s="41">
        <v>0</v>
      </c>
      <c r="AF111" s="41">
        <v>0</v>
      </c>
      <c r="AG111" s="43">
        <f t="shared" si="3"/>
        <v>3983348.0994499996</v>
      </c>
      <c r="AH111" s="43">
        <f t="shared" si="4"/>
        <v>14158459</v>
      </c>
      <c r="AI111" s="43">
        <f t="shared" si="5"/>
        <v>2981054</v>
      </c>
      <c r="AJ111" s="41">
        <v>967999379</v>
      </c>
      <c r="AK111" s="41">
        <v>1109082196</v>
      </c>
      <c r="AL111" s="41">
        <v>1211689239</v>
      </c>
      <c r="AM111" s="41">
        <v>1096256938</v>
      </c>
      <c r="AN111" s="41">
        <v>403896.00910358701</v>
      </c>
      <c r="AO111" s="44"/>
    </row>
    <row r="112" spans="1:41" s="34" customFormat="1" ht="16.5" x14ac:dyDescent="0.3">
      <c r="A112" s="34" t="s">
        <v>280</v>
      </c>
      <c r="B112" s="34" t="s">
        <v>281</v>
      </c>
      <c r="C112" s="34" t="s">
        <v>249</v>
      </c>
      <c r="D112" s="39">
        <v>2</v>
      </c>
      <c r="E112" s="39" t="s">
        <v>1247</v>
      </c>
      <c r="F112" s="40" t="s">
        <v>1190</v>
      </c>
      <c r="G112" s="41">
        <v>1414240148</v>
      </c>
      <c r="H112" s="42">
        <v>2.6619999999999999</v>
      </c>
      <c r="I112" s="41">
        <v>1881870356</v>
      </c>
      <c r="J112" s="41">
        <v>5503522.3300000001</v>
      </c>
      <c r="K112" s="41">
        <v>5496648.6399999997</v>
      </c>
      <c r="L112" s="41">
        <v>0</v>
      </c>
      <c r="M112" s="41">
        <v>5496648.6399999997</v>
      </c>
      <c r="N112" s="41">
        <v>474047.81</v>
      </c>
      <c r="O112" s="41">
        <v>0</v>
      </c>
      <c r="P112" s="41">
        <v>658090.70460000006</v>
      </c>
      <c r="Q112" s="41">
        <v>17674079</v>
      </c>
      <c r="R112" s="41">
        <v>7119672</v>
      </c>
      <c r="S112" s="41">
        <v>0</v>
      </c>
      <c r="T112" s="41">
        <v>5658257.6399999997</v>
      </c>
      <c r="U112" s="41">
        <v>565679.61</v>
      </c>
      <c r="V112" s="41">
        <v>0</v>
      </c>
      <c r="W112" s="41">
        <v>37646475.404599994</v>
      </c>
      <c r="X112" s="43">
        <v>2.2597984199028986E-2</v>
      </c>
      <c r="Y112" s="41">
        <v>2750</v>
      </c>
      <c r="Z112" s="41">
        <v>63000</v>
      </c>
      <c r="AA112" s="41">
        <v>1315</v>
      </c>
      <c r="AB112" s="41">
        <v>67065</v>
      </c>
      <c r="AC112" s="41">
        <v>0</v>
      </c>
      <c r="AD112" s="41">
        <v>67065</v>
      </c>
      <c r="AE112" s="41">
        <v>0</v>
      </c>
      <c r="AF112" s="41">
        <v>0</v>
      </c>
      <c r="AG112" s="43">
        <f t="shared" si="3"/>
        <v>6628787.1545999991</v>
      </c>
      <c r="AH112" s="43">
        <f t="shared" si="4"/>
        <v>24793751</v>
      </c>
      <c r="AI112" s="43">
        <f t="shared" si="5"/>
        <v>6223937.25</v>
      </c>
      <c r="AJ112" s="41">
        <v>1601419708</v>
      </c>
      <c r="AK112" s="41">
        <v>1857661475</v>
      </c>
      <c r="AL112" s="41">
        <v>2036342798</v>
      </c>
      <c r="AM112" s="41">
        <v>1831807993.6666667</v>
      </c>
      <c r="AN112" s="41">
        <v>678780.27888570901</v>
      </c>
      <c r="AO112" s="44"/>
    </row>
    <row r="113" spans="1:41" s="34" customFormat="1" ht="16.5" x14ac:dyDescent="0.3">
      <c r="A113" s="34" t="s">
        <v>282</v>
      </c>
      <c r="B113" s="34" t="s">
        <v>283</v>
      </c>
      <c r="C113" s="34" t="s">
        <v>249</v>
      </c>
      <c r="D113" s="39">
        <v>3</v>
      </c>
      <c r="E113" s="39" t="s">
        <v>1246</v>
      </c>
      <c r="F113" s="40" t="s">
        <v>1190</v>
      </c>
      <c r="G113" s="41">
        <v>1022933700</v>
      </c>
      <c r="H113" s="42">
        <v>3.2450000000000001</v>
      </c>
      <c r="I113" s="41">
        <v>1438764960</v>
      </c>
      <c r="J113" s="41">
        <v>4207662.37</v>
      </c>
      <c r="K113" s="41">
        <v>4193451.5</v>
      </c>
      <c r="L113" s="41">
        <v>0</v>
      </c>
      <c r="M113" s="41">
        <v>4193451.5</v>
      </c>
      <c r="N113" s="41">
        <v>361650.96</v>
      </c>
      <c r="O113" s="41">
        <v>0</v>
      </c>
      <c r="P113" s="41">
        <v>502425.67599999998</v>
      </c>
      <c r="Q113" s="41">
        <v>11939434</v>
      </c>
      <c r="R113" s="41">
        <v>10985337</v>
      </c>
      <c r="S113" s="41">
        <v>0</v>
      </c>
      <c r="T113" s="41">
        <v>5210452.96</v>
      </c>
      <c r="U113" s="41">
        <v>0</v>
      </c>
      <c r="V113" s="41">
        <v>0</v>
      </c>
      <c r="W113" s="41">
        <v>33192752.096000001</v>
      </c>
      <c r="X113" s="43">
        <v>3.1177221253327576E-2</v>
      </c>
      <c r="Y113" s="41">
        <v>8450.119999999999</v>
      </c>
      <c r="Z113" s="41">
        <v>106250</v>
      </c>
      <c r="AA113" s="41">
        <v>2294.0023999999999</v>
      </c>
      <c r="AB113" s="41">
        <v>116994.12239999999</v>
      </c>
      <c r="AC113" s="41">
        <v>-1000</v>
      </c>
      <c r="AD113" s="41">
        <v>115994.12239999999</v>
      </c>
      <c r="AE113" s="41">
        <v>0</v>
      </c>
      <c r="AF113" s="41">
        <v>0</v>
      </c>
      <c r="AG113" s="43">
        <f t="shared" si="3"/>
        <v>5057528.1359999999</v>
      </c>
      <c r="AH113" s="43">
        <f t="shared" si="4"/>
        <v>22924771</v>
      </c>
      <c r="AI113" s="43">
        <f t="shared" si="5"/>
        <v>5210452.96</v>
      </c>
      <c r="AJ113" s="41">
        <v>1359135577</v>
      </c>
      <c r="AK113" s="41">
        <v>1427069562</v>
      </c>
      <c r="AL113" s="41">
        <v>1476733940</v>
      </c>
      <c r="AM113" s="41">
        <v>1420979693</v>
      </c>
      <c r="AN113" s="41">
        <v>492244.18775531999</v>
      </c>
      <c r="AO113" s="44"/>
    </row>
    <row r="114" spans="1:41" s="34" customFormat="1" ht="16.5" x14ac:dyDescent="0.3">
      <c r="A114" s="34" t="s">
        <v>284</v>
      </c>
      <c r="B114" s="34" t="s">
        <v>285</v>
      </c>
      <c r="C114" s="34" t="s">
        <v>249</v>
      </c>
      <c r="D114" s="39">
        <v>1</v>
      </c>
      <c r="E114" s="39" t="s">
        <v>1246</v>
      </c>
      <c r="F114" s="40" t="s">
        <v>1190</v>
      </c>
      <c r="G114" s="41">
        <v>1334597678</v>
      </c>
      <c r="H114" s="42">
        <v>3.7959999999999998</v>
      </c>
      <c r="I114" s="41">
        <v>1965087522</v>
      </c>
      <c r="J114" s="41">
        <v>5746890.5999999996</v>
      </c>
      <c r="K114" s="41">
        <v>5745519.6599999992</v>
      </c>
      <c r="L114" s="41">
        <v>0</v>
      </c>
      <c r="M114" s="41">
        <v>5745519.6599999992</v>
      </c>
      <c r="N114" s="41">
        <v>495555.14</v>
      </c>
      <c r="O114" s="41">
        <v>0</v>
      </c>
      <c r="P114" s="41">
        <v>687665.79269999999</v>
      </c>
      <c r="Q114" s="41">
        <v>31213628</v>
      </c>
      <c r="R114" s="41">
        <v>0</v>
      </c>
      <c r="S114" s="41">
        <v>0</v>
      </c>
      <c r="T114" s="41">
        <v>12515276.42</v>
      </c>
      <c r="U114" s="41">
        <v>0</v>
      </c>
      <c r="V114" s="41">
        <v>0</v>
      </c>
      <c r="W114" s="41">
        <v>50657645.012699999</v>
      </c>
      <c r="X114" s="43">
        <v>3.3215724684878982E-2</v>
      </c>
      <c r="Y114" s="41">
        <v>21750</v>
      </c>
      <c r="Z114" s="41">
        <v>78750</v>
      </c>
      <c r="AA114" s="41">
        <v>2010</v>
      </c>
      <c r="AB114" s="41">
        <v>102510</v>
      </c>
      <c r="AC114" s="41">
        <v>-1500</v>
      </c>
      <c r="AD114" s="41">
        <v>101010</v>
      </c>
      <c r="AE114" s="41">
        <v>0</v>
      </c>
      <c r="AF114" s="41">
        <v>0</v>
      </c>
      <c r="AG114" s="43">
        <f t="shared" si="3"/>
        <v>6928740.592699999</v>
      </c>
      <c r="AH114" s="43">
        <f t="shared" si="4"/>
        <v>31213628</v>
      </c>
      <c r="AI114" s="43">
        <f t="shared" si="5"/>
        <v>12515276.42</v>
      </c>
      <c r="AJ114" s="41">
        <v>1648113878</v>
      </c>
      <c r="AK114" s="41">
        <v>1934021264</v>
      </c>
      <c r="AL114" s="41">
        <v>2159543058</v>
      </c>
      <c r="AM114" s="41">
        <v>1913892733.3333333</v>
      </c>
      <c r="AN114" s="41">
        <v>719846.98881895805</v>
      </c>
      <c r="AO114" s="44"/>
    </row>
    <row r="115" spans="1:41" s="34" customFormat="1" ht="16.5" x14ac:dyDescent="0.3">
      <c r="A115" s="34" t="s">
        <v>286</v>
      </c>
      <c r="B115" s="34" t="s">
        <v>287</v>
      </c>
      <c r="C115" s="34" t="s">
        <v>249</v>
      </c>
      <c r="D115" s="39">
        <v>2</v>
      </c>
      <c r="E115" s="39" t="s">
        <v>1247</v>
      </c>
      <c r="F115" s="40" t="s">
        <v>1190</v>
      </c>
      <c r="G115" s="41">
        <v>3153248468</v>
      </c>
      <c r="H115" s="42">
        <v>3.5489999999999999</v>
      </c>
      <c r="I115" s="41">
        <v>4674994122</v>
      </c>
      <c r="J115" s="41">
        <v>13672001.609999999</v>
      </c>
      <c r="K115" s="41">
        <v>13661156.719999999</v>
      </c>
      <c r="L115" s="41">
        <v>0</v>
      </c>
      <c r="M115" s="41">
        <v>13661156.719999999</v>
      </c>
      <c r="N115" s="41">
        <v>1178214.75</v>
      </c>
      <c r="O115" s="41">
        <v>0</v>
      </c>
      <c r="P115" s="41">
        <v>1635359.9027</v>
      </c>
      <c r="Q115" s="41">
        <v>53040543</v>
      </c>
      <c r="R115" s="41">
        <v>26270407</v>
      </c>
      <c r="S115" s="41">
        <v>0</v>
      </c>
      <c r="T115" s="41">
        <v>15358032.83</v>
      </c>
      <c r="U115" s="41">
        <v>756779.63</v>
      </c>
      <c r="V115" s="41">
        <v>0</v>
      </c>
      <c r="W115" s="41">
        <v>111900493.8327</v>
      </c>
      <c r="X115" s="43">
        <v>3.0910745983130813E-2</v>
      </c>
      <c r="Y115" s="41">
        <v>8087.04</v>
      </c>
      <c r="Z115" s="41">
        <v>132750</v>
      </c>
      <c r="AA115" s="41">
        <v>2816.7408</v>
      </c>
      <c r="AB115" s="41">
        <v>143653.78080000001</v>
      </c>
      <c r="AC115" s="41">
        <v>0</v>
      </c>
      <c r="AD115" s="41">
        <v>143653.78080000001</v>
      </c>
      <c r="AE115" s="41">
        <v>0</v>
      </c>
      <c r="AF115" s="41">
        <v>0</v>
      </c>
      <c r="AG115" s="43">
        <f t="shared" si="3"/>
        <v>16474731.372699998</v>
      </c>
      <c r="AH115" s="43">
        <f t="shared" si="4"/>
        <v>79310950</v>
      </c>
      <c r="AI115" s="43">
        <f t="shared" si="5"/>
        <v>16114812.460000001</v>
      </c>
      <c r="AJ115" s="41">
        <v>4096331160</v>
      </c>
      <c r="AK115" s="41">
        <v>4645339259</v>
      </c>
      <c r="AL115" s="41">
        <v>5118078883</v>
      </c>
      <c r="AM115" s="41">
        <v>4619916434</v>
      </c>
      <c r="AN115" s="41">
        <v>1706024.610973683</v>
      </c>
      <c r="AO115" s="44"/>
    </row>
    <row r="116" spans="1:41" s="34" customFormat="1" ht="16.5" x14ac:dyDescent="0.3">
      <c r="A116" s="34" t="s">
        <v>288</v>
      </c>
      <c r="B116" s="34" t="s">
        <v>289</v>
      </c>
      <c r="C116" s="34" t="s">
        <v>249</v>
      </c>
      <c r="D116" s="39">
        <v>3</v>
      </c>
      <c r="E116" s="39" t="s">
        <v>1246</v>
      </c>
      <c r="F116" s="40" t="s">
        <v>1190</v>
      </c>
      <c r="G116" s="41">
        <v>451379667</v>
      </c>
      <c r="H116" s="42">
        <v>3.802</v>
      </c>
      <c r="I116" s="41">
        <v>676772904</v>
      </c>
      <c r="J116" s="41">
        <v>1979219.65</v>
      </c>
      <c r="K116" s="41">
        <v>1979139.5</v>
      </c>
      <c r="L116" s="41">
        <v>0</v>
      </c>
      <c r="M116" s="41">
        <v>1979139.5</v>
      </c>
      <c r="N116" s="41">
        <v>170704.22</v>
      </c>
      <c r="O116" s="41">
        <v>0</v>
      </c>
      <c r="P116" s="41">
        <v>236863.88639999999</v>
      </c>
      <c r="Q116" s="41">
        <v>6917945</v>
      </c>
      <c r="R116" s="41">
        <v>4336941</v>
      </c>
      <c r="S116" s="41">
        <v>0</v>
      </c>
      <c r="T116" s="41">
        <v>3515499.64</v>
      </c>
      <c r="U116" s="41">
        <v>0</v>
      </c>
      <c r="V116" s="41">
        <v>0</v>
      </c>
      <c r="W116" s="41">
        <v>17157093.246399999</v>
      </c>
      <c r="X116" s="43">
        <v>3.016166837850992E-2</v>
      </c>
      <c r="Y116" s="41">
        <v>2250</v>
      </c>
      <c r="Z116" s="41">
        <v>24000</v>
      </c>
      <c r="AA116" s="41">
        <v>525</v>
      </c>
      <c r="AB116" s="41">
        <v>26775</v>
      </c>
      <c r="AC116" s="41">
        <v>0</v>
      </c>
      <c r="AD116" s="41">
        <v>26775</v>
      </c>
      <c r="AE116" s="41">
        <v>0</v>
      </c>
      <c r="AF116" s="41">
        <v>0</v>
      </c>
      <c r="AG116" s="43">
        <f t="shared" si="3"/>
        <v>2386707.6064000004</v>
      </c>
      <c r="AH116" s="43">
        <f t="shared" si="4"/>
        <v>11254886</v>
      </c>
      <c r="AI116" s="43">
        <f t="shared" si="5"/>
        <v>3515499.64</v>
      </c>
      <c r="AJ116" s="41">
        <v>611396640</v>
      </c>
      <c r="AK116" s="41">
        <v>676684502</v>
      </c>
      <c r="AL116" s="41">
        <v>743134014</v>
      </c>
      <c r="AM116" s="41">
        <v>677071718.66666663</v>
      </c>
      <c r="AN116" s="41">
        <v>247711.11262197301</v>
      </c>
      <c r="AO116" s="44"/>
    </row>
    <row r="117" spans="1:41" s="34" customFormat="1" ht="16.5" x14ac:dyDescent="0.3">
      <c r="A117" s="34" t="s">
        <v>290</v>
      </c>
      <c r="B117" s="34" t="s">
        <v>291</v>
      </c>
      <c r="C117" s="34" t="s">
        <v>249</v>
      </c>
      <c r="D117" s="39">
        <v>1</v>
      </c>
      <c r="E117" s="39" t="s">
        <v>1246</v>
      </c>
      <c r="F117" s="40" t="s">
        <v>1190</v>
      </c>
      <c r="G117" s="41">
        <v>4107719372</v>
      </c>
      <c r="H117" s="42">
        <v>2.7559999999999998</v>
      </c>
      <c r="I117" s="41">
        <v>5896031989</v>
      </c>
      <c r="J117" s="41">
        <v>17242921.969999999</v>
      </c>
      <c r="K117" s="41">
        <v>16978632.689999998</v>
      </c>
      <c r="L117" s="41">
        <v>0</v>
      </c>
      <c r="M117" s="41">
        <v>16978632.689999998</v>
      </c>
      <c r="N117" s="41">
        <v>0</v>
      </c>
      <c r="O117" s="41">
        <v>0</v>
      </c>
      <c r="P117" s="41">
        <v>2047417.8361500001</v>
      </c>
      <c r="Q117" s="41">
        <v>76007511</v>
      </c>
      <c r="R117" s="41">
        <v>0</v>
      </c>
      <c r="S117" s="41">
        <v>0</v>
      </c>
      <c r="T117" s="41">
        <v>15792462</v>
      </c>
      <c r="U117" s="41">
        <v>410772</v>
      </c>
      <c r="V117" s="41">
        <v>1968819</v>
      </c>
      <c r="W117" s="41">
        <v>113205614.52615</v>
      </c>
      <c r="X117" s="43">
        <v>2.4974952301755879E-2</v>
      </c>
      <c r="Y117" s="41">
        <v>7750</v>
      </c>
      <c r="Z117" s="41">
        <v>71500</v>
      </c>
      <c r="AA117" s="41">
        <v>1585</v>
      </c>
      <c r="AB117" s="41">
        <v>80835</v>
      </c>
      <c r="AC117" s="41">
        <v>0</v>
      </c>
      <c r="AD117" s="41">
        <v>80835</v>
      </c>
      <c r="AE117" s="41">
        <v>0</v>
      </c>
      <c r="AF117" s="41">
        <v>0</v>
      </c>
      <c r="AG117" s="43">
        <f t="shared" si="3"/>
        <v>19026050.526149999</v>
      </c>
      <c r="AH117" s="43">
        <f t="shared" si="4"/>
        <v>76007511</v>
      </c>
      <c r="AI117" s="43">
        <f t="shared" si="5"/>
        <v>18172053</v>
      </c>
      <c r="AJ117" s="41">
        <v>5347392242</v>
      </c>
      <c r="AK117" s="41">
        <v>5906461873</v>
      </c>
      <c r="AL117" s="41">
        <v>6247481828</v>
      </c>
      <c r="AM117" s="41">
        <v>5833778647.666667</v>
      </c>
      <c r="AN117" s="41">
        <v>2082491.883506034</v>
      </c>
      <c r="AO117" s="44"/>
    </row>
    <row r="118" spans="1:41" s="34" customFormat="1" ht="16.5" x14ac:dyDescent="0.3">
      <c r="A118" s="34" t="s">
        <v>292</v>
      </c>
      <c r="B118" s="34" t="s">
        <v>293</v>
      </c>
      <c r="C118" s="34" t="s">
        <v>249</v>
      </c>
      <c r="D118" s="39">
        <v>2</v>
      </c>
      <c r="E118" s="39" t="s">
        <v>1247</v>
      </c>
      <c r="F118" s="40" t="s">
        <v>1190</v>
      </c>
      <c r="G118" s="41">
        <v>647026400</v>
      </c>
      <c r="H118" s="42">
        <v>3.258</v>
      </c>
      <c r="I118" s="41">
        <v>892747418</v>
      </c>
      <c r="J118" s="41">
        <v>2610836.25</v>
      </c>
      <c r="K118" s="41">
        <v>2608263.2599999998</v>
      </c>
      <c r="L118" s="41">
        <v>0</v>
      </c>
      <c r="M118" s="41">
        <v>2608263.2599999998</v>
      </c>
      <c r="N118" s="41">
        <v>224950.8</v>
      </c>
      <c r="O118" s="41">
        <v>0</v>
      </c>
      <c r="P118" s="41">
        <v>312250.69630000001</v>
      </c>
      <c r="Q118" s="41">
        <v>9141942</v>
      </c>
      <c r="R118" s="41">
        <v>3035960</v>
      </c>
      <c r="S118" s="41">
        <v>0</v>
      </c>
      <c r="T118" s="41">
        <v>5755020</v>
      </c>
      <c r="U118" s="41">
        <v>0</v>
      </c>
      <c r="V118" s="41">
        <v>0</v>
      </c>
      <c r="W118" s="41">
        <v>21078386.756299999</v>
      </c>
      <c r="X118" s="43">
        <v>2.7009300472011288E-2</v>
      </c>
      <c r="Y118" s="41">
        <v>6487.67</v>
      </c>
      <c r="Z118" s="41">
        <v>45500</v>
      </c>
      <c r="AA118" s="41">
        <v>1039.7534000000001</v>
      </c>
      <c r="AB118" s="41">
        <v>53027.4234</v>
      </c>
      <c r="AC118" s="41">
        <v>0</v>
      </c>
      <c r="AD118" s="41">
        <v>53027.4234</v>
      </c>
      <c r="AE118" s="41">
        <v>0</v>
      </c>
      <c r="AF118" s="41">
        <v>0</v>
      </c>
      <c r="AG118" s="43">
        <f t="shared" si="3"/>
        <v>3145464.7562999995</v>
      </c>
      <c r="AH118" s="43">
        <f t="shared" si="4"/>
        <v>12177902</v>
      </c>
      <c r="AI118" s="43">
        <f t="shared" si="5"/>
        <v>5755020</v>
      </c>
      <c r="AJ118" s="41">
        <v>775742885</v>
      </c>
      <c r="AK118" s="41">
        <v>891746060</v>
      </c>
      <c r="AL118" s="41">
        <v>993438201</v>
      </c>
      <c r="AM118" s="41">
        <v>886975715.33333337</v>
      </c>
      <c r="AN118" s="41">
        <v>331145.769187233</v>
      </c>
      <c r="AO118" s="44"/>
    </row>
    <row r="119" spans="1:41" s="34" customFormat="1" ht="16.5" x14ac:dyDescent="0.3">
      <c r="A119" s="34" t="s">
        <v>294</v>
      </c>
      <c r="B119" s="34" t="s">
        <v>295</v>
      </c>
      <c r="C119" s="34" t="s">
        <v>249</v>
      </c>
      <c r="D119" s="39">
        <v>3</v>
      </c>
      <c r="E119" s="39" t="s">
        <v>1247</v>
      </c>
      <c r="F119" s="40" t="s">
        <v>1190</v>
      </c>
      <c r="G119" s="41">
        <v>5865618679</v>
      </c>
      <c r="H119" s="42">
        <v>2.927</v>
      </c>
      <c r="I119" s="41">
        <v>7998184038</v>
      </c>
      <c r="J119" s="41">
        <v>23390657.23</v>
      </c>
      <c r="K119" s="41">
        <v>23247042.170000002</v>
      </c>
      <c r="L119" s="41">
        <v>0</v>
      </c>
      <c r="M119" s="41">
        <v>23247042.170000002</v>
      </c>
      <c r="N119" s="41">
        <v>0</v>
      </c>
      <c r="O119" s="41">
        <v>0</v>
      </c>
      <c r="P119" s="41">
        <v>2788397.4632999999</v>
      </c>
      <c r="Q119" s="41">
        <v>71237262</v>
      </c>
      <c r="R119" s="41">
        <v>47431986</v>
      </c>
      <c r="S119" s="41">
        <v>0</v>
      </c>
      <c r="T119" s="41">
        <v>21975924.23</v>
      </c>
      <c r="U119" s="41">
        <v>2344809.44</v>
      </c>
      <c r="V119" s="41">
        <v>2650863.63</v>
      </c>
      <c r="W119" s="41">
        <v>171676284.93329999</v>
      </c>
      <c r="X119" s="43">
        <v>2.6004175966423699E-2</v>
      </c>
      <c r="Y119" s="41">
        <v>43000</v>
      </c>
      <c r="Z119" s="41">
        <v>244250</v>
      </c>
      <c r="AA119" s="41">
        <v>5745</v>
      </c>
      <c r="AB119" s="41">
        <v>292995</v>
      </c>
      <c r="AC119" s="41">
        <v>0</v>
      </c>
      <c r="AD119" s="41">
        <v>292995</v>
      </c>
      <c r="AE119" s="41">
        <v>0</v>
      </c>
      <c r="AF119" s="41">
        <v>0</v>
      </c>
      <c r="AG119" s="43">
        <f t="shared" si="3"/>
        <v>26035439.633300003</v>
      </c>
      <c r="AH119" s="43">
        <f t="shared" si="4"/>
        <v>118669248</v>
      </c>
      <c r="AI119" s="43">
        <f t="shared" si="5"/>
        <v>26971597.300000001</v>
      </c>
      <c r="AJ119" s="41">
        <v>7340517893</v>
      </c>
      <c r="AK119" s="41">
        <v>7952598774</v>
      </c>
      <c r="AL119" s="41">
        <v>9089754533</v>
      </c>
      <c r="AM119" s="41">
        <v>8127623733.333333</v>
      </c>
      <c r="AN119" s="41">
        <v>3029915.1740817958</v>
      </c>
      <c r="AO119" s="44"/>
    </row>
    <row r="120" spans="1:41" s="34" customFormat="1" ht="16.5" x14ac:dyDescent="0.3">
      <c r="A120" s="34" t="s">
        <v>296</v>
      </c>
      <c r="B120" s="34" t="s">
        <v>297</v>
      </c>
      <c r="C120" s="34" t="s">
        <v>249</v>
      </c>
      <c r="D120" s="39">
        <v>1</v>
      </c>
      <c r="E120" s="39" t="s">
        <v>1246</v>
      </c>
      <c r="F120" s="40" t="s">
        <v>1190</v>
      </c>
      <c r="G120" s="41">
        <v>63780400</v>
      </c>
      <c r="H120" s="42">
        <v>3.03</v>
      </c>
      <c r="I120" s="41">
        <v>124428764</v>
      </c>
      <c r="J120" s="41">
        <v>363891.42</v>
      </c>
      <c r="K120" s="41">
        <v>363166.32</v>
      </c>
      <c r="L120" s="41">
        <v>0</v>
      </c>
      <c r="M120" s="41">
        <v>363166.32</v>
      </c>
      <c r="N120" s="41">
        <v>31318.97</v>
      </c>
      <c r="O120" s="41">
        <v>0</v>
      </c>
      <c r="P120" s="41">
        <v>43490.767399999997</v>
      </c>
      <c r="Q120" s="41">
        <v>0</v>
      </c>
      <c r="R120" s="41">
        <v>1228279</v>
      </c>
      <c r="S120" s="41">
        <v>0</v>
      </c>
      <c r="T120" s="41">
        <v>266200.52</v>
      </c>
      <c r="U120" s="41">
        <v>0</v>
      </c>
      <c r="V120" s="41">
        <v>0</v>
      </c>
      <c r="W120" s="41">
        <v>1932455.5774000001</v>
      </c>
      <c r="X120" s="43">
        <v>2.4529064721951026E-2</v>
      </c>
      <c r="Y120" s="41">
        <v>1250</v>
      </c>
      <c r="Z120" s="41">
        <v>8500</v>
      </c>
      <c r="AA120" s="41">
        <v>195</v>
      </c>
      <c r="AB120" s="41">
        <v>9945</v>
      </c>
      <c r="AC120" s="41">
        <v>0</v>
      </c>
      <c r="AD120" s="41">
        <v>9945</v>
      </c>
      <c r="AE120" s="41">
        <v>0</v>
      </c>
      <c r="AF120" s="41">
        <v>0</v>
      </c>
      <c r="AG120" s="43">
        <f t="shared" si="3"/>
        <v>437976.05740000005</v>
      </c>
      <c r="AH120" s="43">
        <f t="shared" si="4"/>
        <v>1228279</v>
      </c>
      <c r="AI120" s="43">
        <f t="shared" si="5"/>
        <v>266200.52</v>
      </c>
      <c r="AJ120" s="41">
        <v>114882227</v>
      </c>
      <c r="AK120" s="41">
        <v>124449961</v>
      </c>
      <c r="AL120" s="41">
        <v>129345772</v>
      </c>
      <c r="AM120" s="41">
        <v>122892653.33333333</v>
      </c>
      <c r="AN120" s="41">
        <v>43115.214218075998</v>
      </c>
      <c r="AO120" s="44"/>
    </row>
    <row r="121" spans="1:41" s="34" customFormat="1" ht="16.5" x14ac:dyDescent="0.3">
      <c r="A121" s="34" t="s">
        <v>298</v>
      </c>
      <c r="B121" s="34" t="s">
        <v>299</v>
      </c>
      <c r="C121" s="34" t="s">
        <v>249</v>
      </c>
      <c r="D121" s="39">
        <v>2</v>
      </c>
      <c r="E121" s="39" t="s">
        <v>1247</v>
      </c>
      <c r="F121" s="40" t="s">
        <v>1190</v>
      </c>
      <c r="G121" s="41">
        <v>436859779</v>
      </c>
      <c r="H121" s="42">
        <v>2.3859999999999997</v>
      </c>
      <c r="I121" s="41">
        <v>551460390</v>
      </c>
      <c r="J121" s="41">
        <v>1612743.7</v>
      </c>
      <c r="K121" s="41">
        <v>1611529.3399999999</v>
      </c>
      <c r="L121" s="41">
        <v>0</v>
      </c>
      <c r="M121" s="41">
        <v>1611529.3399999999</v>
      </c>
      <c r="N121" s="41">
        <v>138989.56</v>
      </c>
      <c r="O121" s="41">
        <v>0</v>
      </c>
      <c r="P121" s="41">
        <v>192909.62650000001</v>
      </c>
      <c r="Q121" s="41">
        <v>3435416</v>
      </c>
      <c r="R121" s="41">
        <v>3149962</v>
      </c>
      <c r="S121" s="41">
        <v>0</v>
      </c>
      <c r="T121" s="41">
        <v>1891000</v>
      </c>
      <c r="U121" s="41">
        <v>0</v>
      </c>
      <c r="V121" s="41">
        <v>0</v>
      </c>
      <c r="W121" s="41">
        <v>10419806.5265</v>
      </c>
      <c r="X121" s="43">
        <v>2.0723513993471721E-2</v>
      </c>
      <c r="Y121" s="41">
        <v>2000</v>
      </c>
      <c r="Z121" s="41">
        <v>29250</v>
      </c>
      <c r="AA121" s="41">
        <v>625</v>
      </c>
      <c r="AB121" s="41">
        <v>31875</v>
      </c>
      <c r="AC121" s="41">
        <v>0</v>
      </c>
      <c r="AD121" s="41">
        <v>31875</v>
      </c>
      <c r="AE121" s="41">
        <v>0</v>
      </c>
      <c r="AF121" s="41">
        <v>0</v>
      </c>
      <c r="AG121" s="43">
        <f t="shared" si="3"/>
        <v>1943428.5264999999</v>
      </c>
      <c r="AH121" s="43">
        <f t="shared" si="4"/>
        <v>6585378</v>
      </c>
      <c r="AI121" s="43">
        <f t="shared" si="5"/>
        <v>1891000</v>
      </c>
      <c r="AJ121" s="41">
        <v>467507571</v>
      </c>
      <c r="AK121" s="41">
        <v>550673680</v>
      </c>
      <c r="AL121" s="41">
        <v>618956787</v>
      </c>
      <c r="AM121" s="41">
        <v>545712679.33333337</v>
      </c>
      <c r="AN121" s="41">
        <v>206318.749014378</v>
      </c>
      <c r="AO121" s="44"/>
    </row>
    <row r="122" spans="1:41" s="34" customFormat="1" ht="16.5" x14ac:dyDescent="0.3">
      <c r="A122" s="34" t="s">
        <v>300</v>
      </c>
      <c r="B122" s="34" t="s">
        <v>301</v>
      </c>
      <c r="C122" s="34" t="s">
        <v>249</v>
      </c>
      <c r="D122" s="39">
        <v>3</v>
      </c>
      <c r="E122" s="39" t="s">
        <v>1246</v>
      </c>
      <c r="F122" s="40" t="s">
        <v>1190</v>
      </c>
      <c r="G122" s="41">
        <v>480037721</v>
      </c>
      <c r="H122" s="42">
        <v>4.3240000000000007</v>
      </c>
      <c r="I122" s="41">
        <v>719793540</v>
      </c>
      <c r="J122" s="41">
        <v>2105033.33</v>
      </c>
      <c r="K122" s="41">
        <v>2103661.79</v>
      </c>
      <c r="L122" s="41">
        <v>0</v>
      </c>
      <c r="M122" s="41">
        <v>2103661.79</v>
      </c>
      <c r="N122" s="41">
        <v>181436.44</v>
      </c>
      <c r="O122" s="41">
        <v>0</v>
      </c>
      <c r="P122" s="41">
        <v>251814.58900000001</v>
      </c>
      <c r="Q122" s="41">
        <v>11378387</v>
      </c>
      <c r="R122" s="41">
        <v>0</v>
      </c>
      <c r="S122" s="41">
        <v>0</v>
      </c>
      <c r="T122" s="41">
        <v>6837005.54</v>
      </c>
      <c r="U122" s="41">
        <v>0</v>
      </c>
      <c r="V122" s="41">
        <v>0</v>
      </c>
      <c r="W122" s="41">
        <v>20752305.359000001</v>
      </c>
      <c r="X122" s="43">
        <v>3.7004914505257079E-2</v>
      </c>
      <c r="Y122" s="41">
        <v>13171.23</v>
      </c>
      <c r="Z122" s="41">
        <v>53000</v>
      </c>
      <c r="AA122" s="41">
        <v>1323.4246000000001</v>
      </c>
      <c r="AB122" s="41">
        <v>67494.654599999994</v>
      </c>
      <c r="AC122" s="41">
        <v>0</v>
      </c>
      <c r="AD122" s="41">
        <v>67494.654599999994</v>
      </c>
      <c r="AE122" s="41">
        <v>0</v>
      </c>
      <c r="AF122" s="41">
        <v>0</v>
      </c>
      <c r="AG122" s="43">
        <f t="shared" si="3"/>
        <v>2536912.8190000001</v>
      </c>
      <c r="AH122" s="43">
        <f t="shared" si="4"/>
        <v>11378387</v>
      </c>
      <c r="AI122" s="43">
        <f t="shared" si="5"/>
        <v>6837005.54</v>
      </c>
      <c r="AJ122" s="41">
        <v>631591016</v>
      </c>
      <c r="AK122" s="41">
        <v>717508595</v>
      </c>
      <c r="AL122" s="41">
        <v>798465810</v>
      </c>
      <c r="AM122" s="41">
        <v>715855140.33333337</v>
      </c>
      <c r="AN122" s="41">
        <v>266155.02917803801</v>
      </c>
      <c r="AO122" s="44"/>
    </row>
    <row r="123" spans="1:41" s="34" customFormat="1" ht="16.5" x14ac:dyDescent="0.3">
      <c r="A123" s="34" t="s">
        <v>302</v>
      </c>
      <c r="B123" s="34" t="s">
        <v>303</v>
      </c>
      <c r="C123" s="34" t="s">
        <v>249</v>
      </c>
      <c r="D123" s="39">
        <v>1</v>
      </c>
      <c r="E123" s="39" t="s">
        <v>1246</v>
      </c>
      <c r="F123" s="40" t="s">
        <v>1190</v>
      </c>
      <c r="G123" s="41">
        <v>102479700</v>
      </c>
      <c r="H123" s="42">
        <v>2.7809999999999997</v>
      </c>
      <c r="I123" s="41">
        <v>141596356</v>
      </c>
      <c r="J123" s="41">
        <v>414097.98</v>
      </c>
      <c r="K123" s="41">
        <v>412942.41</v>
      </c>
      <c r="L123" s="41">
        <v>0</v>
      </c>
      <c r="M123" s="41">
        <v>412942.41</v>
      </c>
      <c r="N123" s="41">
        <v>35610.61</v>
      </c>
      <c r="O123" s="41">
        <v>0</v>
      </c>
      <c r="P123" s="41">
        <v>49464.704599999997</v>
      </c>
      <c r="Q123" s="41">
        <v>1520174</v>
      </c>
      <c r="R123" s="41">
        <v>0</v>
      </c>
      <c r="S123" s="41">
        <v>0</v>
      </c>
      <c r="T123" s="41">
        <v>830979.94</v>
      </c>
      <c r="U123" s="41">
        <v>0</v>
      </c>
      <c r="V123" s="41">
        <v>0</v>
      </c>
      <c r="W123" s="41">
        <v>2849171.6645999998</v>
      </c>
      <c r="X123" s="43">
        <v>1.802083492739804E-2</v>
      </c>
      <c r="Y123" s="41">
        <v>1000</v>
      </c>
      <c r="Z123" s="41">
        <v>15000</v>
      </c>
      <c r="AA123" s="41">
        <v>320</v>
      </c>
      <c r="AB123" s="41">
        <v>16320</v>
      </c>
      <c r="AC123" s="41">
        <v>0</v>
      </c>
      <c r="AD123" s="41">
        <v>16320</v>
      </c>
      <c r="AE123" s="41">
        <v>0</v>
      </c>
      <c r="AF123" s="41">
        <v>0</v>
      </c>
      <c r="AG123" s="43">
        <f t="shared" si="3"/>
        <v>498017.72459999996</v>
      </c>
      <c r="AH123" s="43">
        <f t="shared" si="4"/>
        <v>1520174</v>
      </c>
      <c r="AI123" s="43">
        <f t="shared" si="5"/>
        <v>830979.94</v>
      </c>
      <c r="AJ123" s="41">
        <v>125992719</v>
      </c>
      <c r="AK123" s="41">
        <v>138436321</v>
      </c>
      <c r="AL123" s="41">
        <v>145816306</v>
      </c>
      <c r="AM123" s="41">
        <v>136748448.66666666</v>
      </c>
      <c r="AN123" s="41">
        <v>48605.386727898003</v>
      </c>
      <c r="AO123" s="44"/>
    </row>
    <row r="124" spans="1:41" s="34" customFormat="1" ht="16.5" x14ac:dyDescent="0.3">
      <c r="A124" s="34" t="s">
        <v>304</v>
      </c>
      <c r="B124" s="34" t="s">
        <v>305</v>
      </c>
      <c r="C124" s="34" t="s">
        <v>249</v>
      </c>
      <c r="D124" s="39">
        <v>2</v>
      </c>
      <c r="E124" s="39" t="s">
        <v>1247</v>
      </c>
      <c r="F124" s="40" t="s">
        <v>1190</v>
      </c>
      <c r="G124" s="41">
        <v>1472102823</v>
      </c>
      <c r="H124" s="42">
        <v>3.0649999999999999</v>
      </c>
      <c r="I124" s="41">
        <v>2032654377</v>
      </c>
      <c r="J124" s="41">
        <v>5944489.5899999999</v>
      </c>
      <c r="K124" s="41">
        <v>5936334.8999999994</v>
      </c>
      <c r="L124" s="41">
        <v>0</v>
      </c>
      <c r="M124" s="41">
        <v>5936334.8999999994</v>
      </c>
      <c r="N124" s="41">
        <v>511978.75</v>
      </c>
      <c r="O124" s="41">
        <v>0</v>
      </c>
      <c r="P124" s="41">
        <v>710749.62194999994</v>
      </c>
      <c r="Q124" s="41">
        <v>21588880</v>
      </c>
      <c r="R124" s="41">
        <v>0</v>
      </c>
      <c r="S124" s="41">
        <v>0</v>
      </c>
      <c r="T124" s="41">
        <v>16368625.810000001</v>
      </c>
      <c r="U124" s="41">
        <v>0</v>
      </c>
      <c r="V124" s="41">
        <v>0</v>
      </c>
      <c r="W124" s="41">
        <v>45116569.081950001</v>
      </c>
      <c r="X124" s="43">
        <v>3.7378610126999105E-2</v>
      </c>
      <c r="Y124" s="41">
        <v>27000</v>
      </c>
      <c r="Z124" s="41">
        <v>221750</v>
      </c>
      <c r="AA124" s="41">
        <v>4975</v>
      </c>
      <c r="AB124" s="41">
        <v>253725</v>
      </c>
      <c r="AC124" s="41">
        <v>0</v>
      </c>
      <c r="AD124" s="41">
        <v>253725</v>
      </c>
      <c r="AE124" s="41">
        <v>0</v>
      </c>
      <c r="AF124" s="41">
        <v>0</v>
      </c>
      <c r="AG124" s="43">
        <f t="shared" si="3"/>
        <v>7159063.271949999</v>
      </c>
      <c r="AH124" s="43">
        <f t="shared" si="4"/>
        <v>21588880</v>
      </c>
      <c r="AI124" s="43">
        <f t="shared" si="5"/>
        <v>16368625.810000001</v>
      </c>
      <c r="AJ124" s="41">
        <v>1817263865</v>
      </c>
      <c r="AK124" s="41">
        <v>2035879793</v>
      </c>
      <c r="AL124" s="41">
        <v>2258172649</v>
      </c>
      <c r="AM124" s="41">
        <v>2037105435.6666667</v>
      </c>
      <c r="AN124" s="41">
        <v>752723.487942426</v>
      </c>
      <c r="AO124" s="44"/>
    </row>
    <row r="125" spans="1:41" s="34" customFormat="1" ht="16.5" x14ac:dyDescent="0.3">
      <c r="A125" s="34" t="s">
        <v>306</v>
      </c>
      <c r="B125" s="34" t="s">
        <v>307</v>
      </c>
      <c r="C125" s="34" t="s">
        <v>249</v>
      </c>
      <c r="D125" s="39">
        <v>3</v>
      </c>
      <c r="E125" s="39" t="s">
        <v>1246</v>
      </c>
      <c r="F125" s="40" t="s">
        <v>1190</v>
      </c>
      <c r="G125" s="41">
        <v>436529972</v>
      </c>
      <c r="H125" s="42">
        <v>3.9470000000000001</v>
      </c>
      <c r="I125" s="41">
        <v>610742214</v>
      </c>
      <c r="J125" s="41">
        <v>1786113.16</v>
      </c>
      <c r="K125" s="41">
        <v>1785569.5</v>
      </c>
      <c r="L125" s="41">
        <v>0</v>
      </c>
      <c r="M125" s="41">
        <v>1785569.5</v>
      </c>
      <c r="N125" s="41">
        <v>154005.47</v>
      </c>
      <c r="O125" s="41">
        <v>0</v>
      </c>
      <c r="P125" s="41">
        <v>213715.18489999999</v>
      </c>
      <c r="Q125" s="41">
        <v>9358447</v>
      </c>
      <c r="R125" s="41">
        <v>0</v>
      </c>
      <c r="S125" s="41">
        <v>0</v>
      </c>
      <c r="T125" s="41">
        <v>5716543.1900000004</v>
      </c>
      <c r="U125" s="41">
        <v>0</v>
      </c>
      <c r="V125" s="41">
        <v>0</v>
      </c>
      <c r="W125" s="41">
        <v>17228280.344900001</v>
      </c>
      <c r="X125" s="43">
        <v>3.3841018930587392E-2</v>
      </c>
      <c r="Y125" s="41">
        <v>11410.28</v>
      </c>
      <c r="Z125" s="41">
        <v>28750</v>
      </c>
      <c r="AA125" s="41">
        <v>803.2056</v>
      </c>
      <c r="AB125" s="41">
        <v>40963.4856</v>
      </c>
      <c r="AC125" s="41">
        <v>0</v>
      </c>
      <c r="AD125" s="41">
        <v>40963.4856</v>
      </c>
      <c r="AE125" s="41">
        <v>0</v>
      </c>
      <c r="AF125" s="41">
        <v>0</v>
      </c>
      <c r="AG125" s="43">
        <f t="shared" si="3"/>
        <v>2153290.1549</v>
      </c>
      <c r="AH125" s="43">
        <f t="shared" si="4"/>
        <v>9358447</v>
      </c>
      <c r="AI125" s="43">
        <f t="shared" si="5"/>
        <v>5716543.1900000004</v>
      </c>
      <c r="AJ125" s="41">
        <v>537281605</v>
      </c>
      <c r="AK125" s="41">
        <v>603648787</v>
      </c>
      <c r="AL125" s="41">
        <v>689294015</v>
      </c>
      <c r="AM125" s="41">
        <v>610074802.33333337</v>
      </c>
      <c r="AN125" s="41">
        <v>229764.46590197101</v>
      </c>
      <c r="AO125" s="44"/>
    </row>
    <row r="126" spans="1:41" s="34" customFormat="1" ht="16.5" x14ac:dyDescent="0.3">
      <c r="A126" s="34" t="s">
        <v>308</v>
      </c>
      <c r="B126" s="34" t="s">
        <v>309</v>
      </c>
      <c r="C126" s="34" t="s">
        <v>249</v>
      </c>
      <c r="D126" s="39">
        <v>1</v>
      </c>
      <c r="E126" s="39" t="s">
        <v>1246</v>
      </c>
      <c r="F126" s="40" t="s">
        <v>1190</v>
      </c>
      <c r="G126" s="41">
        <v>248153000</v>
      </c>
      <c r="H126" s="42">
        <v>3.8460000000000001</v>
      </c>
      <c r="I126" s="41">
        <v>355811931</v>
      </c>
      <c r="J126" s="41">
        <v>1040570.57</v>
      </c>
      <c r="K126" s="41">
        <v>1040570.57</v>
      </c>
      <c r="L126" s="41">
        <v>0</v>
      </c>
      <c r="M126" s="41">
        <v>1040570.57</v>
      </c>
      <c r="N126" s="41">
        <v>89751.28</v>
      </c>
      <c r="O126" s="41">
        <v>0</v>
      </c>
      <c r="P126" s="41">
        <v>124534.17585</v>
      </c>
      <c r="Q126" s="41">
        <v>5995573</v>
      </c>
      <c r="R126" s="41">
        <v>0</v>
      </c>
      <c r="S126" s="41">
        <v>0</v>
      </c>
      <c r="T126" s="41">
        <v>2291607.29</v>
      </c>
      <c r="U126" s="41">
        <v>0</v>
      </c>
      <c r="V126" s="41">
        <v>0</v>
      </c>
      <c r="W126" s="41">
        <v>9542036.3158500008</v>
      </c>
      <c r="X126" s="43">
        <v>3.3377997873153202E-2</v>
      </c>
      <c r="Y126" s="41">
        <v>1500</v>
      </c>
      <c r="Z126" s="41">
        <v>14000</v>
      </c>
      <c r="AA126" s="41">
        <v>310</v>
      </c>
      <c r="AB126" s="41">
        <v>15810</v>
      </c>
      <c r="AC126" s="41">
        <v>0</v>
      </c>
      <c r="AD126" s="41">
        <v>15810</v>
      </c>
      <c r="AE126" s="41">
        <v>0</v>
      </c>
      <c r="AF126" s="41">
        <v>0</v>
      </c>
      <c r="AG126" s="43">
        <f t="shared" si="3"/>
        <v>1254856.0258499999</v>
      </c>
      <c r="AH126" s="43">
        <f t="shared" si="4"/>
        <v>5995573</v>
      </c>
      <c r="AI126" s="43">
        <f t="shared" si="5"/>
        <v>2291607.29</v>
      </c>
      <c r="AJ126" s="41">
        <v>324375618</v>
      </c>
      <c r="AK126" s="41">
        <v>353236077</v>
      </c>
      <c r="AL126" s="41">
        <v>387194414</v>
      </c>
      <c r="AM126" s="41">
        <v>354935369.66666669</v>
      </c>
      <c r="AN126" s="41">
        <v>129064.70893516199</v>
      </c>
      <c r="AO126" s="44"/>
    </row>
    <row r="127" spans="1:41" s="34" customFormat="1" ht="16.5" x14ac:dyDescent="0.3">
      <c r="A127" s="34" t="s">
        <v>310</v>
      </c>
      <c r="B127" s="34" t="s">
        <v>311</v>
      </c>
      <c r="C127" s="34" t="s">
        <v>249</v>
      </c>
      <c r="D127" s="39">
        <v>2</v>
      </c>
      <c r="E127" s="39" t="s">
        <v>1247</v>
      </c>
      <c r="F127" s="40" t="s">
        <v>1190</v>
      </c>
      <c r="G127" s="41">
        <v>663551669</v>
      </c>
      <c r="H127" s="42">
        <v>3.202</v>
      </c>
      <c r="I127" s="41">
        <v>968323168</v>
      </c>
      <c r="J127" s="41">
        <v>2831857.23</v>
      </c>
      <c r="K127" s="41">
        <v>2831209</v>
      </c>
      <c r="L127" s="41">
        <v>0</v>
      </c>
      <c r="M127" s="41">
        <v>2831209</v>
      </c>
      <c r="N127" s="41">
        <v>244192.91</v>
      </c>
      <c r="O127" s="41">
        <v>0</v>
      </c>
      <c r="P127" s="41">
        <v>338859.22879999998</v>
      </c>
      <c r="Q127" s="41">
        <v>10986067</v>
      </c>
      <c r="R127" s="41">
        <v>6054743</v>
      </c>
      <c r="S127" s="41">
        <v>0</v>
      </c>
      <c r="T127" s="41">
        <v>655889.38</v>
      </c>
      <c r="U127" s="41">
        <v>132922.17000000001</v>
      </c>
      <c r="V127" s="41">
        <v>0</v>
      </c>
      <c r="W127" s="41">
        <v>21243882.688800003</v>
      </c>
      <c r="X127" s="43">
        <v>2.7370766138044685E-2</v>
      </c>
      <c r="Y127" s="41">
        <v>2500</v>
      </c>
      <c r="Z127" s="41">
        <v>38500</v>
      </c>
      <c r="AA127" s="41">
        <v>820</v>
      </c>
      <c r="AB127" s="41">
        <v>41820</v>
      </c>
      <c r="AC127" s="41">
        <v>0</v>
      </c>
      <c r="AD127" s="41">
        <v>41820</v>
      </c>
      <c r="AE127" s="41">
        <v>0</v>
      </c>
      <c r="AF127" s="41">
        <v>0</v>
      </c>
      <c r="AG127" s="43">
        <f t="shared" si="3"/>
        <v>3414261.1388000003</v>
      </c>
      <c r="AH127" s="43">
        <f t="shared" si="4"/>
        <v>17040810</v>
      </c>
      <c r="AI127" s="43">
        <f t="shared" si="5"/>
        <v>788811.55</v>
      </c>
      <c r="AJ127" s="41">
        <v>864501832</v>
      </c>
      <c r="AK127" s="41">
        <v>964584111</v>
      </c>
      <c r="AL127" s="41">
        <v>1073708091</v>
      </c>
      <c r="AM127" s="41">
        <v>967598011.33333337</v>
      </c>
      <c r="AN127" s="41">
        <v>357902.36209727998</v>
      </c>
      <c r="AO127" s="44"/>
    </row>
    <row r="128" spans="1:41" s="34" customFormat="1" ht="16.5" x14ac:dyDescent="0.3">
      <c r="A128" s="34" t="s">
        <v>312</v>
      </c>
      <c r="B128" s="34" t="s">
        <v>313</v>
      </c>
      <c r="C128" s="34" t="s">
        <v>249</v>
      </c>
      <c r="D128" s="39">
        <v>3</v>
      </c>
      <c r="E128" s="39" t="s">
        <v>1246</v>
      </c>
      <c r="F128" s="40" t="s">
        <v>1190</v>
      </c>
      <c r="G128" s="41">
        <v>995283022</v>
      </c>
      <c r="H128" s="42">
        <v>3.2989999999999999</v>
      </c>
      <c r="I128" s="41">
        <v>1636241082</v>
      </c>
      <c r="J128" s="41">
        <v>4785180.5</v>
      </c>
      <c r="K128" s="41">
        <v>4780094.4800000004</v>
      </c>
      <c r="L128" s="41">
        <v>0</v>
      </c>
      <c r="M128" s="41">
        <v>4780094.4800000004</v>
      </c>
      <c r="N128" s="41">
        <v>412259.7</v>
      </c>
      <c r="O128" s="41">
        <v>0</v>
      </c>
      <c r="P128" s="41">
        <v>572268.64870000002</v>
      </c>
      <c r="Q128" s="41">
        <v>13007870</v>
      </c>
      <c r="R128" s="41">
        <v>9530281</v>
      </c>
      <c r="S128" s="41">
        <v>0</v>
      </c>
      <c r="T128" s="41">
        <v>4325782</v>
      </c>
      <c r="U128" s="41">
        <v>198245</v>
      </c>
      <c r="V128" s="41">
        <v>0</v>
      </c>
      <c r="W128" s="41">
        <v>32826800.828699999</v>
      </c>
      <c r="X128" s="43">
        <v>2.7513043102020573E-2</v>
      </c>
      <c r="Y128" s="41">
        <v>36805.25</v>
      </c>
      <c r="Z128" s="41">
        <v>151500</v>
      </c>
      <c r="AA128" s="41">
        <v>3766.105</v>
      </c>
      <c r="AB128" s="41">
        <v>192071.35500000001</v>
      </c>
      <c r="AC128" s="41">
        <v>0</v>
      </c>
      <c r="AD128" s="41">
        <v>192071.35500000001</v>
      </c>
      <c r="AE128" s="41">
        <v>0</v>
      </c>
      <c r="AF128" s="41">
        <v>0</v>
      </c>
      <c r="AG128" s="43">
        <f t="shared" si="3"/>
        <v>5764622.8287000004</v>
      </c>
      <c r="AH128" s="43">
        <f t="shared" si="4"/>
        <v>22538151</v>
      </c>
      <c r="AI128" s="43">
        <f t="shared" si="5"/>
        <v>4524027</v>
      </c>
      <c r="AJ128" s="41">
        <v>1477544045</v>
      </c>
      <c r="AK128" s="41">
        <v>1625782616</v>
      </c>
      <c r="AL128" s="41">
        <v>1766853307</v>
      </c>
      <c r="AM128" s="41">
        <v>1623393322.6666667</v>
      </c>
      <c r="AN128" s="41">
        <v>589485.42018065695</v>
      </c>
      <c r="AO128" s="44"/>
    </row>
    <row r="129" spans="1:41" s="34" customFormat="1" ht="16.5" x14ac:dyDescent="0.3">
      <c r="A129" s="34" t="s">
        <v>314</v>
      </c>
      <c r="B129" s="34" t="s">
        <v>315</v>
      </c>
      <c r="C129" s="34" t="s">
        <v>249</v>
      </c>
      <c r="D129" s="39">
        <v>1</v>
      </c>
      <c r="E129" s="39" t="s">
        <v>1246</v>
      </c>
      <c r="F129" s="40" t="s">
        <v>1190</v>
      </c>
      <c r="G129" s="41">
        <v>392511515</v>
      </c>
      <c r="H129" s="42">
        <v>3.17</v>
      </c>
      <c r="I129" s="41">
        <v>574150461</v>
      </c>
      <c r="J129" s="41">
        <v>1679100.73</v>
      </c>
      <c r="K129" s="41">
        <v>1679100.73</v>
      </c>
      <c r="L129" s="41">
        <v>0</v>
      </c>
      <c r="M129" s="41">
        <v>1679100.73</v>
      </c>
      <c r="N129" s="41">
        <v>144825.78</v>
      </c>
      <c r="O129" s="41">
        <v>0</v>
      </c>
      <c r="P129" s="41">
        <v>200952.66135000001</v>
      </c>
      <c r="Q129" s="41">
        <v>3748185</v>
      </c>
      <c r="R129" s="41">
        <v>3404245</v>
      </c>
      <c r="S129" s="41">
        <v>0</v>
      </c>
      <c r="T129" s="41">
        <v>3185843</v>
      </c>
      <c r="U129" s="41">
        <v>78509.399999999994</v>
      </c>
      <c r="V129" s="41">
        <v>0</v>
      </c>
      <c r="W129" s="41">
        <v>12441661.571350001</v>
      </c>
      <c r="X129" s="43">
        <v>2.9537696846278008E-2</v>
      </c>
      <c r="Y129" s="41">
        <v>1000</v>
      </c>
      <c r="Z129" s="41">
        <v>27500</v>
      </c>
      <c r="AA129" s="41">
        <v>570</v>
      </c>
      <c r="AB129" s="41">
        <v>29070</v>
      </c>
      <c r="AC129" s="41">
        <v>0</v>
      </c>
      <c r="AD129" s="41">
        <v>29070</v>
      </c>
      <c r="AE129" s="41">
        <v>0</v>
      </c>
      <c r="AF129" s="41">
        <v>0</v>
      </c>
      <c r="AG129" s="43">
        <f t="shared" si="3"/>
        <v>2024879.17135</v>
      </c>
      <c r="AH129" s="43">
        <f t="shared" si="4"/>
        <v>7152430</v>
      </c>
      <c r="AI129" s="43">
        <f t="shared" si="5"/>
        <v>3264352.4</v>
      </c>
      <c r="AJ129" s="41">
        <v>533016547</v>
      </c>
      <c r="AK129" s="41">
        <v>571159200</v>
      </c>
      <c r="AL129" s="41">
        <v>623131424</v>
      </c>
      <c r="AM129" s="41">
        <v>575769057</v>
      </c>
      <c r="AN129" s="41">
        <v>208001.40499838701</v>
      </c>
      <c r="AO129" s="44"/>
    </row>
    <row r="130" spans="1:41" s="34" customFormat="1" ht="16.5" x14ac:dyDescent="0.3">
      <c r="A130" s="34" t="s">
        <v>316</v>
      </c>
      <c r="B130" s="34" t="s">
        <v>317</v>
      </c>
      <c r="C130" s="34" t="s">
        <v>249</v>
      </c>
      <c r="D130" s="39">
        <v>2</v>
      </c>
      <c r="E130" s="39" t="s">
        <v>1247</v>
      </c>
      <c r="F130" s="40" t="s">
        <v>1190</v>
      </c>
      <c r="G130" s="41">
        <v>708756368</v>
      </c>
      <c r="H130" s="42">
        <v>3.3119999999999998</v>
      </c>
      <c r="I130" s="41">
        <v>1039569137</v>
      </c>
      <c r="J130" s="41">
        <v>3040215.78</v>
      </c>
      <c r="K130" s="41">
        <v>3038818.6999999997</v>
      </c>
      <c r="L130" s="41">
        <v>0</v>
      </c>
      <c r="M130" s="41">
        <v>3038818.6999999997</v>
      </c>
      <c r="N130" s="41">
        <v>262094.45</v>
      </c>
      <c r="O130" s="41">
        <v>0</v>
      </c>
      <c r="P130" s="41">
        <v>363733.06795</v>
      </c>
      <c r="Q130" s="41">
        <v>9928236</v>
      </c>
      <c r="R130" s="41">
        <v>6325255</v>
      </c>
      <c r="S130" s="41">
        <v>0</v>
      </c>
      <c r="T130" s="41">
        <v>3550363.66</v>
      </c>
      <c r="U130" s="41">
        <v>0</v>
      </c>
      <c r="V130" s="41">
        <v>0</v>
      </c>
      <c r="W130" s="41">
        <v>23468500.877950002</v>
      </c>
      <c r="X130" s="43">
        <v>2.7807174617942864E-2</v>
      </c>
      <c r="Y130" s="41">
        <v>5750</v>
      </c>
      <c r="Z130" s="41">
        <v>52000</v>
      </c>
      <c r="AA130" s="41">
        <v>1155</v>
      </c>
      <c r="AB130" s="41">
        <v>58905</v>
      </c>
      <c r="AC130" s="41">
        <v>0</v>
      </c>
      <c r="AD130" s="41">
        <v>58905</v>
      </c>
      <c r="AE130" s="41">
        <v>0</v>
      </c>
      <c r="AF130" s="41">
        <v>0</v>
      </c>
      <c r="AG130" s="43">
        <f t="shared" si="3"/>
        <v>3664646.21795</v>
      </c>
      <c r="AH130" s="43">
        <f t="shared" si="4"/>
        <v>16253491</v>
      </c>
      <c r="AI130" s="43">
        <f t="shared" si="5"/>
        <v>3550363.66</v>
      </c>
      <c r="AJ130" s="41">
        <v>911048755</v>
      </c>
      <c r="AK130" s="41">
        <v>1039000440</v>
      </c>
      <c r="AL130" s="41">
        <v>1134191551</v>
      </c>
      <c r="AM130" s="41">
        <v>1028080248.6666666</v>
      </c>
      <c r="AN130" s="41">
        <v>378063.49493612698</v>
      </c>
      <c r="AO130" s="44"/>
    </row>
    <row r="131" spans="1:41" s="34" customFormat="1" ht="16.5" x14ac:dyDescent="0.3">
      <c r="A131" s="34" t="s">
        <v>318</v>
      </c>
      <c r="B131" s="34" t="s">
        <v>238</v>
      </c>
      <c r="C131" s="34" t="s">
        <v>249</v>
      </c>
      <c r="D131" s="39">
        <v>3</v>
      </c>
      <c r="E131" s="39" t="s">
        <v>1246</v>
      </c>
      <c r="F131" s="40" t="s">
        <v>1190</v>
      </c>
      <c r="G131" s="41">
        <v>94815968</v>
      </c>
      <c r="H131" s="42">
        <v>2.089</v>
      </c>
      <c r="I131" s="41">
        <v>141090696</v>
      </c>
      <c r="J131" s="41">
        <v>412619.18</v>
      </c>
      <c r="K131" s="41">
        <v>412619.18</v>
      </c>
      <c r="L131" s="41">
        <v>0</v>
      </c>
      <c r="M131" s="41">
        <v>412619.18</v>
      </c>
      <c r="N131" s="41">
        <v>35589.230000000003</v>
      </c>
      <c r="O131" s="41">
        <v>0</v>
      </c>
      <c r="P131" s="41">
        <v>49381.743600000002</v>
      </c>
      <c r="Q131" s="41">
        <v>1482945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1980535.1535999998</v>
      </c>
      <c r="X131" s="43">
        <v>1.7385590890426236E-2</v>
      </c>
      <c r="Y131" s="41">
        <v>750</v>
      </c>
      <c r="Z131" s="41">
        <v>5250</v>
      </c>
      <c r="AA131" s="41">
        <v>120</v>
      </c>
      <c r="AB131" s="41">
        <v>6120</v>
      </c>
      <c r="AC131" s="41">
        <v>0</v>
      </c>
      <c r="AD131" s="41">
        <v>6120</v>
      </c>
      <c r="AE131" s="41">
        <v>0</v>
      </c>
      <c r="AF131" s="41">
        <v>0</v>
      </c>
      <c r="AG131" s="43">
        <f t="shared" ref="AG131:AG193" si="6">SUM(M131:P131)</f>
        <v>497590.15359999996</v>
      </c>
      <c r="AH131" s="43">
        <f t="shared" ref="AH131:AH193" si="7">SUM(Q131:S131)</f>
        <v>1482945</v>
      </c>
      <c r="AI131" s="43">
        <f t="shared" ref="AI131:AI193" si="8">SUM(T131:V131)</f>
        <v>0</v>
      </c>
      <c r="AJ131" s="41">
        <v>114513452</v>
      </c>
      <c r="AK131" s="41">
        <v>139476842</v>
      </c>
      <c r="AL131" s="41">
        <v>123635285</v>
      </c>
      <c r="AM131" s="41">
        <v>125875193</v>
      </c>
      <c r="AN131" s="41">
        <v>41211.743121549</v>
      </c>
      <c r="AO131" s="44"/>
    </row>
    <row r="132" spans="1:41" s="34" customFormat="1" ht="16.5" x14ac:dyDescent="0.3">
      <c r="A132" s="34" t="s">
        <v>319</v>
      </c>
      <c r="B132" s="34" t="s">
        <v>320</v>
      </c>
      <c r="C132" s="34" t="s">
        <v>249</v>
      </c>
      <c r="D132" s="39">
        <v>1</v>
      </c>
      <c r="E132" s="39" t="s">
        <v>1246</v>
      </c>
      <c r="F132" s="40" t="s">
        <v>1190</v>
      </c>
      <c r="G132" s="41">
        <v>1199290002</v>
      </c>
      <c r="H132" s="42">
        <v>2.8089999999999997</v>
      </c>
      <c r="I132" s="41">
        <v>1523891138</v>
      </c>
      <c r="J132" s="41">
        <v>4456613.54</v>
      </c>
      <c r="K132" s="41">
        <v>4411777.76</v>
      </c>
      <c r="L132" s="41">
        <v>0</v>
      </c>
      <c r="M132" s="41">
        <v>4411777.76</v>
      </c>
      <c r="N132" s="41">
        <v>380293.68</v>
      </c>
      <c r="O132" s="41">
        <v>0</v>
      </c>
      <c r="P132" s="41">
        <v>530157.25829999999</v>
      </c>
      <c r="Q132" s="41">
        <v>13024865</v>
      </c>
      <c r="R132" s="41">
        <v>5366105</v>
      </c>
      <c r="S132" s="41">
        <v>0</v>
      </c>
      <c r="T132" s="41">
        <v>9487299.1400000006</v>
      </c>
      <c r="U132" s="41">
        <v>480286.2</v>
      </c>
      <c r="V132" s="41">
        <v>0</v>
      </c>
      <c r="W132" s="41">
        <v>33680784.0383</v>
      </c>
      <c r="X132" s="43">
        <v>2.2755212909769666E-2</v>
      </c>
      <c r="Y132" s="41">
        <v>5000</v>
      </c>
      <c r="Z132" s="41">
        <v>54500</v>
      </c>
      <c r="AA132" s="41">
        <v>1190</v>
      </c>
      <c r="AB132" s="41">
        <v>60690</v>
      </c>
      <c r="AC132" s="41">
        <v>0</v>
      </c>
      <c r="AD132" s="41">
        <v>60690</v>
      </c>
      <c r="AE132" s="41">
        <v>0</v>
      </c>
      <c r="AF132" s="41">
        <v>0</v>
      </c>
      <c r="AG132" s="43">
        <f t="shared" si="6"/>
        <v>5322228.6982999993</v>
      </c>
      <c r="AH132" s="43">
        <f t="shared" si="7"/>
        <v>18390970</v>
      </c>
      <c r="AI132" s="43">
        <f t="shared" si="8"/>
        <v>9967585.3399999999</v>
      </c>
      <c r="AJ132" s="41">
        <v>1377494331</v>
      </c>
      <c r="AK132" s="41">
        <v>1500716500</v>
      </c>
      <c r="AL132" s="41">
        <v>1712048540</v>
      </c>
      <c r="AM132" s="41">
        <v>1530086457</v>
      </c>
      <c r="AN132" s="41">
        <v>570682.27598381997</v>
      </c>
      <c r="AO132" s="44"/>
    </row>
    <row r="133" spans="1:41" s="34" customFormat="1" ht="16.5" x14ac:dyDescent="0.3">
      <c r="A133" s="34" t="s">
        <v>321</v>
      </c>
      <c r="B133" s="34" t="s">
        <v>322</v>
      </c>
      <c r="C133" s="34" t="s">
        <v>249</v>
      </c>
      <c r="D133" s="39">
        <v>2</v>
      </c>
      <c r="E133" s="39" t="s">
        <v>1247</v>
      </c>
      <c r="F133" s="40" t="s">
        <v>1190</v>
      </c>
      <c r="G133" s="41">
        <v>1922422479</v>
      </c>
      <c r="H133" s="42">
        <v>4.3170000000000002</v>
      </c>
      <c r="I133" s="41">
        <v>2787607277</v>
      </c>
      <c r="J133" s="41">
        <v>8152346.3300000001</v>
      </c>
      <c r="K133" s="41">
        <v>8131844.3200000003</v>
      </c>
      <c r="L133" s="41">
        <v>0</v>
      </c>
      <c r="M133" s="41">
        <v>8131844.3200000003</v>
      </c>
      <c r="N133" s="41">
        <v>0</v>
      </c>
      <c r="O133" s="41">
        <v>0</v>
      </c>
      <c r="P133" s="41">
        <v>973992.51694999996</v>
      </c>
      <c r="Q133" s="41">
        <v>39337427</v>
      </c>
      <c r="R133" s="41">
        <v>0</v>
      </c>
      <c r="S133" s="41">
        <v>0</v>
      </c>
      <c r="T133" s="41">
        <v>33610133.759999998</v>
      </c>
      <c r="U133" s="41">
        <v>0</v>
      </c>
      <c r="V133" s="41">
        <v>923065.8</v>
      </c>
      <c r="W133" s="41">
        <v>82976463.396949992</v>
      </c>
      <c r="X133" s="43">
        <v>3.7534632084391333E-2</v>
      </c>
      <c r="Y133" s="41">
        <v>23750</v>
      </c>
      <c r="Z133" s="41">
        <v>191000</v>
      </c>
      <c r="AA133" s="41">
        <v>4295</v>
      </c>
      <c r="AB133" s="41">
        <v>219045</v>
      </c>
      <c r="AC133" s="41">
        <v>0</v>
      </c>
      <c r="AD133" s="41">
        <v>219045</v>
      </c>
      <c r="AE133" s="41">
        <v>0</v>
      </c>
      <c r="AF133" s="41">
        <v>0</v>
      </c>
      <c r="AG133" s="43">
        <f t="shared" si="6"/>
        <v>9105836.8369500004</v>
      </c>
      <c r="AH133" s="43">
        <f t="shared" si="7"/>
        <v>39337427</v>
      </c>
      <c r="AI133" s="43">
        <f t="shared" si="8"/>
        <v>34533199.559999995</v>
      </c>
      <c r="AJ133" s="41">
        <v>2388461441</v>
      </c>
      <c r="AK133" s="41">
        <v>2769200087</v>
      </c>
      <c r="AL133" s="41">
        <v>3111219291</v>
      </c>
      <c r="AM133" s="41">
        <v>2756293606.3333335</v>
      </c>
      <c r="AN133" s="41">
        <v>1037072.08626021</v>
      </c>
      <c r="AO133" s="44"/>
    </row>
    <row r="134" spans="1:41" s="34" customFormat="1" ht="16.5" x14ac:dyDescent="0.3">
      <c r="A134" s="34" t="s">
        <v>323</v>
      </c>
      <c r="B134" s="34" t="s">
        <v>324</v>
      </c>
      <c r="C134" s="34" t="s">
        <v>249</v>
      </c>
      <c r="D134" s="39">
        <v>3</v>
      </c>
      <c r="E134" s="39" t="s">
        <v>1246</v>
      </c>
      <c r="F134" s="40" t="s">
        <v>1190</v>
      </c>
      <c r="G134" s="41">
        <v>153664288</v>
      </c>
      <c r="H134" s="42">
        <v>2.9279999999999999</v>
      </c>
      <c r="I134" s="41">
        <v>191391878</v>
      </c>
      <c r="J134" s="41">
        <v>559724.78</v>
      </c>
      <c r="K134" s="41">
        <v>559497.51</v>
      </c>
      <c r="L134" s="41">
        <v>0</v>
      </c>
      <c r="M134" s="41">
        <v>559497.51</v>
      </c>
      <c r="N134" s="41">
        <v>48256.12</v>
      </c>
      <c r="O134" s="41">
        <v>0</v>
      </c>
      <c r="P134" s="41">
        <v>66968.547300000006</v>
      </c>
      <c r="Q134" s="41">
        <v>2268239</v>
      </c>
      <c r="R134" s="41">
        <v>1104563</v>
      </c>
      <c r="S134" s="41">
        <v>0</v>
      </c>
      <c r="T134" s="41">
        <v>450701</v>
      </c>
      <c r="U134" s="41">
        <v>0</v>
      </c>
      <c r="V134" s="41">
        <v>0</v>
      </c>
      <c r="W134" s="41">
        <v>4498225.1773000006</v>
      </c>
      <c r="X134" s="43">
        <v>2.0912515063999267E-2</v>
      </c>
      <c r="Y134" s="41">
        <v>1250</v>
      </c>
      <c r="Z134" s="41">
        <v>10500</v>
      </c>
      <c r="AA134" s="41">
        <v>235</v>
      </c>
      <c r="AB134" s="41">
        <v>11985</v>
      </c>
      <c r="AC134" s="41">
        <v>0</v>
      </c>
      <c r="AD134" s="41">
        <v>11985</v>
      </c>
      <c r="AE134" s="41">
        <v>0</v>
      </c>
      <c r="AF134" s="41">
        <v>0</v>
      </c>
      <c r="AG134" s="43">
        <f t="shared" si="6"/>
        <v>674722.17729999998</v>
      </c>
      <c r="AH134" s="43">
        <f t="shared" si="7"/>
        <v>3372802</v>
      </c>
      <c r="AI134" s="43">
        <f t="shared" si="8"/>
        <v>450701</v>
      </c>
      <c r="AJ134" s="41">
        <v>174454484</v>
      </c>
      <c r="AK134" s="41">
        <v>192156219</v>
      </c>
      <c r="AL134" s="41">
        <v>190792401</v>
      </c>
      <c r="AM134" s="41">
        <v>185801034.66666666</v>
      </c>
      <c r="AN134" s="41">
        <v>63597.432735836999</v>
      </c>
      <c r="AO134" s="44"/>
    </row>
    <row r="135" spans="1:41" s="34" customFormat="1" ht="16.5" x14ac:dyDescent="0.3">
      <c r="A135" s="34" t="s">
        <v>325</v>
      </c>
      <c r="B135" s="34" t="s">
        <v>326</v>
      </c>
      <c r="C135" s="34" t="s">
        <v>249</v>
      </c>
      <c r="D135" s="39">
        <v>1</v>
      </c>
      <c r="E135" s="39" t="s">
        <v>1246</v>
      </c>
      <c r="F135" s="40" t="s">
        <v>1190</v>
      </c>
      <c r="G135" s="41">
        <v>39620772</v>
      </c>
      <c r="H135" s="42">
        <v>3.6559999999999997</v>
      </c>
      <c r="I135" s="41">
        <v>72467944</v>
      </c>
      <c r="J135" s="41">
        <v>211930.69999999998</v>
      </c>
      <c r="K135" s="41">
        <v>211930.69999999998</v>
      </c>
      <c r="L135" s="41">
        <v>0</v>
      </c>
      <c r="M135" s="41">
        <v>211930.69999999998</v>
      </c>
      <c r="N135" s="41">
        <v>18281.29</v>
      </c>
      <c r="O135" s="41">
        <v>0</v>
      </c>
      <c r="P135" s="41">
        <v>25363.78</v>
      </c>
      <c r="Q135" s="41">
        <v>0</v>
      </c>
      <c r="R135" s="41">
        <v>710482</v>
      </c>
      <c r="S135" s="41">
        <v>0</v>
      </c>
      <c r="T135" s="41">
        <v>482254</v>
      </c>
      <c r="U135" s="41">
        <v>0</v>
      </c>
      <c r="V135" s="41">
        <v>0</v>
      </c>
      <c r="W135" s="41">
        <v>1448311.77</v>
      </c>
      <c r="X135" s="43">
        <v>3.7470146729698374E-2</v>
      </c>
      <c r="Y135" s="41">
        <v>0</v>
      </c>
      <c r="Z135" s="41">
        <v>2500</v>
      </c>
      <c r="AA135" s="41">
        <v>50</v>
      </c>
      <c r="AB135" s="41">
        <v>2550</v>
      </c>
      <c r="AC135" s="41">
        <v>0</v>
      </c>
      <c r="AD135" s="41">
        <v>2550</v>
      </c>
      <c r="AE135" s="41">
        <v>0</v>
      </c>
      <c r="AF135" s="41">
        <v>0</v>
      </c>
      <c r="AG135" s="43">
        <f t="shared" si="6"/>
        <v>255575.77</v>
      </c>
      <c r="AH135" s="43">
        <f t="shared" si="7"/>
        <v>710482</v>
      </c>
      <c r="AI135" s="43">
        <f t="shared" si="8"/>
        <v>482254</v>
      </c>
      <c r="AJ135" s="41">
        <v>53644873</v>
      </c>
      <c r="AK135" s="41">
        <v>70778824</v>
      </c>
      <c r="AL135" s="41">
        <v>72076951</v>
      </c>
      <c r="AM135" s="41">
        <v>65500216</v>
      </c>
      <c r="AN135" s="41">
        <v>24025.650307659002</v>
      </c>
      <c r="AO135" s="44"/>
    </row>
    <row r="136" spans="1:41" s="34" customFormat="1" ht="16.5" x14ac:dyDescent="0.3">
      <c r="A136" s="34" t="s">
        <v>327</v>
      </c>
      <c r="B136" s="34" t="s">
        <v>328</v>
      </c>
      <c r="C136" s="34" t="s">
        <v>329</v>
      </c>
      <c r="D136" s="39">
        <v>2</v>
      </c>
      <c r="E136" s="39" t="s">
        <v>1247</v>
      </c>
      <c r="F136" s="40" t="s">
        <v>1190</v>
      </c>
      <c r="G136" s="41">
        <v>713845304</v>
      </c>
      <c r="H136" s="42">
        <v>4.0369999999999999</v>
      </c>
      <c r="I136" s="41">
        <v>984450226</v>
      </c>
      <c r="J136" s="41">
        <v>5915854.1799999997</v>
      </c>
      <c r="K136" s="41">
        <v>5910225.5199999996</v>
      </c>
      <c r="L136" s="41">
        <v>0</v>
      </c>
      <c r="M136" s="41">
        <v>5910225.5199999996</v>
      </c>
      <c r="N136" s="41">
        <v>0</v>
      </c>
      <c r="O136" s="41">
        <v>0</v>
      </c>
      <c r="P136" s="41">
        <v>196716.33</v>
      </c>
      <c r="Q136" s="41">
        <v>15335212</v>
      </c>
      <c r="R136" s="41">
        <v>0</v>
      </c>
      <c r="S136" s="41">
        <v>0</v>
      </c>
      <c r="T136" s="41">
        <v>7044983.8200000003</v>
      </c>
      <c r="U136" s="41">
        <v>0</v>
      </c>
      <c r="V136" s="41">
        <v>326016.18</v>
      </c>
      <c r="W136" s="41">
        <v>28813153.850000001</v>
      </c>
      <c r="X136" s="43">
        <v>3.3501435006160055E-2</v>
      </c>
      <c r="Y136" s="41">
        <v>3588.33</v>
      </c>
      <c r="Z136" s="41">
        <v>44250</v>
      </c>
      <c r="AA136" s="41">
        <v>956.76660000000004</v>
      </c>
      <c r="AB136" s="41">
        <v>48795.096600000004</v>
      </c>
      <c r="AC136" s="41">
        <v>0</v>
      </c>
      <c r="AD136" s="41">
        <v>48795.096600000004</v>
      </c>
      <c r="AE136" s="41">
        <v>0</v>
      </c>
      <c r="AF136" s="41">
        <v>0</v>
      </c>
      <c r="AG136" s="43">
        <f t="shared" si="6"/>
        <v>6106941.8499999996</v>
      </c>
      <c r="AH136" s="43">
        <f t="shared" si="7"/>
        <v>15335212</v>
      </c>
      <c r="AI136" s="43">
        <f t="shared" si="8"/>
        <v>7371000</v>
      </c>
      <c r="AJ136" s="41">
        <v>871758655</v>
      </c>
      <c r="AK136" s="41">
        <v>978049415</v>
      </c>
      <c r="AL136" s="41">
        <v>1055827842</v>
      </c>
      <c r="AM136" s="41">
        <v>968545304</v>
      </c>
      <c r="AN136" s="41">
        <v>351942.29539068602</v>
      </c>
      <c r="AO136" s="44"/>
    </row>
    <row r="137" spans="1:41" s="34" customFormat="1" ht="16.5" x14ac:dyDescent="0.3">
      <c r="A137" s="34" t="s">
        <v>330</v>
      </c>
      <c r="B137" s="34" t="s">
        <v>331</v>
      </c>
      <c r="C137" s="34" t="s">
        <v>329</v>
      </c>
      <c r="D137" s="39">
        <v>3</v>
      </c>
      <c r="E137" s="39" t="s">
        <v>1246</v>
      </c>
      <c r="F137" s="40" t="s">
        <v>1190</v>
      </c>
      <c r="G137" s="41">
        <v>20700000</v>
      </c>
      <c r="H137" s="42">
        <v>6.9119999999999999</v>
      </c>
      <c r="I137" s="41">
        <v>20856426</v>
      </c>
      <c r="J137" s="41">
        <v>125332.47</v>
      </c>
      <c r="K137" s="41">
        <v>125332.47</v>
      </c>
      <c r="L137" s="41">
        <v>0</v>
      </c>
      <c r="M137" s="41">
        <v>125332.47</v>
      </c>
      <c r="N137" s="41">
        <v>7979.99</v>
      </c>
      <c r="O137" s="41">
        <v>0</v>
      </c>
      <c r="P137" s="41">
        <v>4171.29</v>
      </c>
      <c r="Q137" s="41">
        <v>319159</v>
      </c>
      <c r="R137" s="41">
        <v>0</v>
      </c>
      <c r="S137" s="41">
        <v>0</v>
      </c>
      <c r="T137" s="41">
        <v>974000</v>
      </c>
      <c r="U137" s="41">
        <v>0</v>
      </c>
      <c r="V137" s="41">
        <v>0</v>
      </c>
      <c r="W137" s="41">
        <v>1430642.75</v>
      </c>
      <c r="X137" s="43">
        <v>6.023410421272473E-2</v>
      </c>
      <c r="Y137" s="41">
        <v>17000</v>
      </c>
      <c r="Z137" s="41">
        <v>9000</v>
      </c>
      <c r="AA137" s="41">
        <v>520</v>
      </c>
      <c r="AB137" s="41">
        <v>26520</v>
      </c>
      <c r="AC137" s="41">
        <v>0</v>
      </c>
      <c r="AD137" s="41">
        <v>26520</v>
      </c>
      <c r="AE137" s="41">
        <v>0</v>
      </c>
      <c r="AF137" s="41">
        <v>0</v>
      </c>
      <c r="AG137" s="43">
        <f t="shared" si="6"/>
        <v>137483.75</v>
      </c>
      <c r="AH137" s="43">
        <f t="shared" si="7"/>
        <v>319159</v>
      </c>
      <c r="AI137" s="43">
        <f t="shared" si="8"/>
        <v>974000</v>
      </c>
      <c r="AJ137" s="41">
        <v>20722795</v>
      </c>
      <c r="AK137" s="41">
        <v>20722795</v>
      </c>
      <c r="AL137" s="41">
        <v>20722795</v>
      </c>
      <c r="AM137" s="41">
        <v>20722795</v>
      </c>
      <c r="AN137" s="41">
        <v>6907.5914257350005</v>
      </c>
      <c r="AO137" s="44"/>
    </row>
    <row r="138" spans="1:41" s="34" customFormat="1" ht="16.5" x14ac:dyDescent="0.3">
      <c r="A138" s="34" t="s">
        <v>332</v>
      </c>
      <c r="B138" s="34" t="s">
        <v>333</v>
      </c>
      <c r="C138" s="34" t="s">
        <v>329</v>
      </c>
      <c r="D138" s="39">
        <v>1</v>
      </c>
      <c r="E138" s="39" t="s">
        <v>1246</v>
      </c>
      <c r="F138" s="40" t="s">
        <v>1190</v>
      </c>
      <c r="G138" s="41">
        <v>496427666</v>
      </c>
      <c r="H138" s="42">
        <v>4.7880000000000003</v>
      </c>
      <c r="I138" s="41">
        <v>749468002</v>
      </c>
      <c r="J138" s="41">
        <v>4503776.12</v>
      </c>
      <c r="K138" s="41">
        <v>4501837.99</v>
      </c>
      <c r="L138" s="41">
        <v>0</v>
      </c>
      <c r="M138" s="41">
        <v>4501837.99</v>
      </c>
      <c r="N138" s="41">
        <v>286632.67</v>
      </c>
      <c r="O138" s="41">
        <v>0</v>
      </c>
      <c r="P138" s="41">
        <v>149835.41</v>
      </c>
      <c r="Q138" s="41">
        <v>12078598</v>
      </c>
      <c r="R138" s="41">
        <v>0</v>
      </c>
      <c r="S138" s="41">
        <v>0</v>
      </c>
      <c r="T138" s="41">
        <v>6750350.9100000001</v>
      </c>
      <c r="U138" s="41">
        <v>0</v>
      </c>
      <c r="V138" s="41">
        <v>0</v>
      </c>
      <c r="W138" s="41">
        <v>23767254.98</v>
      </c>
      <c r="X138" s="43">
        <v>3.7503696001981772E-2</v>
      </c>
      <c r="Y138" s="41">
        <v>4250</v>
      </c>
      <c r="Z138" s="41">
        <v>41250</v>
      </c>
      <c r="AA138" s="41">
        <v>910</v>
      </c>
      <c r="AB138" s="41">
        <v>46410</v>
      </c>
      <c r="AC138" s="41">
        <v>0</v>
      </c>
      <c r="AD138" s="41">
        <v>46410</v>
      </c>
      <c r="AE138" s="41">
        <v>0</v>
      </c>
      <c r="AF138" s="41">
        <v>0</v>
      </c>
      <c r="AG138" s="43">
        <f t="shared" si="6"/>
        <v>4938306.07</v>
      </c>
      <c r="AH138" s="43">
        <f t="shared" si="7"/>
        <v>12078598</v>
      </c>
      <c r="AI138" s="43">
        <f t="shared" si="8"/>
        <v>6750350.9100000001</v>
      </c>
      <c r="AJ138" s="41">
        <v>645158362</v>
      </c>
      <c r="AK138" s="41">
        <v>739497459</v>
      </c>
      <c r="AL138" s="41">
        <v>816895837</v>
      </c>
      <c r="AM138" s="41">
        <v>733850552.66666663</v>
      </c>
      <c r="AN138" s="41">
        <v>272298.36203469901</v>
      </c>
      <c r="AO138" s="44"/>
    </row>
    <row r="139" spans="1:41" s="34" customFormat="1" ht="16.5" x14ac:dyDescent="0.3">
      <c r="A139" s="34" t="s">
        <v>334</v>
      </c>
      <c r="B139" s="34" t="s">
        <v>335</v>
      </c>
      <c r="C139" s="34" t="s">
        <v>329</v>
      </c>
      <c r="D139" s="39">
        <v>2</v>
      </c>
      <c r="E139" s="39" t="s">
        <v>1247</v>
      </c>
      <c r="F139" s="40" t="s">
        <v>1190</v>
      </c>
      <c r="G139" s="41">
        <v>825642300</v>
      </c>
      <c r="H139" s="42">
        <v>3.782</v>
      </c>
      <c r="I139" s="41">
        <v>1033601323</v>
      </c>
      <c r="J139" s="41">
        <v>6211217.7400000002</v>
      </c>
      <c r="K139" s="41">
        <v>6235307.2700000005</v>
      </c>
      <c r="L139" s="41">
        <v>0</v>
      </c>
      <c r="M139" s="41">
        <v>6235307.2700000005</v>
      </c>
      <c r="N139" s="41">
        <v>397046.38</v>
      </c>
      <c r="O139" s="41">
        <v>0</v>
      </c>
      <c r="P139" s="41">
        <v>207392.81</v>
      </c>
      <c r="Q139" s="41">
        <v>10209243</v>
      </c>
      <c r="R139" s="41">
        <v>4065998</v>
      </c>
      <c r="S139" s="41">
        <v>0</v>
      </c>
      <c r="T139" s="41">
        <v>10104222.810000001</v>
      </c>
      <c r="U139" s="41">
        <v>0</v>
      </c>
      <c r="V139" s="41">
        <v>0</v>
      </c>
      <c r="W139" s="41">
        <v>31219210.270000003</v>
      </c>
      <c r="X139" s="43">
        <v>3.6281650278937261E-2</v>
      </c>
      <c r="Y139" s="41">
        <v>21500</v>
      </c>
      <c r="Z139" s="41">
        <v>70750</v>
      </c>
      <c r="AA139" s="41">
        <v>1845</v>
      </c>
      <c r="AB139" s="41">
        <v>94095</v>
      </c>
      <c r="AC139" s="41">
        <v>0</v>
      </c>
      <c r="AD139" s="41">
        <v>94095</v>
      </c>
      <c r="AE139" s="41">
        <v>0</v>
      </c>
      <c r="AF139" s="41">
        <v>0</v>
      </c>
      <c r="AG139" s="43">
        <f t="shared" si="6"/>
        <v>6839746.46</v>
      </c>
      <c r="AH139" s="43">
        <f t="shared" si="7"/>
        <v>14275241</v>
      </c>
      <c r="AI139" s="43">
        <f t="shared" si="8"/>
        <v>10104222.810000001</v>
      </c>
      <c r="AJ139" s="41">
        <v>888341649</v>
      </c>
      <c r="AK139" s="41">
        <v>1016548427</v>
      </c>
      <c r="AL139" s="41">
        <v>1093710823</v>
      </c>
      <c r="AM139" s="41">
        <v>999533633</v>
      </c>
      <c r="AN139" s="41">
        <v>364569.909763059</v>
      </c>
      <c r="AO139" s="44"/>
    </row>
    <row r="140" spans="1:41" s="34" customFormat="1" ht="16.5" x14ac:dyDescent="0.3">
      <c r="A140" s="34" t="s">
        <v>336</v>
      </c>
      <c r="B140" s="34" t="s">
        <v>337</v>
      </c>
      <c r="C140" s="34" t="s">
        <v>329</v>
      </c>
      <c r="D140" s="39">
        <v>3</v>
      </c>
      <c r="E140" s="39" t="s">
        <v>1246</v>
      </c>
      <c r="F140" s="40" t="s">
        <v>1190</v>
      </c>
      <c r="G140" s="41">
        <v>804870579</v>
      </c>
      <c r="H140" s="42">
        <v>3.411</v>
      </c>
      <c r="I140" s="41">
        <v>1008312605</v>
      </c>
      <c r="J140" s="41">
        <v>6059250.3200000003</v>
      </c>
      <c r="K140" s="41">
        <v>6110035.0100000007</v>
      </c>
      <c r="L140" s="41">
        <v>0</v>
      </c>
      <c r="M140" s="41">
        <v>6110035.0100000007</v>
      </c>
      <c r="N140" s="41">
        <v>0</v>
      </c>
      <c r="O140" s="41">
        <v>0</v>
      </c>
      <c r="P140" s="41">
        <v>203247.48</v>
      </c>
      <c r="Q140" s="41">
        <v>8905844</v>
      </c>
      <c r="R140" s="41">
        <v>5279193</v>
      </c>
      <c r="S140" s="41">
        <v>0</v>
      </c>
      <c r="T140" s="41">
        <v>6503229.6299999999</v>
      </c>
      <c r="U140" s="41">
        <v>120730.59</v>
      </c>
      <c r="V140" s="41">
        <v>331437.28999999998</v>
      </c>
      <c r="W140" s="41">
        <v>27453717</v>
      </c>
      <c r="X140" s="43">
        <v>3.0734099209249615E-2</v>
      </c>
      <c r="Y140" s="41">
        <v>6750</v>
      </c>
      <c r="Z140" s="41">
        <v>37750</v>
      </c>
      <c r="AA140" s="41">
        <v>890</v>
      </c>
      <c r="AB140" s="41">
        <v>45390</v>
      </c>
      <c r="AC140" s="41">
        <v>0</v>
      </c>
      <c r="AD140" s="41">
        <v>45390</v>
      </c>
      <c r="AE140" s="41">
        <v>0</v>
      </c>
      <c r="AF140" s="41">
        <v>0</v>
      </c>
      <c r="AG140" s="43">
        <f t="shared" si="6"/>
        <v>6313282.4900000012</v>
      </c>
      <c r="AH140" s="43">
        <f t="shared" si="7"/>
        <v>14185037</v>
      </c>
      <c r="AI140" s="43">
        <f t="shared" si="8"/>
        <v>6955397.5099999998</v>
      </c>
      <c r="AJ140" s="41">
        <v>897129078</v>
      </c>
      <c r="AK140" s="41">
        <v>994312789</v>
      </c>
      <c r="AL140" s="41">
        <v>1106959840</v>
      </c>
      <c r="AM140" s="41">
        <v>999467235.66666663</v>
      </c>
      <c r="AN140" s="41">
        <v>368986.27068002702</v>
      </c>
      <c r="AO140" s="44"/>
    </row>
    <row r="141" spans="1:41" s="34" customFormat="1" ht="16.5" x14ac:dyDescent="0.3">
      <c r="A141" s="34" t="s">
        <v>338</v>
      </c>
      <c r="B141" s="34" t="s">
        <v>339</v>
      </c>
      <c r="C141" s="34" t="s">
        <v>329</v>
      </c>
      <c r="D141" s="39">
        <v>1</v>
      </c>
      <c r="E141" s="39" t="s">
        <v>1246</v>
      </c>
      <c r="F141" s="40" t="s">
        <v>1190</v>
      </c>
      <c r="G141" s="41">
        <v>645332172</v>
      </c>
      <c r="H141" s="42">
        <v>3.8819999999999997</v>
      </c>
      <c r="I141" s="41">
        <v>889955963</v>
      </c>
      <c r="J141" s="41">
        <v>5348010.05</v>
      </c>
      <c r="K141" s="41">
        <v>5342368.4799999995</v>
      </c>
      <c r="L141" s="41">
        <v>0</v>
      </c>
      <c r="M141" s="41">
        <v>5342368.4799999995</v>
      </c>
      <c r="N141" s="41">
        <v>340142.92</v>
      </c>
      <c r="O141" s="41">
        <v>0</v>
      </c>
      <c r="P141" s="41">
        <v>177817.93</v>
      </c>
      <c r="Q141" s="41">
        <v>10701340</v>
      </c>
      <c r="R141" s="41">
        <v>0</v>
      </c>
      <c r="S141" s="41">
        <v>0</v>
      </c>
      <c r="T141" s="41">
        <v>8228970</v>
      </c>
      <c r="U141" s="41">
        <v>258132</v>
      </c>
      <c r="V141" s="41">
        <v>0</v>
      </c>
      <c r="W141" s="41">
        <v>25048771.329999998</v>
      </c>
      <c r="X141" s="43">
        <v>3.4145097887029324E-2</v>
      </c>
      <c r="Y141" s="41">
        <v>10815.07</v>
      </c>
      <c r="Z141" s="41">
        <v>32500</v>
      </c>
      <c r="AA141" s="41">
        <v>866.30140000000006</v>
      </c>
      <c r="AB141" s="41">
        <v>44181.371400000004</v>
      </c>
      <c r="AC141" s="41">
        <v>0</v>
      </c>
      <c r="AD141" s="41">
        <v>44181.371400000004</v>
      </c>
      <c r="AE141" s="41">
        <v>0</v>
      </c>
      <c r="AF141" s="41">
        <v>0</v>
      </c>
      <c r="AG141" s="43">
        <f t="shared" si="6"/>
        <v>5860329.3299999991</v>
      </c>
      <c r="AH141" s="43">
        <f t="shared" si="7"/>
        <v>10701340</v>
      </c>
      <c r="AI141" s="43">
        <f t="shared" si="8"/>
        <v>8487102</v>
      </c>
      <c r="AJ141" s="41">
        <v>787725316</v>
      </c>
      <c r="AK141" s="41">
        <v>883385665</v>
      </c>
      <c r="AL141" s="41">
        <v>999120762</v>
      </c>
      <c r="AM141" s="41">
        <v>890077247.66666663</v>
      </c>
      <c r="AN141" s="41">
        <v>333039.94495972199</v>
      </c>
      <c r="AO141" s="44"/>
    </row>
    <row r="142" spans="1:41" s="34" customFormat="1" ht="16.5" x14ac:dyDescent="0.3">
      <c r="A142" s="34" t="s">
        <v>340</v>
      </c>
      <c r="B142" s="34" t="s">
        <v>341</v>
      </c>
      <c r="C142" s="34" t="s">
        <v>329</v>
      </c>
      <c r="D142" s="39">
        <v>2</v>
      </c>
      <c r="E142" s="39" t="s">
        <v>1247</v>
      </c>
      <c r="F142" s="40" t="s">
        <v>1190</v>
      </c>
      <c r="G142" s="41">
        <v>120502800</v>
      </c>
      <c r="H142" s="42">
        <v>4.24</v>
      </c>
      <c r="I142" s="41">
        <v>161926791</v>
      </c>
      <c r="J142" s="41">
        <v>973066.23999999999</v>
      </c>
      <c r="K142" s="41">
        <v>973066.23999999999</v>
      </c>
      <c r="L142" s="41">
        <v>0</v>
      </c>
      <c r="M142" s="41">
        <v>973066.23999999999</v>
      </c>
      <c r="N142" s="41">
        <v>61955.68</v>
      </c>
      <c r="O142" s="41">
        <v>0</v>
      </c>
      <c r="P142" s="41">
        <v>32385.360000000001</v>
      </c>
      <c r="Q142" s="41">
        <v>1617766</v>
      </c>
      <c r="R142" s="41">
        <v>0</v>
      </c>
      <c r="S142" s="41">
        <v>0</v>
      </c>
      <c r="T142" s="41">
        <v>2423203.59</v>
      </c>
      <c r="U142" s="41">
        <v>0</v>
      </c>
      <c r="V142" s="41">
        <v>0</v>
      </c>
      <c r="W142" s="41">
        <v>5108376.87</v>
      </c>
      <c r="X142" s="43">
        <v>2.7348366152482727E-2</v>
      </c>
      <c r="Y142" s="41">
        <v>3296.58</v>
      </c>
      <c r="Z142" s="41">
        <v>7250</v>
      </c>
      <c r="AA142" s="41">
        <v>210.9316</v>
      </c>
      <c r="AB142" s="41">
        <v>10757.5116</v>
      </c>
      <c r="AC142" s="41">
        <v>0</v>
      </c>
      <c r="AD142" s="41">
        <v>10757.5116</v>
      </c>
      <c r="AE142" s="41">
        <v>0</v>
      </c>
      <c r="AF142" s="41">
        <v>0</v>
      </c>
      <c r="AG142" s="43">
        <f t="shared" si="6"/>
        <v>1067407.28</v>
      </c>
      <c r="AH142" s="43">
        <f t="shared" si="7"/>
        <v>1617766</v>
      </c>
      <c r="AI142" s="43">
        <f t="shared" si="8"/>
        <v>2423203.59</v>
      </c>
      <c r="AJ142" s="41">
        <v>151200779</v>
      </c>
      <c r="AK142" s="41">
        <v>160453622</v>
      </c>
      <c r="AL142" s="41">
        <v>185932264</v>
      </c>
      <c r="AM142" s="41">
        <v>165862221.66666666</v>
      </c>
      <c r="AN142" s="41">
        <v>61977.392689212</v>
      </c>
      <c r="AO142" s="44"/>
    </row>
    <row r="143" spans="1:41" s="34" customFormat="1" ht="16.5" x14ac:dyDescent="0.3">
      <c r="A143" s="34" t="s">
        <v>342</v>
      </c>
      <c r="B143" s="34" t="s">
        <v>343</v>
      </c>
      <c r="C143" s="34" t="s">
        <v>329</v>
      </c>
      <c r="D143" s="39">
        <v>3</v>
      </c>
      <c r="E143" s="39" t="s">
        <v>1247</v>
      </c>
      <c r="F143" s="40"/>
      <c r="G143" s="41">
        <v>1728378512</v>
      </c>
      <c r="H143" s="42">
        <v>3.5429999999999997</v>
      </c>
      <c r="I143" s="41">
        <v>2385876668</v>
      </c>
      <c r="J143" s="41">
        <v>14337442.460000001</v>
      </c>
      <c r="K143" s="41">
        <v>14333583.920000002</v>
      </c>
      <c r="L143" s="41">
        <v>0</v>
      </c>
      <c r="M143" s="41">
        <v>14333583.920000002</v>
      </c>
      <c r="N143" s="41">
        <v>912623.63</v>
      </c>
      <c r="O143" s="41">
        <v>0</v>
      </c>
      <c r="P143" s="41">
        <v>477055.18</v>
      </c>
      <c r="Q143" s="41">
        <v>14950781</v>
      </c>
      <c r="R143" s="41">
        <v>0</v>
      </c>
      <c r="S143" s="41">
        <v>0</v>
      </c>
      <c r="T143" s="41">
        <v>30553400.109999999</v>
      </c>
      <c r="U143" s="41">
        <v>0</v>
      </c>
      <c r="V143" s="41">
        <v>0</v>
      </c>
      <c r="W143" s="41">
        <v>61227443.840000004</v>
      </c>
      <c r="X143" s="43">
        <v>2.9090794611095466E-2</v>
      </c>
      <c r="Y143" s="41">
        <v>87000</v>
      </c>
      <c r="Z143" s="41">
        <v>44250</v>
      </c>
      <c r="AA143" s="41">
        <v>2625</v>
      </c>
      <c r="AB143" s="41">
        <v>133875</v>
      </c>
      <c r="AC143" s="41">
        <v>0</v>
      </c>
      <c r="AD143" s="41">
        <v>133875</v>
      </c>
      <c r="AE143" s="41">
        <v>0</v>
      </c>
      <c r="AF143" s="41">
        <v>0</v>
      </c>
      <c r="AG143" s="43">
        <f t="shared" si="6"/>
        <v>15723262.730000002</v>
      </c>
      <c r="AH143" s="43">
        <f t="shared" si="7"/>
        <v>14950781</v>
      </c>
      <c r="AI143" s="43">
        <f t="shared" si="8"/>
        <v>30553400.109999999</v>
      </c>
      <c r="AJ143" s="41">
        <v>2052938017</v>
      </c>
      <c r="AK143" s="41">
        <v>2259409836</v>
      </c>
      <c r="AL143" s="41">
        <v>2597514395</v>
      </c>
      <c r="AM143" s="41">
        <v>2303287416</v>
      </c>
      <c r="AN143" s="41">
        <v>873540.69545843103</v>
      </c>
      <c r="AO143" s="44"/>
    </row>
    <row r="144" spans="1:41" s="34" customFormat="1" ht="16.5" x14ac:dyDescent="0.3">
      <c r="A144" s="34" t="s">
        <v>344</v>
      </c>
      <c r="B144" s="34" t="s">
        <v>345</v>
      </c>
      <c r="C144" s="34" t="s">
        <v>329</v>
      </c>
      <c r="D144" s="39">
        <v>1</v>
      </c>
      <c r="E144" s="39" t="s">
        <v>1247</v>
      </c>
      <c r="F144" s="40" t="s">
        <v>1191</v>
      </c>
      <c r="G144" s="41">
        <v>8022988900</v>
      </c>
      <c r="H144" s="42">
        <v>4.133</v>
      </c>
      <c r="I144" s="41">
        <v>12451583009</v>
      </c>
      <c r="J144" s="41">
        <v>74825265.400000006</v>
      </c>
      <c r="K144" s="41">
        <v>74783750.770000011</v>
      </c>
      <c r="L144" s="41">
        <v>0</v>
      </c>
      <c r="M144" s="41">
        <v>74783750.770000011</v>
      </c>
      <c r="N144" s="41">
        <v>0</v>
      </c>
      <c r="O144" s="41">
        <v>0</v>
      </c>
      <c r="P144" s="41">
        <v>2489035.94</v>
      </c>
      <c r="Q144" s="41">
        <v>206191274</v>
      </c>
      <c r="R144" s="41">
        <v>0</v>
      </c>
      <c r="S144" s="41">
        <v>0</v>
      </c>
      <c r="T144" s="41">
        <v>43123355.420000002</v>
      </c>
      <c r="U144" s="41">
        <v>802299</v>
      </c>
      <c r="V144" s="41">
        <v>4138399</v>
      </c>
      <c r="W144" s="41">
        <v>331528114.13000005</v>
      </c>
      <c r="X144" s="43">
        <v>3.6395458172764066E-2</v>
      </c>
      <c r="Y144" s="41">
        <v>67688.84</v>
      </c>
      <c r="Z144" s="41">
        <v>281000</v>
      </c>
      <c r="AA144" s="41">
        <v>6973.7767999999996</v>
      </c>
      <c r="AB144" s="41">
        <v>355662.61679999996</v>
      </c>
      <c r="AC144" s="41">
        <v>0</v>
      </c>
      <c r="AD144" s="41">
        <v>355662.61679999996</v>
      </c>
      <c r="AE144" s="41">
        <v>0</v>
      </c>
      <c r="AF144" s="41">
        <v>0</v>
      </c>
      <c r="AG144" s="43">
        <f t="shared" si="6"/>
        <v>77272786.710000008</v>
      </c>
      <c r="AH144" s="43">
        <f t="shared" si="7"/>
        <v>206191274</v>
      </c>
      <c r="AI144" s="43">
        <f t="shared" si="8"/>
        <v>48064053.420000002</v>
      </c>
      <c r="AJ144" s="41">
        <v>10624165627</v>
      </c>
      <c r="AK144" s="41">
        <v>12398913655</v>
      </c>
      <c r="AL144" s="41">
        <v>13351620736</v>
      </c>
      <c r="AM144" s="41">
        <v>12124900006</v>
      </c>
      <c r="AN144" s="41">
        <v>4450535.794793088</v>
      </c>
      <c r="AO144" s="44"/>
    </row>
    <row r="145" spans="1:41" s="34" customFormat="1" ht="16.5" x14ac:dyDescent="0.3">
      <c r="A145" s="34" t="s">
        <v>346</v>
      </c>
      <c r="B145" s="34" t="s">
        <v>347</v>
      </c>
      <c r="C145" s="34" t="s">
        <v>329</v>
      </c>
      <c r="D145" s="39">
        <v>2</v>
      </c>
      <c r="E145" s="39" t="s">
        <v>1247</v>
      </c>
      <c r="F145" s="40" t="s">
        <v>1190</v>
      </c>
      <c r="G145" s="41">
        <v>88884600</v>
      </c>
      <c r="H145" s="42">
        <v>3.956</v>
      </c>
      <c r="I145" s="41">
        <v>111124368</v>
      </c>
      <c r="J145" s="41">
        <v>667779.38</v>
      </c>
      <c r="K145" s="41">
        <v>665353.66</v>
      </c>
      <c r="L145" s="41">
        <v>0</v>
      </c>
      <c r="M145" s="41">
        <v>665353.66</v>
      </c>
      <c r="N145" s="41">
        <v>42360.46</v>
      </c>
      <c r="O145" s="41">
        <v>0</v>
      </c>
      <c r="P145" s="41">
        <v>22150.97</v>
      </c>
      <c r="Q145" s="41">
        <v>899475</v>
      </c>
      <c r="R145" s="41">
        <v>0</v>
      </c>
      <c r="S145" s="41">
        <v>0</v>
      </c>
      <c r="T145" s="41">
        <v>1886780.52</v>
      </c>
      <c r="U145" s="41">
        <v>0</v>
      </c>
      <c r="V145" s="41">
        <v>0</v>
      </c>
      <c r="W145" s="41">
        <v>3516120.61</v>
      </c>
      <c r="X145" s="43">
        <v>3.2055570981699172E-2</v>
      </c>
      <c r="Y145" s="41">
        <v>1250</v>
      </c>
      <c r="Z145" s="41">
        <v>6500</v>
      </c>
      <c r="AA145" s="41">
        <v>155</v>
      </c>
      <c r="AB145" s="41">
        <v>7905</v>
      </c>
      <c r="AC145" s="41">
        <v>0</v>
      </c>
      <c r="AD145" s="41">
        <v>7905</v>
      </c>
      <c r="AE145" s="41">
        <v>0</v>
      </c>
      <c r="AF145" s="41">
        <v>0</v>
      </c>
      <c r="AG145" s="43">
        <f t="shared" si="6"/>
        <v>729865.09</v>
      </c>
      <c r="AH145" s="43">
        <f t="shared" si="7"/>
        <v>899475</v>
      </c>
      <c r="AI145" s="43">
        <f t="shared" si="8"/>
        <v>1886780.52</v>
      </c>
      <c r="AJ145" s="41">
        <v>102275751</v>
      </c>
      <c r="AK145" s="41">
        <v>111521158</v>
      </c>
      <c r="AL145" s="41">
        <v>123622531</v>
      </c>
      <c r="AM145" s="41">
        <v>112473146.66666667</v>
      </c>
      <c r="AN145" s="41">
        <v>41207.469125823001</v>
      </c>
      <c r="AO145" s="44"/>
    </row>
    <row r="146" spans="1:41" s="34" customFormat="1" ht="16.5" x14ac:dyDescent="0.3">
      <c r="A146" s="34" t="s">
        <v>348</v>
      </c>
      <c r="B146" s="34" t="s">
        <v>349</v>
      </c>
      <c r="C146" s="34" t="s">
        <v>329</v>
      </c>
      <c r="D146" s="39">
        <v>3</v>
      </c>
      <c r="E146" s="39" t="s">
        <v>1246</v>
      </c>
      <c r="F146" s="40" t="s">
        <v>1190</v>
      </c>
      <c r="G146" s="41">
        <v>257147875</v>
      </c>
      <c r="H146" s="42">
        <v>4.5120000000000005</v>
      </c>
      <c r="I146" s="41">
        <v>343444638</v>
      </c>
      <c r="J146" s="41">
        <v>2063860.97</v>
      </c>
      <c r="K146" s="41">
        <v>2045582.8699999999</v>
      </c>
      <c r="L146" s="41">
        <v>0</v>
      </c>
      <c r="M146" s="41">
        <v>2045582.8699999999</v>
      </c>
      <c r="N146" s="41">
        <v>130203.54</v>
      </c>
      <c r="O146" s="41">
        <v>0</v>
      </c>
      <c r="P146" s="41">
        <v>68138.95</v>
      </c>
      <c r="Q146" s="41">
        <v>4592539</v>
      </c>
      <c r="R146" s="41">
        <v>0</v>
      </c>
      <c r="S146" s="41">
        <v>0</v>
      </c>
      <c r="T146" s="41">
        <v>4713719.34</v>
      </c>
      <c r="U146" s="41">
        <v>51430</v>
      </c>
      <c r="V146" s="41">
        <v>0</v>
      </c>
      <c r="W146" s="41">
        <v>11601613.699999999</v>
      </c>
      <c r="X146" s="43">
        <v>3.7369151286832686E-2</v>
      </c>
      <c r="Y146" s="41">
        <v>13500</v>
      </c>
      <c r="Z146" s="41">
        <v>18250</v>
      </c>
      <c r="AA146" s="41">
        <v>635</v>
      </c>
      <c r="AB146" s="41">
        <v>32385</v>
      </c>
      <c r="AC146" s="41">
        <v>0</v>
      </c>
      <c r="AD146" s="41">
        <v>32385</v>
      </c>
      <c r="AE146" s="41">
        <v>0</v>
      </c>
      <c r="AF146" s="41">
        <v>0</v>
      </c>
      <c r="AG146" s="43">
        <f t="shared" si="6"/>
        <v>2243925.36</v>
      </c>
      <c r="AH146" s="43">
        <f t="shared" si="7"/>
        <v>4592539</v>
      </c>
      <c r="AI146" s="43">
        <f t="shared" si="8"/>
        <v>4765149.34</v>
      </c>
      <c r="AJ146" s="41">
        <v>308976244</v>
      </c>
      <c r="AK146" s="41">
        <v>339999643</v>
      </c>
      <c r="AL146" s="41">
        <v>379722091</v>
      </c>
      <c r="AM146" s="41">
        <v>342899326</v>
      </c>
      <c r="AN146" s="41">
        <v>126573.928759278</v>
      </c>
      <c r="AO146" s="44"/>
    </row>
    <row r="147" spans="1:41" s="34" customFormat="1" ht="16.5" x14ac:dyDescent="0.3">
      <c r="A147" s="34" t="s">
        <v>350</v>
      </c>
      <c r="B147" s="34" t="s">
        <v>351</v>
      </c>
      <c r="C147" s="34" t="s">
        <v>329</v>
      </c>
      <c r="D147" s="39">
        <v>1</v>
      </c>
      <c r="E147" s="39" t="s">
        <v>1246</v>
      </c>
      <c r="F147" s="40" t="s">
        <v>1190</v>
      </c>
      <c r="G147" s="41">
        <v>1077845400</v>
      </c>
      <c r="H147" s="42">
        <v>3.879</v>
      </c>
      <c r="I147" s="41">
        <v>1512631795</v>
      </c>
      <c r="J147" s="41">
        <v>9089854.3100000005</v>
      </c>
      <c r="K147" s="41">
        <v>9081832.8900000006</v>
      </c>
      <c r="L147" s="41">
        <v>0</v>
      </c>
      <c r="M147" s="41">
        <v>9081832.8900000006</v>
      </c>
      <c r="N147" s="41">
        <v>0</v>
      </c>
      <c r="O147" s="41">
        <v>0</v>
      </c>
      <c r="P147" s="41">
        <v>302279.25</v>
      </c>
      <c r="Q147" s="41">
        <v>19530638</v>
      </c>
      <c r="R147" s="41">
        <v>0</v>
      </c>
      <c r="S147" s="41">
        <v>0</v>
      </c>
      <c r="T147" s="41">
        <v>12384100</v>
      </c>
      <c r="U147" s="41">
        <v>0</v>
      </c>
      <c r="V147" s="41">
        <v>502090</v>
      </c>
      <c r="W147" s="41">
        <v>41800940.140000001</v>
      </c>
      <c r="X147" s="43">
        <v>3.3384835636835766E-2</v>
      </c>
      <c r="Y147" s="41">
        <v>7144.65</v>
      </c>
      <c r="Z147" s="41">
        <v>41000</v>
      </c>
      <c r="AA147" s="41">
        <v>962.89300000000003</v>
      </c>
      <c r="AB147" s="41">
        <v>49107.543000000005</v>
      </c>
      <c r="AC147" s="41">
        <v>-250</v>
      </c>
      <c r="AD147" s="41">
        <v>48857.543000000005</v>
      </c>
      <c r="AE147" s="41">
        <v>0</v>
      </c>
      <c r="AF147" s="41">
        <v>0</v>
      </c>
      <c r="AG147" s="43">
        <f t="shared" si="6"/>
        <v>9384112.1400000006</v>
      </c>
      <c r="AH147" s="43">
        <f t="shared" si="7"/>
        <v>19530638</v>
      </c>
      <c r="AI147" s="43">
        <f t="shared" si="8"/>
        <v>12886190</v>
      </c>
      <c r="AJ147" s="41">
        <v>1376948030</v>
      </c>
      <c r="AK147" s="41">
        <v>1506270157</v>
      </c>
      <c r="AL147" s="41">
        <v>1693660277</v>
      </c>
      <c r="AM147" s="41">
        <v>1525626154.6666667</v>
      </c>
      <c r="AN147" s="41">
        <v>564552.86111324106</v>
      </c>
      <c r="AO147" s="44"/>
    </row>
    <row r="148" spans="1:41" s="34" customFormat="1" ht="16.5" x14ac:dyDescent="0.3">
      <c r="A148" s="34" t="s">
        <v>352</v>
      </c>
      <c r="B148" s="34" t="s">
        <v>353</v>
      </c>
      <c r="C148" s="34" t="s">
        <v>329</v>
      </c>
      <c r="D148" s="39">
        <v>2</v>
      </c>
      <c r="E148" s="39" t="s">
        <v>1247</v>
      </c>
      <c r="F148" s="40" t="s">
        <v>1190</v>
      </c>
      <c r="G148" s="41">
        <v>227794300</v>
      </c>
      <c r="H148" s="42">
        <v>4.431</v>
      </c>
      <c r="I148" s="41">
        <v>287295026</v>
      </c>
      <c r="J148" s="41">
        <v>1726441.25</v>
      </c>
      <c r="K148" s="41">
        <v>1725814.05</v>
      </c>
      <c r="L148" s="41">
        <v>0</v>
      </c>
      <c r="M148" s="41">
        <v>1725814.05</v>
      </c>
      <c r="N148" s="41">
        <v>109882.58</v>
      </c>
      <c r="O148" s="41">
        <v>0</v>
      </c>
      <c r="P148" s="41">
        <v>57440.12</v>
      </c>
      <c r="Q148" s="41">
        <v>3980533</v>
      </c>
      <c r="R148" s="41">
        <v>1658613</v>
      </c>
      <c r="S148" s="41">
        <v>0</v>
      </c>
      <c r="T148" s="41">
        <v>2503547.0699999998</v>
      </c>
      <c r="U148" s="41">
        <v>57122.36</v>
      </c>
      <c r="V148" s="41">
        <v>0</v>
      </c>
      <c r="W148" s="41">
        <v>10092952.18</v>
      </c>
      <c r="X148" s="43">
        <v>5.0312564457170077E-2</v>
      </c>
      <c r="Y148" s="41">
        <v>2663.7</v>
      </c>
      <c r="Z148" s="41">
        <v>16500</v>
      </c>
      <c r="AA148" s="41">
        <v>383.274</v>
      </c>
      <c r="AB148" s="41">
        <v>19546.974000000002</v>
      </c>
      <c r="AC148" s="41">
        <v>0</v>
      </c>
      <c r="AD148" s="41">
        <v>19546.974000000002</v>
      </c>
      <c r="AE148" s="41">
        <v>0</v>
      </c>
      <c r="AF148" s="41">
        <v>0</v>
      </c>
      <c r="AG148" s="43">
        <f t="shared" si="6"/>
        <v>1893136.7500000002</v>
      </c>
      <c r="AH148" s="43">
        <f t="shared" si="7"/>
        <v>5639146</v>
      </c>
      <c r="AI148" s="43">
        <f t="shared" si="8"/>
        <v>2560669.4299999997</v>
      </c>
      <c r="AJ148" s="41">
        <v>273305827</v>
      </c>
      <c r="AK148" s="41">
        <v>287713981</v>
      </c>
      <c r="AL148" s="41">
        <v>303523384</v>
      </c>
      <c r="AM148" s="41">
        <v>288181064</v>
      </c>
      <c r="AN148" s="41">
        <v>101174.360158872</v>
      </c>
      <c r="AO148" s="44"/>
    </row>
    <row r="149" spans="1:41" s="34" customFormat="1" ht="16.5" x14ac:dyDescent="0.3">
      <c r="A149" s="34" t="s">
        <v>354</v>
      </c>
      <c r="B149" s="34" t="s">
        <v>355</v>
      </c>
      <c r="C149" s="34" t="s">
        <v>329</v>
      </c>
      <c r="D149" s="39">
        <v>3</v>
      </c>
      <c r="E149" s="39" t="s">
        <v>1247</v>
      </c>
      <c r="F149" s="40" t="s">
        <v>1190</v>
      </c>
      <c r="G149" s="41">
        <v>525478750</v>
      </c>
      <c r="H149" s="42">
        <v>5.0129999999999999</v>
      </c>
      <c r="I149" s="41">
        <v>738562634</v>
      </c>
      <c r="J149" s="41">
        <v>4438242.5199999996</v>
      </c>
      <c r="K149" s="41">
        <v>4438184.84</v>
      </c>
      <c r="L149" s="41">
        <v>0</v>
      </c>
      <c r="M149" s="41">
        <v>4438184.84</v>
      </c>
      <c r="N149" s="41">
        <v>0</v>
      </c>
      <c r="O149" s="41">
        <v>0</v>
      </c>
      <c r="P149" s="41">
        <v>147710.79999999999</v>
      </c>
      <c r="Q149" s="41">
        <v>6676601</v>
      </c>
      <c r="R149" s="41">
        <v>0</v>
      </c>
      <c r="S149" s="41">
        <v>0</v>
      </c>
      <c r="T149" s="41">
        <v>14833955.49</v>
      </c>
      <c r="U149" s="41">
        <v>0</v>
      </c>
      <c r="V149" s="41">
        <v>241389.74</v>
      </c>
      <c r="W149" s="41">
        <v>26337841.870000001</v>
      </c>
      <c r="X149" s="43">
        <v>4.0214510536178347E-2</v>
      </c>
      <c r="Y149" s="41">
        <v>17750</v>
      </c>
      <c r="Z149" s="41">
        <v>47250</v>
      </c>
      <c r="AA149" s="41">
        <v>1300</v>
      </c>
      <c r="AB149" s="41">
        <v>66300</v>
      </c>
      <c r="AC149" s="41">
        <v>0</v>
      </c>
      <c r="AD149" s="41">
        <v>66300</v>
      </c>
      <c r="AE149" s="41">
        <v>0</v>
      </c>
      <c r="AF149" s="41">
        <v>0</v>
      </c>
      <c r="AG149" s="43">
        <f t="shared" si="6"/>
        <v>4585895.6399999997</v>
      </c>
      <c r="AH149" s="43">
        <f t="shared" si="7"/>
        <v>6676601</v>
      </c>
      <c r="AI149" s="43">
        <f t="shared" si="8"/>
        <v>15075345.23</v>
      </c>
      <c r="AJ149" s="41">
        <v>652705893</v>
      </c>
      <c r="AK149" s="41">
        <v>724169949</v>
      </c>
      <c r="AL149" s="41">
        <v>844685340</v>
      </c>
      <c r="AM149" s="41">
        <v>740520394</v>
      </c>
      <c r="AN149" s="41">
        <v>281561.49843822001</v>
      </c>
      <c r="AO149" s="44"/>
    </row>
    <row r="150" spans="1:41" s="34" customFormat="1" ht="16.5" x14ac:dyDescent="0.3">
      <c r="A150" s="34" t="s">
        <v>356</v>
      </c>
      <c r="B150" s="34" t="s">
        <v>357</v>
      </c>
      <c r="C150" s="34" t="s">
        <v>329</v>
      </c>
      <c r="D150" s="39">
        <v>1</v>
      </c>
      <c r="E150" s="39" t="s">
        <v>1247</v>
      </c>
      <c r="F150" s="40" t="s">
        <v>1190</v>
      </c>
      <c r="G150" s="41">
        <v>4592326080</v>
      </c>
      <c r="H150" s="42">
        <v>4.1060000000000008</v>
      </c>
      <c r="I150" s="41">
        <v>6564286433</v>
      </c>
      <c r="J150" s="41">
        <v>39446749.390000001</v>
      </c>
      <c r="K150" s="41">
        <v>40042904.590000004</v>
      </c>
      <c r="L150" s="41">
        <v>0</v>
      </c>
      <c r="M150" s="41">
        <v>40042904.590000004</v>
      </c>
      <c r="N150" s="41">
        <v>2550252.16</v>
      </c>
      <c r="O150" s="41">
        <v>0</v>
      </c>
      <c r="P150" s="41">
        <v>1328862.0900000001</v>
      </c>
      <c r="Q150" s="41">
        <v>54478380</v>
      </c>
      <c r="R150" s="41">
        <v>28619051</v>
      </c>
      <c r="S150" s="41">
        <v>0</v>
      </c>
      <c r="T150" s="41">
        <v>60585770.899999999</v>
      </c>
      <c r="U150" s="41">
        <v>918465.76</v>
      </c>
      <c r="V150" s="41">
        <v>0</v>
      </c>
      <c r="W150" s="41">
        <v>188523686.5</v>
      </c>
      <c r="X150" s="43">
        <v>3.5867681083695625E-2</v>
      </c>
      <c r="Y150" s="41">
        <v>54250</v>
      </c>
      <c r="Z150" s="41">
        <v>297500</v>
      </c>
      <c r="AA150" s="41">
        <v>7035</v>
      </c>
      <c r="AB150" s="41">
        <v>358785</v>
      </c>
      <c r="AC150" s="41">
        <v>0</v>
      </c>
      <c r="AD150" s="41">
        <v>358785</v>
      </c>
      <c r="AE150" s="41">
        <v>0</v>
      </c>
      <c r="AF150" s="41">
        <v>0</v>
      </c>
      <c r="AG150" s="43">
        <f t="shared" si="6"/>
        <v>43922018.840000004</v>
      </c>
      <c r="AH150" s="43">
        <f t="shared" si="7"/>
        <v>83097431</v>
      </c>
      <c r="AI150" s="43">
        <f t="shared" si="8"/>
        <v>61504236.659999996</v>
      </c>
      <c r="AJ150" s="41">
        <v>5641114325</v>
      </c>
      <c r="AK150" s="41">
        <v>6482939895</v>
      </c>
      <c r="AL150" s="41">
        <v>7062943710</v>
      </c>
      <c r="AM150" s="41">
        <v>6395665976.666667</v>
      </c>
      <c r="AN150" s="41">
        <v>2354312.2423520698</v>
      </c>
      <c r="AO150" s="44"/>
    </row>
    <row r="151" spans="1:41" s="34" customFormat="1" ht="16.5" x14ac:dyDescent="0.3">
      <c r="A151" s="34" t="s">
        <v>358</v>
      </c>
      <c r="B151" s="34" t="s">
        <v>359</v>
      </c>
      <c r="C151" s="34" t="s">
        <v>329</v>
      </c>
      <c r="D151" s="39">
        <v>2</v>
      </c>
      <c r="E151" s="39" t="s">
        <v>1247</v>
      </c>
      <c r="F151" s="40" t="s">
        <v>1190</v>
      </c>
      <c r="G151" s="41">
        <v>1311812900</v>
      </c>
      <c r="H151" s="42">
        <v>3.9369999999999998</v>
      </c>
      <c r="I151" s="41">
        <v>1898716440</v>
      </c>
      <c r="J151" s="41">
        <v>11409951.77</v>
      </c>
      <c r="K151" s="41">
        <v>11407772.09</v>
      </c>
      <c r="L151" s="41">
        <v>0</v>
      </c>
      <c r="M151" s="41">
        <v>11407772.09</v>
      </c>
      <c r="N151" s="41">
        <v>726335.51</v>
      </c>
      <c r="O151" s="41">
        <v>0</v>
      </c>
      <c r="P151" s="41">
        <v>379675.72</v>
      </c>
      <c r="Q151" s="41">
        <v>28069792</v>
      </c>
      <c r="R151" s="41">
        <v>0</v>
      </c>
      <c r="S151" s="41">
        <v>0</v>
      </c>
      <c r="T151" s="41">
        <v>11052000</v>
      </c>
      <c r="U151" s="41">
        <v>0</v>
      </c>
      <c r="V151" s="41">
        <v>0</v>
      </c>
      <c r="W151" s="41">
        <v>51635575.32</v>
      </c>
      <c r="X151" s="43">
        <v>3.4988399821277077E-2</v>
      </c>
      <c r="Y151" s="41">
        <v>11814.380000000001</v>
      </c>
      <c r="Z151" s="41">
        <v>63500</v>
      </c>
      <c r="AA151" s="41">
        <v>1506.2876000000001</v>
      </c>
      <c r="AB151" s="41">
        <v>76820.667600000001</v>
      </c>
      <c r="AC151" s="41">
        <v>0</v>
      </c>
      <c r="AD151" s="41">
        <v>76820.667600000001</v>
      </c>
      <c r="AE151" s="41">
        <v>0</v>
      </c>
      <c r="AF151" s="41">
        <v>0</v>
      </c>
      <c r="AG151" s="43">
        <f t="shared" si="6"/>
        <v>12513783.32</v>
      </c>
      <c r="AH151" s="43">
        <f t="shared" si="7"/>
        <v>28069792</v>
      </c>
      <c r="AI151" s="43">
        <f t="shared" si="8"/>
        <v>11052000</v>
      </c>
      <c r="AJ151" s="41">
        <v>1715110655</v>
      </c>
      <c r="AK151" s="41">
        <v>1880026434</v>
      </c>
      <c r="AL151" s="41">
        <v>2106314868</v>
      </c>
      <c r="AM151" s="41">
        <v>1900483985.6666667</v>
      </c>
      <c r="AN151" s="41">
        <v>702104.25389504398</v>
      </c>
      <c r="AO151" s="44"/>
    </row>
    <row r="152" spans="1:41" s="34" customFormat="1" ht="16.5" x14ac:dyDescent="0.3">
      <c r="A152" s="34" t="s">
        <v>360</v>
      </c>
      <c r="B152" s="34" t="s">
        <v>361</v>
      </c>
      <c r="C152" s="34" t="s">
        <v>329</v>
      </c>
      <c r="D152" s="39">
        <v>3</v>
      </c>
      <c r="E152" s="39" t="s">
        <v>1246</v>
      </c>
      <c r="F152" s="40" t="s">
        <v>1190</v>
      </c>
      <c r="G152" s="41">
        <v>2402606000</v>
      </c>
      <c r="H152" s="42">
        <v>3.2309999999999999</v>
      </c>
      <c r="I152" s="41">
        <v>2944392317</v>
      </c>
      <c r="J152" s="41">
        <v>17693729.100000001</v>
      </c>
      <c r="K152" s="41">
        <v>17685485.48</v>
      </c>
      <c r="L152" s="41">
        <v>0</v>
      </c>
      <c r="M152" s="41">
        <v>17685485.48</v>
      </c>
      <c r="N152" s="41">
        <v>0</v>
      </c>
      <c r="O152" s="41">
        <v>0</v>
      </c>
      <c r="P152" s="41">
        <v>588629.31000000006</v>
      </c>
      <c r="Q152" s="41">
        <v>44041005</v>
      </c>
      <c r="R152" s="41">
        <v>0</v>
      </c>
      <c r="S152" s="41">
        <v>0</v>
      </c>
      <c r="T152" s="41">
        <v>14091886.85</v>
      </c>
      <c r="U152" s="41">
        <v>240260</v>
      </c>
      <c r="V152" s="41">
        <v>969989</v>
      </c>
      <c r="W152" s="41">
        <v>77617255.640000001</v>
      </c>
      <c r="X152" s="43">
        <v>2.9285919345708494E-2</v>
      </c>
      <c r="Y152" s="41">
        <v>3750</v>
      </c>
      <c r="Z152" s="41">
        <v>43750</v>
      </c>
      <c r="AA152" s="41">
        <v>950</v>
      </c>
      <c r="AB152" s="41">
        <v>48450</v>
      </c>
      <c r="AC152" s="41">
        <v>0</v>
      </c>
      <c r="AD152" s="41">
        <v>48450</v>
      </c>
      <c r="AE152" s="41">
        <v>0</v>
      </c>
      <c r="AF152" s="41">
        <v>0</v>
      </c>
      <c r="AG152" s="43">
        <f t="shared" si="6"/>
        <v>18274114.789999999</v>
      </c>
      <c r="AH152" s="43">
        <f t="shared" si="7"/>
        <v>44041005</v>
      </c>
      <c r="AI152" s="43">
        <f t="shared" si="8"/>
        <v>15302135.85</v>
      </c>
      <c r="AJ152" s="41">
        <v>2725318967</v>
      </c>
      <c r="AK152" s="41">
        <v>2905040264</v>
      </c>
      <c r="AL152" s="41">
        <v>3103340093</v>
      </c>
      <c r="AM152" s="41">
        <v>2911233108</v>
      </c>
      <c r="AN152" s="41">
        <v>1034445.6965532691</v>
      </c>
      <c r="AO152" s="44"/>
    </row>
    <row r="153" spans="1:41" s="34" customFormat="1" ht="16.5" x14ac:dyDescent="0.3">
      <c r="A153" s="34" t="s">
        <v>362</v>
      </c>
      <c r="B153" s="34" t="s">
        <v>363</v>
      </c>
      <c r="C153" s="34" t="s">
        <v>329</v>
      </c>
      <c r="D153" s="39">
        <v>1</v>
      </c>
      <c r="E153" s="39" t="s">
        <v>1246</v>
      </c>
      <c r="F153" s="40" t="s">
        <v>1190</v>
      </c>
      <c r="G153" s="41">
        <v>858534000</v>
      </c>
      <c r="H153" s="42">
        <v>3.44</v>
      </c>
      <c r="I153" s="41">
        <v>967713420</v>
      </c>
      <c r="J153" s="41">
        <v>5815277.7400000002</v>
      </c>
      <c r="K153" s="41">
        <v>5811323.1500000004</v>
      </c>
      <c r="L153" s="41">
        <v>0</v>
      </c>
      <c r="M153" s="41">
        <v>5811323.1500000004</v>
      </c>
      <c r="N153" s="41">
        <v>0</v>
      </c>
      <c r="O153" s="41">
        <v>0</v>
      </c>
      <c r="P153" s="41">
        <v>193420.14</v>
      </c>
      <c r="Q153" s="41">
        <v>16180979</v>
      </c>
      <c r="R153" s="41">
        <v>0</v>
      </c>
      <c r="S153" s="41">
        <v>0</v>
      </c>
      <c r="T153" s="41">
        <v>7023579.5899999999</v>
      </c>
      <c r="U153" s="41">
        <v>0</v>
      </c>
      <c r="V153" s="41">
        <v>319496.51</v>
      </c>
      <c r="W153" s="41">
        <v>29528798.390000001</v>
      </c>
      <c r="X153" s="43">
        <v>3.0877862090234239E-2</v>
      </c>
      <c r="Y153" s="41">
        <v>2519.86</v>
      </c>
      <c r="Z153" s="41">
        <v>36500</v>
      </c>
      <c r="AA153" s="41">
        <v>780.3972</v>
      </c>
      <c r="AB153" s="41">
        <v>39800.2572</v>
      </c>
      <c r="AC153" s="41">
        <v>0</v>
      </c>
      <c r="AD153" s="41">
        <v>39800.2572</v>
      </c>
      <c r="AE153" s="41">
        <v>0</v>
      </c>
      <c r="AF153" s="41">
        <v>0</v>
      </c>
      <c r="AG153" s="43">
        <f t="shared" si="6"/>
        <v>6004743.29</v>
      </c>
      <c r="AH153" s="43">
        <f t="shared" si="7"/>
        <v>16180979</v>
      </c>
      <c r="AI153" s="43">
        <f t="shared" si="8"/>
        <v>7343076.0999999996</v>
      </c>
      <c r="AJ153" s="41">
        <v>910106399</v>
      </c>
      <c r="AK153" s="41">
        <v>958490377</v>
      </c>
      <c r="AL153" s="41">
        <v>994479208</v>
      </c>
      <c r="AM153" s="41">
        <v>954358661.33333337</v>
      </c>
      <c r="AN153" s="41">
        <v>331492.77117356402</v>
      </c>
      <c r="AO153" s="44"/>
    </row>
    <row r="154" spans="1:41" s="34" customFormat="1" ht="16.5" x14ac:dyDescent="0.3">
      <c r="A154" s="34" t="s">
        <v>364</v>
      </c>
      <c r="B154" s="34" t="s">
        <v>365</v>
      </c>
      <c r="C154" s="34" t="s">
        <v>329</v>
      </c>
      <c r="D154" s="39">
        <v>2</v>
      </c>
      <c r="E154" s="39" t="s">
        <v>1247</v>
      </c>
      <c r="F154" s="40" t="s">
        <v>1190</v>
      </c>
      <c r="G154" s="41">
        <v>38121900</v>
      </c>
      <c r="H154" s="42">
        <v>6.21</v>
      </c>
      <c r="I154" s="41">
        <v>52394132</v>
      </c>
      <c r="J154" s="41">
        <v>314851.92</v>
      </c>
      <c r="K154" s="41">
        <v>314053.45</v>
      </c>
      <c r="L154" s="41">
        <v>0</v>
      </c>
      <c r="M154" s="41">
        <v>314053.45</v>
      </c>
      <c r="N154" s="41">
        <v>19995.150000000001</v>
      </c>
      <c r="O154" s="41">
        <v>0</v>
      </c>
      <c r="P154" s="41">
        <v>10454.040000000001</v>
      </c>
      <c r="Q154" s="41">
        <v>1314590</v>
      </c>
      <c r="R154" s="41">
        <v>0</v>
      </c>
      <c r="S154" s="41">
        <v>0</v>
      </c>
      <c r="T154" s="41">
        <v>708109.51</v>
      </c>
      <c r="U154" s="41">
        <v>0</v>
      </c>
      <c r="V154" s="41">
        <v>0</v>
      </c>
      <c r="W154" s="41">
        <v>2367202.1500000004</v>
      </c>
      <c r="X154" s="43">
        <v>4.3661408534253314E-2</v>
      </c>
      <c r="Y154" s="41">
        <v>500</v>
      </c>
      <c r="Z154" s="41">
        <v>2000</v>
      </c>
      <c r="AA154" s="41">
        <v>50</v>
      </c>
      <c r="AB154" s="41">
        <v>2550</v>
      </c>
      <c r="AC154" s="41">
        <v>0</v>
      </c>
      <c r="AD154" s="41">
        <v>2550</v>
      </c>
      <c r="AE154" s="41">
        <v>0</v>
      </c>
      <c r="AF154" s="41">
        <v>0</v>
      </c>
      <c r="AG154" s="43">
        <f t="shared" si="6"/>
        <v>344502.64</v>
      </c>
      <c r="AH154" s="43">
        <f t="shared" si="7"/>
        <v>1314590</v>
      </c>
      <c r="AI154" s="43">
        <f t="shared" si="8"/>
        <v>708109.51</v>
      </c>
      <c r="AJ154" s="41">
        <v>44666432</v>
      </c>
      <c r="AK154" s="41">
        <v>52334477</v>
      </c>
      <c r="AL154" s="41">
        <v>60205148</v>
      </c>
      <c r="AM154" s="41">
        <v>52402019</v>
      </c>
      <c r="AN154" s="41">
        <v>20068.362598283999</v>
      </c>
      <c r="AO154" s="44"/>
    </row>
    <row r="155" spans="1:41" s="34" customFormat="1" ht="16.5" x14ac:dyDescent="0.3">
      <c r="A155" s="34" t="s">
        <v>366</v>
      </c>
      <c r="B155" s="34" t="s">
        <v>367</v>
      </c>
      <c r="C155" s="34" t="s">
        <v>329</v>
      </c>
      <c r="D155" s="39">
        <v>3</v>
      </c>
      <c r="E155" s="39" t="s">
        <v>1246</v>
      </c>
      <c r="F155" s="40" t="s">
        <v>1190</v>
      </c>
      <c r="G155" s="41">
        <v>117184074</v>
      </c>
      <c r="H155" s="42">
        <v>5.5640000000000001</v>
      </c>
      <c r="I155" s="41">
        <v>156755890</v>
      </c>
      <c r="J155" s="41">
        <v>941992.76</v>
      </c>
      <c r="K155" s="41">
        <v>941992.76</v>
      </c>
      <c r="L155" s="41">
        <v>0</v>
      </c>
      <c r="M155" s="41">
        <v>941992.76</v>
      </c>
      <c r="N155" s="41">
        <v>59977.22</v>
      </c>
      <c r="O155" s="41">
        <v>0</v>
      </c>
      <c r="P155" s="41">
        <v>31351.18</v>
      </c>
      <c r="Q155" s="41">
        <v>3187525</v>
      </c>
      <c r="R155" s="41">
        <v>0</v>
      </c>
      <c r="S155" s="41">
        <v>0</v>
      </c>
      <c r="T155" s="41">
        <v>2298218.9900000002</v>
      </c>
      <c r="U155" s="41">
        <v>0</v>
      </c>
      <c r="V155" s="41">
        <v>0</v>
      </c>
      <c r="W155" s="41">
        <v>6519065.1500000004</v>
      </c>
      <c r="X155" s="43">
        <v>7.4733976234717739E-2</v>
      </c>
      <c r="Y155" s="41">
        <v>2189.16</v>
      </c>
      <c r="Z155" s="41">
        <v>10500</v>
      </c>
      <c r="AA155" s="41">
        <v>253.78319999999999</v>
      </c>
      <c r="AB155" s="41">
        <v>12942.9432</v>
      </c>
      <c r="AC155" s="41">
        <v>0</v>
      </c>
      <c r="AD155" s="41">
        <v>12942.9432</v>
      </c>
      <c r="AE155" s="41">
        <v>0</v>
      </c>
      <c r="AF155" s="41">
        <v>0</v>
      </c>
      <c r="AG155" s="43">
        <f t="shared" si="6"/>
        <v>1033321.16</v>
      </c>
      <c r="AH155" s="43">
        <f t="shared" si="7"/>
        <v>3187525</v>
      </c>
      <c r="AI155" s="43">
        <f t="shared" si="8"/>
        <v>2298218.9900000002</v>
      </c>
      <c r="AJ155" s="41">
        <v>137938427</v>
      </c>
      <c r="AK155" s="41">
        <v>156149325</v>
      </c>
      <c r="AL155" s="41">
        <v>176694813</v>
      </c>
      <c r="AM155" s="41">
        <v>156927521.66666666</v>
      </c>
      <c r="AN155" s="41">
        <v>58898.236768371004</v>
      </c>
      <c r="AO155" s="44"/>
    </row>
    <row r="156" spans="1:41" s="34" customFormat="1" ht="16.5" x14ac:dyDescent="0.3">
      <c r="A156" s="34" t="s">
        <v>368</v>
      </c>
      <c r="B156" s="34" t="s">
        <v>369</v>
      </c>
      <c r="C156" s="34" t="s">
        <v>329</v>
      </c>
      <c r="D156" s="39">
        <v>1</v>
      </c>
      <c r="E156" s="39" t="s">
        <v>1247</v>
      </c>
      <c r="F156" s="40" t="s">
        <v>1190</v>
      </c>
      <c r="G156" s="41">
        <v>216031374</v>
      </c>
      <c r="H156" s="42">
        <v>4.7110000000000003</v>
      </c>
      <c r="I156" s="41">
        <v>289269154</v>
      </c>
      <c r="J156" s="41">
        <v>1738304.38</v>
      </c>
      <c r="K156" s="41">
        <v>1740094.7999999998</v>
      </c>
      <c r="L156" s="41">
        <v>0</v>
      </c>
      <c r="M156" s="41">
        <v>1740094.7999999998</v>
      </c>
      <c r="N156" s="41">
        <v>110795.49</v>
      </c>
      <c r="O156" s="41">
        <v>0</v>
      </c>
      <c r="P156" s="41">
        <v>57907.09</v>
      </c>
      <c r="Q156" s="41">
        <v>5207625</v>
      </c>
      <c r="R156" s="41">
        <v>0</v>
      </c>
      <c r="S156" s="41">
        <v>0</v>
      </c>
      <c r="T156" s="41">
        <v>3059000</v>
      </c>
      <c r="U156" s="41">
        <v>0</v>
      </c>
      <c r="V156" s="41">
        <v>0</v>
      </c>
      <c r="W156" s="41">
        <v>10175422.379999999</v>
      </c>
      <c r="X156" s="43">
        <v>3.9248177359276853E-2</v>
      </c>
      <c r="Y156" s="41">
        <v>4500</v>
      </c>
      <c r="Z156" s="41">
        <v>11250</v>
      </c>
      <c r="AA156" s="41">
        <v>315</v>
      </c>
      <c r="AB156" s="41">
        <v>16065</v>
      </c>
      <c r="AC156" s="41">
        <v>0</v>
      </c>
      <c r="AD156" s="41">
        <v>16065</v>
      </c>
      <c r="AE156" s="41">
        <v>0</v>
      </c>
      <c r="AF156" s="41">
        <v>0</v>
      </c>
      <c r="AG156" s="43">
        <f t="shared" si="6"/>
        <v>1908797.38</v>
      </c>
      <c r="AH156" s="43">
        <f t="shared" si="7"/>
        <v>5207625</v>
      </c>
      <c r="AI156" s="43">
        <f t="shared" si="8"/>
        <v>3059000</v>
      </c>
      <c r="AJ156" s="41">
        <v>224444218</v>
      </c>
      <c r="AK156" s="41">
        <v>280790394</v>
      </c>
      <c r="AL156" s="41">
        <v>338130067</v>
      </c>
      <c r="AM156" s="41">
        <v>281121559.66666669</v>
      </c>
      <c r="AN156" s="41">
        <v>112709.934289953</v>
      </c>
      <c r="AO156" s="44"/>
    </row>
    <row r="157" spans="1:41" s="34" customFormat="1" ht="16.5" x14ac:dyDescent="0.3">
      <c r="A157" s="34" t="s">
        <v>370</v>
      </c>
      <c r="B157" s="34" t="s">
        <v>371</v>
      </c>
      <c r="C157" s="34" t="s">
        <v>329</v>
      </c>
      <c r="D157" s="39">
        <v>2</v>
      </c>
      <c r="E157" s="39" t="s">
        <v>1247</v>
      </c>
      <c r="F157" s="40" t="s">
        <v>1190</v>
      </c>
      <c r="G157" s="41">
        <v>636737184</v>
      </c>
      <c r="H157" s="42">
        <v>4.7430000000000003</v>
      </c>
      <c r="I157" s="41">
        <v>838448313</v>
      </c>
      <c r="J157" s="41">
        <v>5038485.2699999996</v>
      </c>
      <c r="K157" s="41">
        <v>5105093.6099999994</v>
      </c>
      <c r="L157" s="41">
        <v>0</v>
      </c>
      <c r="M157" s="41">
        <v>5105093.6099999994</v>
      </c>
      <c r="N157" s="41">
        <v>325157.3</v>
      </c>
      <c r="O157" s="41">
        <v>0</v>
      </c>
      <c r="P157" s="41">
        <v>169460.85</v>
      </c>
      <c r="Q157" s="41">
        <v>13561154</v>
      </c>
      <c r="R157" s="41">
        <v>0</v>
      </c>
      <c r="S157" s="41">
        <v>0</v>
      </c>
      <c r="T157" s="41">
        <v>11038371.09</v>
      </c>
      <c r="U157" s="41">
        <v>0</v>
      </c>
      <c r="V157" s="41">
        <v>0</v>
      </c>
      <c r="W157" s="41">
        <v>30199236.849999998</v>
      </c>
      <c r="X157" s="43">
        <v>4.6954673919929482E-2</v>
      </c>
      <c r="Y157" s="41">
        <v>19812.5</v>
      </c>
      <c r="Z157" s="41">
        <v>45750</v>
      </c>
      <c r="AA157" s="41">
        <v>1311.25</v>
      </c>
      <c r="AB157" s="41">
        <v>66873.75</v>
      </c>
      <c r="AC157" s="41">
        <v>0</v>
      </c>
      <c r="AD157" s="41">
        <v>66873.75</v>
      </c>
      <c r="AE157" s="41">
        <v>0</v>
      </c>
      <c r="AF157" s="41">
        <v>0</v>
      </c>
      <c r="AG157" s="43">
        <f t="shared" si="6"/>
        <v>5599711.7599999988</v>
      </c>
      <c r="AH157" s="43">
        <f t="shared" si="7"/>
        <v>13561154</v>
      </c>
      <c r="AI157" s="43">
        <f t="shared" si="8"/>
        <v>11038371.09</v>
      </c>
      <c r="AJ157" s="41">
        <v>723589629</v>
      </c>
      <c r="AK157" s="41">
        <v>829099474</v>
      </c>
      <c r="AL157" s="41">
        <v>923074949</v>
      </c>
      <c r="AM157" s="41">
        <v>825254684</v>
      </c>
      <c r="AN157" s="41">
        <v>307691.36997498898</v>
      </c>
      <c r="AO157" s="44"/>
    </row>
    <row r="158" spans="1:41" s="34" customFormat="1" ht="16.5" x14ac:dyDescent="0.3">
      <c r="A158" s="34" t="s">
        <v>372</v>
      </c>
      <c r="B158" s="34" t="s">
        <v>373</v>
      </c>
      <c r="C158" s="34" t="s">
        <v>329</v>
      </c>
      <c r="D158" s="39">
        <v>3</v>
      </c>
      <c r="E158" s="39" t="s">
        <v>1246</v>
      </c>
      <c r="F158" s="40" t="s">
        <v>1190</v>
      </c>
      <c r="G158" s="41">
        <v>266877600</v>
      </c>
      <c r="H158" s="42">
        <v>4.8010000000000002</v>
      </c>
      <c r="I158" s="41">
        <v>395007326</v>
      </c>
      <c r="J158" s="41">
        <v>2373716.5</v>
      </c>
      <c r="K158" s="41">
        <v>2363891.36</v>
      </c>
      <c r="L158" s="41">
        <v>0</v>
      </c>
      <c r="M158" s="41">
        <v>2363891.36</v>
      </c>
      <c r="N158" s="41">
        <v>150493.28</v>
      </c>
      <c r="O158" s="41">
        <v>0</v>
      </c>
      <c r="P158" s="41">
        <v>78707.17</v>
      </c>
      <c r="Q158" s="41">
        <v>4911230</v>
      </c>
      <c r="R158" s="41">
        <v>1786572</v>
      </c>
      <c r="S158" s="41">
        <v>0</v>
      </c>
      <c r="T158" s="41">
        <v>3519769.27</v>
      </c>
      <c r="U158" s="41">
        <v>0</v>
      </c>
      <c r="V158" s="41">
        <v>0</v>
      </c>
      <c r="W158" s="41">
        <v>12810663.079999998</v>
      </c>
      <c r="X158" s="43">
        <v>3.9527747499533687E-2</v>
      </c>
      <c r="Y158" s="41">
        <v>8584.25</v>
      </c>
      <c r="Z158" s="41">
        <v>23000</v>
      </c>
      <c r="AA158" s="41">
        <v>631.68500000000006</v>
      </c>
      <c r="AB158" s="41">
        <v>32215.935000000001</v>
      </c>
      <c r="AC158" s="41">
        <v>0</v>
      </c>
      <c r="AD158" s="41">
        <v>32215.935000000001</v>
      </c>
      <c r="AE158" s="41">
        <v>0</v>
      </c>
      <c r="AF158" s="41">
        <v>0</v>
      </c>
      <c r="AG158" s="43">
        <f t="shared" si="6"/>
        <v>2593091.8099999996</v>
      </c>
      <c r="AH158" s="43">
        <f t="shared" si="7"/>
        <v>6697802</v>
      </c>
      <c r="AI158" s="43">
        <f t="shared" si="8"/>
        <v>3519769.27</v>
      </c>
      <c r="AJ158" s="41">
        <v>348667893</v>
      </c>
      <c r="AK158" s="41">
        <v>392400709</v>
      </c>
      <c r="AL158" s="41">
        <v>446657071</v>
      </c>
      <c r="AM158" s="41">
        <v>395908557.66666669</v>
      </c>
      <c r="AN158" s="41">
        <v>148885.54144764299</v>
      </c>
      <c r="AO158" s="44"/>
    </row>
    <row r="159" spans="1:41" s="34" customFormat="1" ht="16.5" x14ac:dyDescent="0.3">
      <c r="A159" s="34" t="s">
        <v>374</v>
      </c>
      <c r="B159" s="34" t="s">
        <v>375</v>
      </c>
      <c r="C159" s="34" t="s">
        <v>329</v>
      </c>
      <c r="D159" s="39">
        <v>1</v>
      </c>
      <c r="E159" s="39" t="s">
        <v>1246</v>
      </c>
      <c r="F159" s="40" t="s">
        <v>1190</v>
      </c>
      <c r="G159" s="41">
        <v>241724600</v>
      </c>
      <c r="H159" s="42">
        <v>5.3290000000000006</v>
      </c>
      <c r="I159" s="41">
        <v>341403719</v>
      </c>
      <c r="J159" s="41">
        <v>2051596.48</v>
      </c>
      <c r="K159" s="41">
        <v>2051596.48</v>
      </c>
      <c r="L159" s="41">
        <v>0</v>
      </c>
      <c r="M159" s="41">
        <v>2051596.48</v>
      </c>
      <c r="N159" s="41">
        <v>130626.32</v>
      </c>
      <c r="O159" s="41">
        <v>0</v>
      </c>
      <c r="P159" s="41">
        <v>68280.740000000005</v>
      </c>
      <c r="Q159" s="41">
        <v>6248408</v>
      </c>
      <c r="R159" s="41">
        <v>0</v>
      </c>
      <c r="S159" s="41">
        <v>0</v>
      </c>
      <c r="T159" s="41">
        <v>4380195.7300000004</v>
      </c>
      <c r="U159" s="41">
        <v>0</v>
      </c>
      <c r="V159" s="41">
        <v>0</v>
      </c>
      <c r="W159" s="41">
        <v>12879107.27</v>
      </c>
      <c r="X159" s="43">
        <v>4.1075677908105859E-2</v>
      </c>
      <c r="Y159" s="41">
        <v>2250</v>
      </c>
      <c r="Z159" s="41">
        <v>11750</v>
      </c>
      <c r="AA159" s="41">
        <v>280</v>
      </c>
      <c r="AB159" s="41">
        <v>14280</v>
      </c>
      <c r="AC159" s="41">
        <v>0</v>
      </c>
      <c r="AD159" s="41">
        <v>14280</v>
      </c>
      <c r="AE159" s="41">
        <v>0</v>
      </c>
      <c r="AF159" s="41">
        <v>0</v>
      </c>
      <c r="AG159" s="43">
        <f t="shared" si="6"/>
        <v>2250503.54</v>
      </c>
      <c r="AH159" s="43">
        <f t="shared" si="7"/>
        <v>6248408</v>
      </c>
      <c r="AI159" s="43">
        <f t="shared" si="8"/>
        <v>4380195.7300000004</v>
      </c>
      <c r="AJ159" s="41">
        <v>307494839</v>
      </c>
      <c r="AK159" s="41">
        <v>341004085</v>
      </c>
      <c r="AL159" s="41">
        <v>372744179</v>
      </c>
      <c r="AM159" s="41">
        <v>340414367.66666669</v>
      </c>
      <c r="AN159" s="41">
        <v>124247.935418607</v>
      </c>
      <c r="AO159" s="44"/>
    </row>
    <row r="160" spans="1:41" s="34" customFormat="1" ht="16.5" x14ac:dyDescent="0.3">
      <c r="A160" s="34" t="s">
        <v>376</v>
      </c>
      <c r="B160" s="34" t="s">
        <v>377</v>
      </c>
      <c r="C160" s="34" t="s">
        <v>329</v>
      </c>
      <c r="D160" s="39">
        <v>2</v>
      </c>
      <c r="E160" s="39" t="s">
        <v>1247</v>
      </c>
      <c r="F160" s="40" t="s">
        <v>1190</v>
      </c>
      <c r="G160" s="41">
        <v>279466968</v>
      </c>
      <c r="H160" s="42">
        <v>5.2250000000000005</v>
      </c>
      <c r="I160" s="41">
        <v>409583071</v>
      </c>
      <c r="J160" s="41">
        <v>2461306.48</v>
      </c>
      <c r="K160" s="41">
        <v>2460737.14</v>
      </c>
      <c r="L160" s="41">
        <v>0</v>
      </c>
      <c r="M160" s="41">
        <v>2460737.14</v>
      </c>
      <c r="N160" s="41">
        <v>156675.57</v>
      </c>
      <c r="O160" s="41">
        <v>0</v>
      </c>
      <c r="P160" s="41">
        <v>81898.98</v>
      </c>
      <c r="Q160" s="41">
        <v>7219646</v>
      </c>
      <c r="R160" s="41">
        <v>0</v>
      </c>
      <c r="S160" s="41">
        <v>0</v>
      </c>
      <c r="T160" s="41">
        <v>4682423.01</v>
      </c>
      <c r="U160" s="41">
        <v>0</v>
      </c>
      <c r="V160" s="41">
        <v>0</v>
      </c>
      <c r="W160" s="41">
        <v>14601380.699999999</v>
      </c>
      <c r="X160" s="43">
        <v>4.4060825802883702E-2</v>
      </c>
      <c r="Y160" s="41">
        <v>6678.07</v>
      </c>
      <c r="Z160" s="41">
        <v>26750</v>
      </c>
      <c r="AA160" s="41">
        <v>668.56140000000005</v>
      </c>
      <c r="AB160" s="41">
        <v>34096.631399999998</v>
      </c>
      <c r="AC160" s="41">
        <v>0</v>
      </c>
      <c r="AD160" s="41">
        <v>34096.631399999998</v>
      </c>
      <c r="AE160" s="41">
        <v>0</v>
      </c>
      <c r="AF160" s="41">
        <v>0</v>
      </c>
      <c r="AG160" s="43">
        <f t="shared" si="6"/>
        <v>2699311.69</v>
      </c>
      <c r="AH160" s="43">
        <f t="shared" si="7"/>
        <v>7219646</v>
      </c>
      <c r="AI160" s="43">
        <f t="shared" si="8"/>
        <v>4682423.01</v>
      </c>
      <c r="AJ160" s="41">
        <v>368552272</v>
      </c>
      <c r="AK160" s="41">
        <v>408105017</v>
      </c>
      <c r="AL160" s="41">
        <v>446504074</v>
      </c>
      <c r="AM160" s="41">
        <v>407720454.33333331</v>
      </c>
      <c r="AN160" s="41">
        <v>148834.56516528601</v>
      </c>
      <c r="AO160" s="44"/>
    </row>
    <row r="161" spans="1:41" s="34" customFormat="1" ht="16.5" x14ac:dyDescent="0.3">
      <c r="A161" s="34" t="s">
        <v>378</v>
      </c>
      <c r="B161" s="34" t="s">
        <v>379</v>
      </c>
      <c r="C161" s="34" t="s">
        <v>329</v>
      </c>
      <c r="D161" s="39">
        <v>3</v>
      </c>
      <c r="E161" s="39" t="s">
        <v>1246</v>
      </c>
      <c r="F161" s="40" t="s">
        <v>1190</v>
      </c>
      <c r="G161" s="41">
        <v>256410800</v>
      </c>
      <c r="H161" s="42">
        <v>5.2850000000000001</v>
      </c>
      <c r="I161" s="41">
        <v>381648495</v>
      </c>
      <c r="J161" s="41">
        <v>2293439.31</v>
      </c>
      <c r="K161" s="41">
        <v>2293215.81</v>
      </c>
      <c r="L161" s="41">
        <v>0</v>
      </c>
      <c r="M161" s="41">
        <v>2293215.81</v>
      </c>
      <c r="N161" s="41">
        <v>146010.09</v>
      </c>
      <c r="O161" s="41">
        <v>0</v>
      </c>
      <c r="P161" s="41">
        <v>76322.95</v>
      </c>
      <c r="Q161" s="41">
        <v>6385159</v>
      </c>
      <c r="R161" s="41">
        <v>0</v>
      </c>
      <c r="S161" s="41">
        <v>0</v>
      </c>
      <c r="T161" s="41">
        <v>4649293.75</v>
      </c>
      <c r="U161" s="41">
        <v>0</v>
      </c>
      <c r="V161" s="41">
        <v>0</v>
      </c>
      <c r="W161" s="41">
        <v>13550001.6</v>
      </c>
      <c r="X161" s="43">
        <v>4.241820181795445E-2</v>
      </c>
      <c r="Y161" s="41">
        <v>3250</v>
      </c>
      <c r="Z161" s="41">
        <v>17500</v>
      </c>
      <c r="AA161" s="41">
        <v>415</v>
      </c>
      <c r="AB161" s="41">
        <v>21165</v>
      </c>
      <c r="AC161" s="41">
        <v>-750</v>
      </c>
      <c r="AD161" s="41">
        <v>20415</v>
      </c>
      <c r="AE161" s="41">
        <v>0</v>
      </c>
      <c r="AF161" s="41">
        <v>0</v>
      </c>
      <c r="AG161" s="43">
        <f t="shared" si="6"/>
        <v>2515548.85</v>
      </c>
      <c r="AH161" s="43">
        <f t="shared" si="7"/>
        <v>6385159</v>
      </c>
      <c r="AI161" s="43">
        <f t="shared" si="8"/>
        <v>4649293.75</v>
      </c>
      <c r="AJ161" s="41">
        <v>343365883</v>
      </c>
      <c r="AK161" s="41">
        <v>376228406</v>
      </c>
      <c r="AL161" s="41">
        <v>436146964</v>
      </c>
      <c r="AM161" s="41">
        <v>385247084.33333331</v>
      </c>
      <c r="AN161" s="41">
        <v>145382.175951012</v>
      </c>
      <c r="AO161" s="44"/>
    </row>
    <row r="162" spans="1:41" s="34" customFormat="1" ht="16.5" x14ac:dyDescent="0.3">
      <c r="A162" s="34" t="s">
        <v>380</v>
      </c>
      <c r="B162" s="34" t="s">
        <v>381</v>
      </c>
      <c r="C162" s="34" t="s">
        <v>329</v>
      </c>
      <c r="D162" s="39">
        <v>1</v>
      </c>
      <c r="E162" s="39" t="s">
        <v>1247</v>
      </c>
      <c r="F162" s="40" t="s">
        <v>1190</v>
      </c>
      <c r="G162" s="41">
        <v>2376807809</v>
      </c>
      <c r="H162" s="42">
        <v>4.149</v>
      </c>
      <c r="I162" s="41">
        <v>3412281552</v>
      </c>
      <c r="J162" s="41">
        <v>20505414.66</v>
      </c>
      <c r="K162" s="41">
        <v>20490206.850000001</v>
      </c>
      <c r="L162" s="41">
        <v>0</v>
      </c>
      <c r="M162" s="41">
        <v>20490206.850000001</v>
      </c>
      <c r="N162" s="41">
        <v>0</v>
      </c>
      <c r="O162" s="41">
        <v>0</v>
      </c>
      <c r="P162" s="41">
        <v>682011.61</v>
      </c>
      <c r="Q162" s="41">
        <v>46753951</v>
      </c>
      <c r="R162" s="41">
        <v>0</v>
      </c>
      <c r="S162" s="41">
        <v>0</v>
      </c>
      <c r="T162" s="41">
        <v>29560961.25</v>
      </c>
      <c r="U162" s="41">
        <v>0</v>
      </c>
      <c r="V162" s="41">
        <v>1120889</v>
      </c>
      <c r="W162" s="41">
        <v>98608019.710000008</v>
      </c>
      <c r="X162" s="43">
        <v>3.5568192501668698E-2</v>
      </c>
      <c r="Y162" s="41">
        <v>69000</v>
      </c>
      <c r="Z162" s="41">
        <v>121750</v>
      </c>
      <c r="AA162" s="41">
        <v>3815</v>
      </c>
      <c r="AB162" s="41">
        <v>194565</v>
      </c>
      <c r="AC162" s="41">
        <v>0</v>
      </c>
      <c r="AD162" s="41">
        <v>194565</v>
      </c>
      <c r="AE162" s="41">
        <v>0</v>
      </c>
      <c r="AF162" s="41">
        <v>0</v>
      </c>
      <c r="AG162" s="43">
        <f t="shared" si="6"/>
        <v>21172218.460000001</v>
      </c>
      <c r="AH162" s="43">
        <f t="shared" si="7"/>
        <v>46753951</v>
      </c>
      <c r="AI162" s="43">
        <f t="shared" si="8"/>
        <v>30681850.25</v>
      </c>
      <c r="AJ162" s="41">
        <v>3300533305</v>
      </c>
      <c r="AK162" s="41">
        <v>3358367211</v>
      </c>
      <c r="AL162" s="41">
        <v>3891332459</v>
      </c>
      <c r="AM162" s="41">
        <v>3516744325</v>
      </c>
      <c r="AN162" s="41">
        <v>1298530.3241350439</v>
      </c>
      <c r="AO162" s="44"/>
    </row>
    <row r="163" spans="1:41" s="34" customFormat="1" ht="16.5" x14ac:dyDescent="0.3">
      <c r="A163" s="34" t="s">
        <v>382</v>
      </c>
      <c r="B163" s="34" t="s">
        <v>383</v>
      </c>
      <c r="C163" s="34" t="s">
        <v>329</v>
      </c>
      <c r="D163" s="39">
        <v>2</v>
      </c>
      <c r="E163" s="39" t="s">
        <v>1247</v>
      </c>
      <c r="F163" s="40" t="s">
        <v>1190</v>
      </c>
      <c r="G163" s="41">
        <v>446115500</v>
      </c>
      <c r="H163" s="42">
        <v>5.3070000000000004</v>
      </c>
      <c r="I163" s="41">
        <v>695875878</v>
      </c>
      <c r="J163" s="41">
        <v>4181725.1</v>
      </c>
      <c r="K163" s="41">
        <v>4176906.5100000002</v>
      </c>
      <c r="L163" s="41">
        <v>0</v>
      </c>
      <c r="M163" s="41">
        <v>4176906.5100000002</v>
      </c>
      <c r="N163" s="41">
        <v>265940.76</v>
      </c>
      <c r="O163" s="41">
        <v>0</v>
      </c>
      <c r="P163" s="41">
        <v>139027.07999999999</v>
      </c>
      <c r="Q163" s="41">
        <v>12666471</v>
      </c>
      <c r="R163" s="41">
        <v>0</v>
      </c>
      <c r="S163" s="41">
        <v>0</v>
      </c>
      <c r="T163" s="41">
        <v>6424925.4699999997</v>
      </c>
      <c r="U163" s="41">
        <v>0</v>
      </c>
      <c r="V163" s="41">
        <v>0</v>
      </c>
      <c r="W163" s="41">
        <v>23673270.82</v>
      </c>
      <c r="X163" s="43">
        <v>4.0347816517199098E-2</v>
      </c>
      <c r="Y163" s="41">
        <v>15250</v>
      </c>
      <c r="Z163" s="41">
        <v>37000</v>
      </c>
      <c r="AA163" s="41">
        <v>1045</v>
      </c>
      <c r="AB163" s="41">
        <v>53295</v>
      </c>
      <c r="AC163" s="41">
        <v>0</v>
      </c>
      <c r="AD163" s="41">
        <v>53295</v>
      </c>
      <c r="AE163" s="41">
        <v>0</v>
      </c>
      <c r="AF163" s="41">
        <v>0</v>
      </c>
      <c r="AG163" s="43">
        <f t="shared" si="6"/>
        <v>4581874.3500000006</v>
      </c>
      <c r="AH163" s="43">
        <f t="shared" si="7"/>
        <v>12666471</v>
      </c>
      <c r="AI163" s="43">
        <f t="shared" si="8"/>
        <v>6424925.4699999997</v>
      </c>
      <c r="AJ163" s="41">
        <v>613197536</v>
      </c>
      <c r="AK163" s="41">
        <v>689795338</v>
      </c>
      <c r="AL163" s="41">
        <v>798774396</v>
      </c>
      <c r="AM163" s="41">
        <v>700589090</v>
      </c>
      <c r="AN163" s="41">
        <v>266257.86574186798</v>
      </c>
      <c r="AO163" s="44"/>
    </row>
    <row r="164" spans="1:41" s="34" customFormat="1" ht="16.5" x14ac:dyDescent="0.3">
      <c r="A164" s="34" t="s">
        <v>384</v>
      </c>
      <c r="B164" s="34" t="s">
        <v>385</v>
      </c>
      <c r="C164" s="34" t="s">
        <v>329</v>
      </c>
      <c r="D164" s="39">
        <v>1</v>
      </c>
      <c r="E164" s="39" t="s">
        <v>1246</v>
      </c>
      <c r="F164" s="40" t="s">
        <v>1190</v>
      </c>
      <c r="G164" s="41">
        <v>505515668</v>
      </c>
      <c r="H164" s="42">
        <v>4.5060000000000002</v>
      </c>
      <c r="I164" s="41">
        <v>743980301</v>
      </c>
      <c r="J164" s="41">
        <v>4470798.8899999997</v>
      </c>
      <c r="K164" s="41">
        <v>4470020.8199999994</v>
      </c>
      <c r="L164" s="41">
        <v>0</v>
      </c>
      <c r="M164" s="41">
        <v>4470020.8199999994</v>
      </c>
      <c r="N164" s="41">
        <v>0</v>
      </c>
      <c r="O164" s="41">
        <v>0</v>
      </c>
      <c r="P164" s="41">
        <v>148772.67000000001</v>
      </c>
      <c r="Q164" s="41">
        <v>7912482</v>
      </c>
      <c r="R164" s="41">
        <v>3620349</v>
      </c>
      <c r="S164" s="41">
        <v>0</v>
      </c>
      <c r="T164" s="41">
        <v>6377286.7699999996</v>
      </c>
      <c r="U164" s="41">
        <v>0</v>
      </c>
      <c r="V164" s="41">
        <v>246267.76</v>
      </c>
      <c r="W164" s="41">
        <v>22775179.02</v>
      </c>
      <c r="X164" s="43">
        <v>3.7959045397568093E-2</v>
      </c>
      <c r="Y164" s="41">
        <v>14273.02</v>
      </c>
      <c r="Z164" s="41">
        <v>49000</v>
      </c>
      <c r="AA164" s="41">
        <v>1265.4604000000002</v>
      </c>
      <c r="AB164" s="41">
        <v>64538.480400000008</v>
      </c>
      <c r="AC164" s="41">
        <v>0</v>
      </c>
      <c r="AD164" s="41">
        <v>64538.480400000008</v>
      </c>
      <c r="AE164" s="41">
        <v>0</v>
      </c>
      <c r="AF164" s="41">
        <v>0</v>
      </c>
      <c r="AG164" s="43">
        <f t="shared" si="6"/>
        <v>4618793.4899999993</v>
      </c>
      <c r="AH164" s="43">
        <f t="shared" si="7"/>
        <v>11532831</v>
      </c>
      <c r="AI164" s="43">
        <f t="shared" si="8"/>
        <v>6623554.5299999993</v>
      </c>
      <c r="AJ164" s="41">
        <v>658540562</v>
      </c>
      <c r="AK164" s="41">
        <v>738803933</v>
      </c>
      <c r="AL164" s="41">
        <v>843932554</v>
      </c>
      <c r="AM164" s="41">
        <v>747092349.66666663</v>
      </c>
      <c r="AN164" s="41">
        <v>281310.59268912597</v>
      </c>
      <c r="AO164" s="44"/>
    </row>
    <row r="165" spans="1:41" s="34" customFormat="1" ht="16.5" x14ac:dyDescent="0.3">
      <c r="A165" s="34" t="s">
        <v>386</v>
      </c>
      <c r="B165" s="34" t="s">
        <v>387</v>
      </c>
      <c r="C165" s="34" t="s">
        <v>329</v>
      </c>
      <c r="D165" s="39">
        <v>2</v>
      </c>
      <c r="E165" s="39" t="s">
        <v>1247</v>
      </c>
      <c r="F165" s="40" t="s">
        <v>1190</v>
      </c>
      <c r="G165" s="41">
        <v>340746300</v>
      </c>
      <c r="H165" s="42">
        <v>4.6610000000000005</v>
      </c>
      <c r="I165" s="41">
        <v>523067702</v>
      </c>
      <c r="J165" s="41">
        <v>3143269.38</v>
      </c>
      <c r="K165" s="41">
        <v>3141056.8</v>
      </c>
      <c r="L165" s="41">
        <v>0</v>
      </c>
      <c r="M165" s="41">
        <v>3141056.8</v>
      </c>
      <c r="N165" s="41">
        <v>199990.69</v>
      </c>
      <c r="O165" s="41">
        <v>0</v>
      </c>
      <c r="P165" s="41">
        <v>104546.94</v>
      </c>
      <c r="Q165" s="41">
        <v>5151045</v>
      </c>
      <c r="R165" s="41">
        <v>2587813</v>
      </c>
      <c r="S165" s="41">
        <v>0</v>
      </c>
      <c r="T165" s="41">
        <v>4695663.3899999997</v>
      </c>
      <c r="U165" s="41">
        <v>0</v>
      </c>
      <c r="V165" s="41">
        <v>0</v>
      </c>
      <c r="W165" s="41">
        <v>15880115.82</v>
      </c>
      <c r="X165" s="43">
        <v>4.1408085838334836E-2</v>
      </c>
      <c r="Y165" s="41">
        <v>13000</v>
      </c>
      <c r="Z165" s="41">
        <v>25750</v>
      </c>
      <c r="AA165" s="41">
        <v>775</v>
      </c>
      <c r="AB165" s="41">
        <v>39525</v>
      </c>
      <c r="AC165" s="41">
        <v>0</v>
      </c>
      <c r="AD165" s="41">
        <v>39525</v>
      </c>
      <c r="AE165" s="41">
        <v>0</v>
      </c>
      <c r="AF165" s="41">
        <v>0</v>
      </c>
      <c r="AG165" s="43">
        <f t="shared" si="6"/>
        <v>3445594.4299999997</v>
      </c>
      <c r="AH165" s="43">
        <f t="shared" si="7"/>
        <v>7738858</v>
      </c>
      <c r="AI165" s="43">
        <f t="shared" si="8"/>
        <v>4695663.3899999997</v>
      </c>
      <c r="AJ165" s="41">
        <v>460748741</v>
      </c>
      <c r="AK165" s="41">
        <v>520252833</v>
      </c>
      <c r="AL165" s="41">
        <v>566211864</v>
      </c>
      <c r="AM165" s="41">
        <v>515737812.66666669</v>
      </c>
      <c r="AN165" s="41">
        <v>188737.099262712</v>
      </c>
      <c r="AO165" s="44"/>
    </row>
    <row r="166" spans="1:41" s="34" customFormat="1" ht="16.5" x14ac:dyDescent="0.3">
      <c r="A166" s="34" t="s">
        <v>388</v>
      </c>
      <c r="B166" s="34" t="s">
        <v>389</v>
      </c>
      <c r="C166" s="34" t="s">
        <v>329</v>
      </c>
      <c r="D166" s="39">
        <v>3</v>
      </c>
      <c r="E166" s="39" t="s">
        <v>1246</v>
      </c>
      <c r="F166" s="40" t="s">
        <v>1190</v>
      </c>
      <c r="G166" s="41">
        <v>410463968</v>
      </c>
      <c r="H166" s="42">
        <v>4.8530000000000006</v>
      </c>
      <c r="I166" s="41">
        <v>605093808</v>
      </c>
      <c r="J166" s="41">
        <v>3636188.65</v>
      </c>
      <c r="K166" s="41">
        <v>3635906.82</v>
      </c>
      <c r="L166" s="41">
        <v>0</v>
      </c>
      <c r="M166" s="41">
        <v>3635906.82</v>
      </c>
      <c r="N166" s="41">
        <v>0</v>
      </c>
      <c r="O166" s="41">
        <v>0</v>
      </c>
      <c r="P166" s="41">
        <v>121010.06</v>
      </c>
      <c r="Q166" s="41">
        <v>8348664</v>
      </c>
      <c r="R166" s="41">
        <v>2992961</v>
      </c>
      <c r="S166" s="41">
        <v>0</v>
      </c>
      <c r="T166" s="41">
        <v>4559005.79</v>
      </c>
      <c r="U166" s="41">
        <v>57247.360000000001</v>
      </c>
      <c r="V166" s="41">
        <v>201013.89</v>
      </c>
      <c r="W166" s="41">
        <v>19915808.919999998</v>
      </c>
      <c r="X166" s="43">
        <v>4.1079753105303041E-2</v>
      </c>
      <c r="Y166" s="41">
        <v>4294.5200000000004</v>
      </c>
      <c r="Z166" s="41">
        <v>41500</v>
      </c>
      <c r="AA166" s="41">
        <v>915.89040000000011</v>
      </c>
      <c r="AB166" s="41">
        <v>46710.410400000008</v>
      </c>
      <c r="AC166" s="41">
        <v>0</v>
      </c>
      <c r="AD166" s="41">
        <v>46710.410400000008</v>
      </c>
      <c r="AE166" s="41">
        <v>0</v>
      </c>
      <c r="AF166" s="41">
        <v>0</v>
      </c>
      <c r="AG166" s="43">
        <f t="shared" si="6"/>
        <v>3756916.88</v>
      </c>
      <c r="AH166" s="43">
        <f t="shared" si="7"/>
        <v>11341625</v>
      </c>
      <c r="AI166" s="43">
        <f t="shared" si="8"/>
        <v>4817267.04</v>
      </c>
      <c r="AJ166" s="41">
        <v>521437700</v>
      </c>
      <c r="AK166" s="41">
        <v>603042193</v>
      </c>
      <c r="AL166" s="41">
        <v>678564887</v>
      </c>
      <c r="AM166" s="41">
        <v>601014926.66666663</v>
      </c>
      <c r="AN166" s="41">
        <v>226188.09214501499</v>
      </c>
      <c r="AO166" s="44"/>
    </row>
    <row r="167" spans="1:41" s="34" customFormat="1" ht="16.5" x14ac:dyDescent="0.3">
      <c r="A167" s="34" t="s">
        <v>390</v>
      </c>
      <c r="B167" s="34" t="s">
        <v>391</v>
      </c>
      <c r="C167" s="34" t="s">
        <v>329</v>
      </c>
      <c r="D167" s="39">
        <v>1</v>
      </c>
      <c r="E167" s="39" t="s">
        <v>1246</v>
      </c>
      <c r="F167" s="40" t="s">
        <v>1190</v>
      </c>
      <c r="G167" s="41">
        <v>25918700</v>
      </c>
      <c r="H167" s="42">
        <v>1.4359999999999999</v>
      </c>
      <c r="I167" s="41">
        <v>26070410</v>
      </c>
      <c r="J167" s="41">
        <v>156664.85</v>
      </c>
      <c r="K167" s="41">
        <v>156664.85</v>
      </c>
      <c r="L167" s="41">
        <v>0</v>
      </c>
      <c r="M167" s="41">
        <v>156664.85</v>
      </c>
      <c r="N167" s="41">
        <v>9974.94</v>
      </c>
      <c r="O167" s="41">
        <v>0</v>
      </c>
      <c r="P167" s="41">
        <v>5214.08</v>
      </c>
      <c r="Q167" s="41">
        <v>30404</v>
      </c>
      <c r="R167" s="41">
        <v>0</v>
      </c>
      <c r="S167" s="41">
        <v>0</v>
      </c>
      <c r="T167" s="41">
        <v>169838.97</v>
      </c>
      <c r="U167" s="41">
        <v>0</v>
      </c>
      <c r="V167" s="41">
        <v>0</v>
      </c>
      <c r="W167" s="41">
        <v>372096.83999999997</v>
      </c>
      <c r="X167" s="43">
        <v>1.2609723560984314E-2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3">
        <f t="shared" si="6"/>
        <v>171853.87</v>
      </c>
      <c r="AH167" s="43">
        <f t="shared" si="7"/>
        <v>30404</v>
      </c>
      <c r="AI167" s="43">
        <f t="shared" si="8"/>
        <v>169838.97</v>
      </c>
      <c r="AJ167" s="41">
        <v>17987216</v>
      </c>
      <c r="AK167" s="41">
        <v>21274399</v>
      </c>
      <c r="AL167" s="41">
        <v>25918600</v>
      </c>
      <c r="AM167" s="41">
        <v>21726738.333333332</v>
      </c>
      <c r="AN167" s="41">
        <v>8639.5580270999999</v>
      </c>
      <c r="AO167" s="44"/>
    </row>
    <row r="168" spans="1:41" s="34" customFormat="1" ht="16.5" x14ac:dyDescent="0.3">
      <c r="A168" s="34" t="s">
        <v>392</v>
      </c>
      <c r="B168" s="34" t="s">
        <v>393</v>
      </c>
      <c r="C168" s="34" t="s">
        <v>329</v>
      </c>
      <c r="D168" s="39">
        <v>2</v>
      </c>
      <c r="E168" s="39" t="s">
        <v>1247</v>
      </c>
      <c r="F168" s="40" t="s">
        <v>1190</v>
      </c>
      <c r="G168" s="41">
        <v>3235323750</v>
      </c>
      <c r="H168" s="42">
        <v>4.3000000000000007</v>
      </c>
      <c r="I168" s="41">
        <v>4541638271</v>
      </c>
      <c r="J168" s="41">
        <v>27292055.050000001</v>
      </c>
      <c r="K168" s="41">
        <v>27282635.060000002</v>
      </c>
      <c r="L168" s="41">
        <v>0</v>
      </c>
      <c r="M168" s="41">
        <v>27282635.060000002</v>
      </c>
      <c r="N168" s="41">
        <v>1737100.26</v>
      </c>
      <c r="O168" s="41">
        <v>0</v>
      </c>
      <c r="P168" s="41">
        <v>908006.40000000002</v>
      </c>
      <c r="Q168" s="41">
        <v>51931803</v>
      </c>
      <c r="R168" s="41">
        <v>22141103</v>
      </c>
      <c r="S168" s="41">
        <v>0</v>
      </c>
      <c r="T168" s="41">
        <v>34467073</v>
      </c>
      <c r="U168" s="41">
        <v>647100</v>
      </c>
      <c r="V168" s="41">
        <v>0</v>
      </c>
      <c r="W168" s="41">
        <v>139114820.72</v>
      </c>
      <c r="X168" s="43">
        <v>3.6845997845392921E-2</v>
      </c>
      <c r="Y168" s="41">
        <v>12334.68</v>
      </c>
      <c r="Z168" s="41">
        <v>81250</v>
      </c>
      <c r="AA168" s="41">
        <v>1871.6935999999998</v>
      </c>
      <c r="AB168" s="41">
        <v>95456.373599999992</v>
      </c>
      <c r="AC168" s="41">
        <v>0</v>
      </c>
      <c r="AD168" s="41">
        <v>95456.373599999992</v>
      </c>
      <c r="AE168" s="41">
        <v>0</v>
      </c>
      <c r="AF168" s="41">
        <v>0</v>
      </c>
      <c r="AG168" s="43">
        <f t="shared" si="6"/>
        <v>29927741.720000003</v>
      </c>
      <c r="AH168" s="43">
        <f t="shared" si="7"/>
        <v>74072906</v>
      </c>
      <c r="AI168" s="43">
        <f t="shared" si="8"/>
        <v>35114173</v>
      </c>
      <c r="AJ168" s="41">
        <v>4177960969</v>
      </c>
      <c r="AK168" s="41">
        <v>4522120794</v>
      </c>
      <c r="AL168" s="41">
        <v>4883507440</v>
      </c>
      <c r="AM168" s="41">
        <v>4527863067.666667</v>
      </c>
      <c r="AN168" s="41">
        <v>1627834.2091641631</v>
      </c>
      <c r="AO168" s="44"/>
    </row>
    <row r="169" spans="1:41" s="34" customFormat="1" ht="16.5" x14ac:dyDescent="0.3">
      <c r="A169" s="34" t="s">
        <v>394</v>
      </c>
      <c r="B169" s="34" t="s">
        <v>395</v>
      </c>
      <c r="C169" s="34" t="s">
        <v>329</v>
      </c>
      <c r="D169" s="39">
        <v>3</v>
      </c>
      <c r="E169" s="39" t="s">
        <v>1246</v>
      </c>
      <c r="F169" s="40" t="s">
        <v>1190</v>
      </c>
      <c r="G169" s="41">
        <v>707411665</v>
      </c>
      <c r="H169" s="42">
        <v>4.4060000000000006</v>
      </c>
      <c r="I169" s="41">
        <v>1073575840</v>
      </c>
      <c r="J169" s="41">
        <v>6451436.5</v>
      </c>
      <c r="K169" s="41">
        <v>6441925</v>
      </c>
      <c r="L169" s="41">
        <v>0</v>
      </c>
      <c r="M169" s="41">
        <v>6441925</v>
      </c>
      <c r="N169" s="41">
        <v>0</v>
      </c>
      <c r="O169" s="41">
        <v>0</v>
      </c>
      <c r="P169" s="41">
        <v>214424.45</v>
      </c>
      <c r="Q169" s="41">
        <v>15368770</v>
      </c>
      <c r="R169" s="41">
        <v>0</v>
      </c>
      <c r="S169" s="41">
        <v>0</v>
      </c>
      <c r="T169" s="41">
        <v>8781108.8699999992</v>
      </c>
      <c r="U169" s="41">
        <v>0</v>
      </c>
      <c r="V169" s="41">
        <v>358175</v>
      </c>
      <c r="W169" s="41">
        <v>31164403.32</v>
      </c>
      <c r="X169" s="43">
        <v>3.8807618008673245E-2</v>
      </c>
      <c r="Y169" s="41">
        <v>17000</v>
      </c>
      <c r="Z169" s="41">
        <v>65500</v>
      </c>
      <c r="AA169" s="41">
        <v>1650</v>
      </c>
      <c r="AB169" s="41">
        <v>84150</v>
      </c>
      <c r="AC169" s="41">
        <v>0</v>
      </c>
      <c r="AD169" s="41">
        <v>84150</v>
      </c>
      <c r="AE169" s="41">
        <v>0</v>
      </c>
      <c r="AF169" s="41">
        <v>0</v>
      </c>
      <c r="AG169" s="43">
        <f t="shared" si="6"/>
        <v>6656349.4500000002</v>
      </c>
      <c r="AH169" s="43">
        <f t="shared" si="7"/>
        <v>15368770</v>
      </c>
      <c r="AI169" s="43">
        <f t="shared" si="8"/>
        <v>9139283.8699999992</v>
      </c>
      <c r="AJ169" s="41">
        <v>981614339</v>
      </c>
      <c r="AK169" s="41">
        <v>1074526005</v>
      </c>
      <c r="AL169" s="41">
        <v>1182764755</v>
      </c>
      <c r="AM169" s="41">
        <v>1079635033</v>
      </c>
      <c r="AN169" s="41">
        <v>394254.54574506002</v>
      </c>
      <c r="AO169" s="44"/>
    </row>
    <row r="170" spans="1:41" s="34" customFormat="1" ht="16.5" x14ac:dyDescent="0.3">
      <c r="A170" s="34" t="s">
        <v>396</v>
      </c>
      <c r="B170" s="34" t="s">
        <v>397</v>
      </c>
      <c r="C170" s="34" t="s">
        <v>329</v>
      </c>
      <c r="D170" s="39">
        <v>1</v>
      </c>
      <c r="E170" s="39" t="s">
        <v>1247</v>
      </c>
      <c r="F170" s="40" t="s">
        <v>1190</v>
      </c>
      <c r="G170" s="41">
        <v>2744513700</v>
      </c>
      <c r="H170" s="42">
        <v>3.625</v>
      </c>
      <c r="I170" s="41">
        <v>3992559031</v>
      </c>
      <c r="J170" s="41">
        <v>23992474.600000001</v>
      </c>
      <c r="K170" s="41">
        <v>23959495.080000002</v>
      </c>
      <c r="L170" s="41">
        <v>0</v>
      </c>
      <c r="M170" s="41">
        <v>23959495.080000002</v>
      </c>
      <c r="N170" s="41">
        <v>1525479.69</v>
      </c>
      <c r="O170" s="41">
        <v>0</v>
      </c>
      <c r="P170" s="41">
        <v>797504.16</v>
      </c>
      <c r="Q170" s="41">
        <v>54198332</v>
      </c>
      <c r="R170" s="41">
        <v>0</v>
      </c>
      <c r="S170" s="41">
        <v>0</v>
      </c>
      <c r="T170" s="41">
        <v>19000000</v>
      </c>
      <c r="U170" s="41">
        <v>0</v>
      </c>
      <c r="V170" s="41">
        <v>0</v>
      </c>
      <c r="W170" s="41">
        <v>99480810.930000007</v>
      </c>
      <c r="X170" s="43">
        <v>3.2910993343955239E-2</v>
      </c>
      <c r="Y170" s="41">
        <v>61423.299999999996</v>
      </c>
      <c r="Z170" s="41">
        <v>174250</v>
      </c>
      <c r="AA170" s="41">
        <v>4713.4659999999994</v>
      </c>
      <c r="AB170" s="41">
        <v>240386.766</v>
      </c>
      <c r="AC170" s="41">
        <v>0</v>
      </c>
      <c r="AD170" s="41">
        <v>240386.766</v>
      </c>
      <c r="AE170" s="41">
        <v>0</v>
      </c>
      <c r="AF170" s="41">
        <v>0</v>
      </c>
      <c r="AG170" s="43">
        <f t="shared" si="6"/>
        <v>26282478.930000003</v>
      </c>
      <c r="AH170" s="43">
        <f t="shared" si="7"/>
        <v>54198332</v>
      </c>
      <c r="AI170" s="43">
        <f t="shared" si="8"/>
        <v>19000000</v>
      </c>
      <c r="AJ170" s="41">
        <v>3470222580</v>
      </c>
      <c r="AK170" s="41">
        <v>3946828109</v>
      </c>
      <c r="AL170" s="41">
        <v>4384207188</v>
      </c>
      <c r="AM170" s="41">
        <v>3933752625.6666665</v>
      </c>
      <c r="AN170" s="41">
        <v>1461400.934597604</v>
      </c>
      <c r="AO170" s="44"/>
    </row>
    <row r="171" spans="1:41" s="34" customFormat="1" ht="16.5" x14ac:dyDescent="0.3">
      <c r="A171" s="34" t="s">
        <v>398</v>
      </c>
      <c r="B171" s="34" t="s">
        <v>399</v>
      </c>
      <c r="C171" s="34" t="s">
        <v>329</v>
      </c>
      <c r="D171" s="39">
        <v>2</v>
      </c>
      <c r="E171" s="39" t="s">
        <v>1247</v>
      </c>
      <c r="F171" s="40" t="s">
        <v>1190</v>
      </c>
      <c r="G171" s="41">
        <v>67230734</v>
      </c>
      <c r="H171" s="42">
        <v>7.9790000000000001</v>
      </c>
      <c r="I171" s="41">
        <v>95207974</v>
      </c>
      <c r="J171" s="41">
        <v>572132.78</v>
      </c>
      <c r="K171" s="41">
        <v>571873.51</v>
      </c>
      <c r="L171" s="41">
        <v>0</v>
      </c>
      <c r="M171" s="41">
        <v>571873.51</v>
      </c>
      <c r="N171" s="41">
        <v>36411.72</v>
      </c>
      <c r="O171" s="41">
        <v>0</v>
      </c>
      <c r="P171" s="41">
        <v>19033.7</v>
      </c>
      <c r="Q171" s="41">
        <v>2387116</v>
      </c>
      <c r="R171" s="41">
        <v>0</v>
      </c>
      <c r="S171" s="41">
        <v>0</v>
      </c>
      <c r="T171" s="41">
        <v>2349362.98</v>
      </c>
      <c r="U171" s="41">
        <v>0</v>
      </c>
      <c r="V171" s="41">
        <v>0</v>
      </c>
      <c r="W171" s="41">
        <v>5363797.91</v>
      </c>
      <c r="X171" s="43">
        <v>7.3585494986489627E-2</v>
      </c>
      <c r="Y171" s="41">
        <v>3814.6</v>
      </c>
      <c r="Z171" s="41">
        <v>4500</v>
      </c>
      <c r="AA171" s="41">
        <v>166.292</v>
      </c>
      <c r="AB171" s="41">
        <v>8480.8919999999998</v>
      </c>
      <c r="AC171" s="41">
        <v>0</v>
      </c>
      <c r="AD171" s="41">
        <v>8480.8919999999998</v>
      </c>
      <c r="AE171" s="41">
        <v>0</v>
      </c>
      <c r="AF171" s="41">
        <v>0</v>
      </c>
      <c r="AG171" s="43">
        <f t="shared" si="6"/>
        <v>627318.92999999993</v>
      </c>
      <c r="AH171" s="43">
        <f t="shared" si="7"/>
        <v>2387116</v>
      </c>
      <c r="AI171" s="43">
        <f t="shared" si="8"/>
        <v>2349362.98</v>
      </c>
      <c r="AJ171" s="41">
        <v>85645036</v>
      </c>
      <c r="AK171" s="41">
        <v>94623533</v>
      </c>
      <c r="AL171" s="41">
        <v>125454240</v>
      </c>
      <c r="AM171" s="41">
        <v>101907603</v>
      </c>
      <c r="AN171" s="41">
        <v>41838.882827742003</v>
      </c>
      <c r="AO171" s="44"/>
    </row>
    <row r="172" spans="1:41" s="34" customFormat="1" ht="16.5" x14ac:dyDescent="0.3">
      <c r="A172" s="34" t="s">
        <v>400</v>
      </c>
      <c r="B172" s="34" t="s">
        <v>401</v>
      </c>
      <c r="C172" s="34" t="s">
        <v>402</v>
      </c>
      <c r="D172" s="39">
        <v>3</v>
      </c>
      <c r="E172" s="39" t="s">
        <v>1246</v>
      </c>
      <c r="F172" s="40" t="s">
        <v>1190</v>
      </c>
      <c r="G172" s="41">
        <v>9942643618</v>
      </c>
      <c r="H172" s="42">
        <v>0.61399999999999999</v>
      </c>
      <c r="I172" s="41">
        <v>16210744519</v>
      </c>
      <c r="J172" s="41">
        <v>30496103.25</v>
      </c>
      <c r="K172" s="41">
        <v>30481791.27</v>
      </c>
      <c r="L172" s="41">
        <v>0</v>
      </c>
      <c r="M172" s="41">
        <v>30481791.27</v>
      </c>
      <c r="N172" s="41">
        <v>0</v>
      </c>
      <c r="O172" s="41">
        <v>0</v>
      </c>
      <c r="P172" s="41">
        <v>1620797.95</v>
      </c>
      <c r="Q172" s="41">
        <v>3140268</v>
      </c>
      <c r="R172" s="41">
        <v>0</v>
      </c>
      <c r="S172" s="41">
        <v>0</v>
      </c>
      <c r="T172" s="41">
        <v>20460000</v>
      </c>
      <c r="U172" s="41">
        <v>0</v>
      </c>
      <c r="V172" s="41">
        <v>5315080</v>
      </c>
      <c r="W172" s="41">
        <v>61017937.219999999</v>
      </c>
      <c r="X172" s="43">
        <v>5.4710666401289213E-3</v>
      </c>
      <c r="Y172" s="41">
        <v>702</v>
      </c>
      <c r="Z172" s="41">
        <v>15000</v>
      </c>
      <c r="AA172" s="41">
        <v>314.04000000000002</v>
      </c>
      <c r="AB172" s="41">
        <v>16016.04</v>
      </c>
      <c r="AC172" s="41">
        <v>0</v>
      </c>
      <c r="AD172" s="41">
        <v>16016.04</v>
      </c>
      <c r="AE172" s="41">
        <v>0</v>
      </c>
      <c r="AF172" s="41">
        <v>0</v>
      </c>
      <c r="AG172" s="43">
        <f t="shared" si="6"/>
        <v>32102589.219999999</v>
      </c>
      <c r="AH172" s="43">
        <f t="shared" si="7"/>
        <v>3140268</v>
      </c>
      <c r="AI172" s="43">
        <f t="shared" si="8"/>
        <v>25775080</v>
      </c>
      <c r="AJ172" s="41">
        <v>14004552620</v>
      </c>
      <c r="AK172" s="41">
        <v>15944352184</v>
      </c>
      <c r="AL172" s="41">
        <v>17323253528</v>
      </c>
      <c r="AM172" s="41">
        <v>15757386110.666666</v>
      </c>
      <c r="AN172" s="41">
        <v>5774688.2073060181</v>
      </c>
      <c r="AO172" s="44"/>
    </row>
    <row r="173" spans="1:41" s="34" customFormat="1" ht="16.5" x14ac:dyDescent="0.3">
      <c r="A173" s="34" t="s">
        <v>403</v>
      </c>
      <c r="B173" s="34" t="s">
        <v>404</v>
      </c>
      <c r="C173" s="34" t="s">
        <v>402</v>
      </c>
      <c r="D173" s="39">
        <v>1</v>
      </c>
      <c r="E173" s="39" t="s">
        <v>1246</v>
      </c>
      <c r="F173" s="40" t="s">
        <v>1190</v>
      </c>
      <c r="G173" s="41">
        <v>3007475900</v>
      </c>
      <c r="H173" s="42">
        <v>1.0569999999999999</v>
      </c>
      <c r="I173" s="41">
        <v>4845557839</v>
      </c>
      <c r="J173" s="41">
        <v>9115598.1099999994</v>
      </c>
      <c r="K173" s="41">
        <v>9138450</v>
      </c>
      <c r="L173" s="41">
        <v>0</v>
      </c>
      <c r="M173" s="41">
        <v>9138450</v>
      </c>
      <c r="N173" s="41">
        <v>1334627.3899999999</v>
      </c>
      <c r="O173" s="41">
        <v>0</v>
      </c>
      <c r="P173" s="41">
        <v>485780.66</v>
      </c>
      <c r="Q173" s="41">
        <v>1962587</v>
      </c>
      <c r="R173" s="41">
        <v>7983395</v>
      </c>
      <c r="S173" s="41">
        <v>0</v>
      </c>
      <c r="T173" s="41">
        <v>10857708.16</v>
      </c>
      <c r="U173" s="41">
        <v>0</v>
      </c>
      <c r="V173" s="41">
        <v>0</v>
      </c>
      <c r="W173" s="41">
        <v>31762548.210000001</v>
      </c>
      <c r="X173" s="43">
        <v>8.2836004867178088E-3</v>
      </c>
      <c r="Y173" s="41">
        <v>2750</v>
      </c>
      <c r="Z173" s="41">
        <v>24750</v>
      </c>
      <c r="AA173" s="41">
        <v>550</v>
      </c>
      <c r="AB173" s="41">
        <v>28050</v>
      </c>
      <c r="AC173" s="41">
        <v>0</v>
      </c>
      <c r="AD173" s="41">
        <v>28050</v>
      </c>
      <c r="AE173" s="41">
        <v>0</v>
      </c>
      <c r="AF173" s="41">
        <v>0</v>
      </c>
      <c r="AG173" s="43">
        <f t="shared" si="6"/>
        <v>10958858.050000001</v>
      </c>
      <c r="AH173" s="43">
        <f t="shared" si="7"/>
        <v>9945982</v>
      </c>
      <c r="AI173" s="43">
        <f t="shared" si="8"/>
        <v>10857708.16</v>
      </c>
      <c r="AJ173" s="41">
        <v>4378643600</v>
      </c>
      <c r="AK173" s="41">
        <v>4773553004</v>
      </c>
      <c r="AL173" s="41">
        <v>5582839985</v>
      </c>
      <c r="AM173" s="41">
        <v>4911678863</v>
      </c>
      <c r="AN173" s="41">
        <v>1860944.8007200051</v>
      </c>
      <c r="AO173" s="44"/>
    </row>
    <row r="174" spans="1:41" s="34" customFormat="1" ht="16.5" x14ac:dyDescent="0.3">
      <c r="A174" s="34" t="s">
        <v>405</v>
      </c>
      <c r="B174" s="34" t="s">
        <v>406</v>
      </c>
      <c r="C174" s="34" t="s">
        <v>402</v>
      </c>
      <c r="D174" s="39">
        <v>2</v>
      </c>
      <c r="E174" s="39" t="s">
        <v>1247</v>
      </c>
      <c r="F174" s="40" t="s">
        <v>1190</v>
      </c>
      <c r="G174" s="41">
        <v>490310400</v>
      </c>
      <c r="H174" s="42">
        <v>0.74</v>
      </c>
      <c r="I174" s="41">
        <v>806611902</v>
      </c>
      <c r="J174" s="41">
        <v>1517420.73</v>
      </c>
      <c r="K174" s="41">
        <v>1515836.3</v>
      </c>
      <c r="L174" s="41">
        <v>0</v>
      </c>
      <c r="M174" s="41">
        <v>1515836.3</v>
      </c>
      <c r="N174" s="41">
        <v>221279.77</v>
      </c>
      <c r="O174" s="41">
        <v>0</v>
      </c>
      <c r="P174" s="41">
        <v>80604.02</v>
      </c>
      <c r="Q174" s="41">
        <v>103118</v>
      </c>
      <c r="R174" s="41">
        <v>0</v>
      </c>
      <c r="S174" s="41">
        <v>0</v>
      </c>
      <c r="T174" s="41">
        <v>1704431.58</v>
      </c>
      <c r="U174" s="41">
        <v>0</v>
      </c>
      <c r="V174" s="41">
        <v>0</v>
      </c>
      <c r="W174" s="41">
        <v>3625269.67</v>
      </c>
      <c r="X174" s="43">
        <v>5.7327498000770329E-3</v>
      </c>
      <c r="Y174" s="41">
        <v>0</v>
      </c>
      <c r="Z174" s="41">
        <v>3750</v>
      </c>
      <c r="AA174" s="41">
        <v>75</v>
      </c>
      <c r="AB174" s="41">
        <v>3825</v>
      </c>
      <c r="AC174" s="41">
        <v>0</v>
      </c>
      <c r="AD174" s="41">
        <v>3825</v>
      </c>
      <c r="AE174" s="41">
        <v>0</v>
      </c>
      <c r="AF174" s="41">
        <v>0</v>
      </c>
      <c r="AG174" s="43">
        <f t="shared" si="6"/>
        <v>1817720.09</v>
      </c>
      <c r="AH174" s="43">
        <f t="shared" si="7"/>
        <v>103118</v>
      </c>
      <c r="AI174" s="43">
        <f t="shared" si="8"/>
        <v>1704431.58</v>
      </c>
      <c r="AJ174" s="41">
        <v>699587776</v>
      </c>
      <c r="AK174" s="41">
        <v>789960849</v>
      </c>
      <c r="AL174" s="41">
        <v>903464898</v>
      </c>
      <c r="AM174" s="41">
        <v>797671174.33333337</v>
      </c>
      <c r="AN174" s="41">
        <v>301154.66484503401</v>
      </c>
      <c r="AO174" s="44"/>
    </row>
    <row r="175" spans="1:41" s="34" customFormat="1" ht="16.5" x14ac:dyDescent="0.3">
      <c r="A175" s="34" t="s">
        <v>407</v>
      </c>
      <c r="B175" s="34" t="s">
        <v>408</v>
      </c>
      <c r="C175" s="34" t="s">
        <v>402</v>
      </c>
      <c r="D175" s="39">
        <v>3</v>
      </c>
      <c r="E175" s="39" t="s">
        <v>1246</v>
      </c>
      <c r="F175" s="40" t="s">
        <v>1190</v>
      </c>
      <c r="G175" s="41">
        <v>908445829</v>
      </c>
      <c r="H175" s="42">
        <v>1.8959999999999999</v>
      </c>
      <c r="I175" s="41">
        <v>1207027116</v>
      </c>
      <c r="J175" s="41">
        <v>2270692.9700000002</v>
      </c>
      <c r="K175" s="41">
        <v>2270339.1900000004</v>
      </c>
      <c r="L175" s="41">
        <v>0</v>
      </c>
      <c r="M175" s="41">
        <v>2270339.1900000004</v>
      </c>
      <c r="N175" s="41">
        <v>331461.98</v>
      </c>
      <c r="O175" s="41">
        <v>0</v>
      </c>
      <c r="P175" s="41">
        <v>120715.72</v>
      </c>
      <c r="Q175" s="41">
        <v>12299602</v>
      </c>
      <c r="R175" s="41">
        <v>0</v>
      </c>
      <c r="S175" s="41">
        <v>0</v>
      </c>
      <c r="T175" s="41">
        <v>2198526.1800000002</v>
      </c>
      <c r="U175" s="41">
        <v>0</v>
      </c>
      <c r="V175" s="41">
        <v>0</v>
      </c>
      <c r="W175" s="41">
        <v>17220645.07</v>
      </c>
      <c r="X175" s="43">
        <v>1.5393440524574283E-2</v>
      </c>
      <c r="Y175" s="41">
        <v>7528.77</v>
      </c>
      <c r="Z175" s="41">
        <v>54500</v>
      </c>
      <c r="AA175" s="41">
        <v>1240.5754000000002</v>
      </c>
      <c r="AB175" s="41">
        <v>63269.345400000006</v>
      </c>
      <c r="AC175" s="41">
        <v>-250</v>
      </c>
      <c r="AD175" s="41">
        <v>63019.345400000006</v>
      </c>
      <c r="AE175" s="41">
        <v>0</v>
      </c>
      <c r="AF175" s="41">
        <v>0</v>
      </c>
      <c r="AG175" s="43">
        <f t="shared" si="6"/>
        <v>2722516.8900000006</v>
      </c>
      <c r="AH175" s="43">
        <f t="shared" si="7"/>
        <v>12299602</v>
      </c>
      <c r="AI175" s="43">
        <f t="shared" si="8"/>
        <v>2198526.1800000002</v>
      </c>
      <c r="AJ175" s="41">
        <v>1144679944</v>
      </c>
      <c r="AK175" s="41">
        <v>1194542557</v>
      </c>
      <c r="AL175" s="41">
        <v>1394241931</v>
      </c>
      <c r="AM175" s="41">
        <v>1244488144</v>
      </c>
      <c r="AN175" s="41">
        <v>465197.52146868</v>
      </c>
      <c r="AO175" s="44"/>
    </row>
    <row r="176" spans="1:41" s="34" customFormat="1" ht="16.5" x14ac:dyDescent="0.3">
      <c r="A176" s="34" t="s">
        <v>409</v>
      </c>
      <c r="B176" s="34" t="s">
        <v>410</v>
      </c>
      <c r="C176" s="34" t="s">
        <v>402</v>
      </c>
      <c r="D176" s="39">
        <v>1</v>
      </c>
      <c r="E176" s="39" t="s">
        <v>1246</v>
      </c>
      <c r="F176" s="40" t="s">
        <v>1190</v>
      </c>
      <c r="G176" s="41">
        <v>3735899522</v>
      </c>
      <c r="H176" s="42">
        <v>1.9609999999999999</v>
      </c>
      <c r="I176" s="41">
        <v>6471890720</v>
      </c>
      <c r="J176" s="41">
        <v>12175100.74</v>
      </c>
      <c r="K176" s="41">
        <v>12162676.1</v>
      </c>
      <c r="L176" s="41">
        <v>0</v>
      </c>
      <c r="M176" s="41">
        <v>12162676.1</v>
      </c>
      <c r="N176" s="41">
        <v>1775525</v>
      </c>
      <c r="O176" s="41">
        <v>0</v>
      </c>
      <c r="P176" s="41">
        <v>646738.1</v>
      </c>
      <c r="Q176" s="41">
        <v>20360241</v>
      </c>
      <c r="R176" s="41">
        <v>15200210</v>
      </c>
      <c r="S176" s="41">
        <v>0</v>
      </c>
      <c r="T176" s="41">
        <v>23092558.98</v>
      </c>
      <c r="U176" s="41">
        <v>0</v>
      </c>
      <c r="V176" s="41">
        <v>0</v>
      </c>
      <c r="W176" s="41">
        <v>73237949.180000007</v>
      </c>
      <c r="X176" s="43">
        <v>1.6705965977045441E-2</v>
      </c>
      <c r="Y176" s="41">
        <v>50755.259999999995</v>
      </c>
      <c r="Z176" s="41">
        <v>200250</v>
      </c>
      <c r="AA176" s="41">
        <v>5020.1052</v>
      </c>
      <c r="AB176" s="41">
        <v>256025.3652</v>
      </c>
      <c r="AC176" s="41">
        <v>-1500</v>
      </c>
      <c r="AD176" s="41">
        <v>254525.3652</v>
      </c>
      <c r="AE176" s="41">
        <v>0</v>
      </c>
      <c r="AF176" s="41">
        <v>0</v>
      </c>
      <c r="AG176" s="43">
        <f t="shared" si="6"/>
        <v>14584939.199999999</v>
      </c>
      <c r="AH176" s="43">
        <f t="shared" si="7"/>
        <v>35560451</v>
      </c>
      <c r="AI176" s="43">
        <f t="shared" si="8"/>
        <v>23092558.98</v>
      </c>
      <c r="AJ176" s="41">
        <v>5674043899</v>
      </c>
      <c r="AK176" s="41">
        <v>6439424494</v>
      </c>
      <c r="AL176" s="41">
        <v>7417933029</v>
      </c>
      <c r="AM176" s="41">
        <v>6510467140.666667</v>
      </c>
      <c r="AN176" s="41">
        <v>2473707.076623783</v>
      </c>
      <c r="AO176" s="44"/>
    </row>
    <row r="177" spans="1:41" s="34" customFormat="1" ht="16.5" x14ac:dyDescent="0.3">
      <c r="A177" s="34" t="s">
        <v>411</v>
      </c>
      <c r="B177" s="34" t="s">
        <v>412</v>
      </c>
      <c r="C177" s="34" t="s">
        <v>402</v>
      </c>
      <c r="D177" s="39">
        <v>2</v>
      </c>
      <c r="E177" s="39" t="s">
        <v>1247</v>
      </c>
      <c r="F177" s="40" t="s">
        <v>1190</v>
      </c>
      <c r="G177" s="41">
        <v>2896101948</v>
      </c>
      <c r="H177" s="42">
        <v>2.028</v>
      </c>
      <c r="I177" s="41">
        <v>3934096429</v>
      </c>
      <c r="J177" s="41">
        <v>7400931.5700000003</v>
      </c>
      <c r="K177" s="41">
        <v>7393268.2800000003</v>
      </c>
      <c r="L177" s="41">
        <v>0</v>
      </c>
      <c r="M177" s="41">
        <v>7393268.2800000003</v>
      </c>
      <c r="N177" s="41">
        <v>1079267.17</v>
      </c>
      <c r="O177" s="41">
        <v>0</v>
      </c>
      <c r="P177" s="41">
        <v>393116.38</v>
      </c>
      <c r="Q177" s="41">
        <v>32619028</v>
      </c>
      <c r="R177" s="41">
        <v>0</v>
      </c>
      <c r="S177" s="41">
        <v>0</v>
      </c>
      <c r="T177" s="41">
        <v>17221494.460000001</v>
      </c>
      <c r="U177" s="41">
        <v>0</v>
      </c>
      <c r="V177" s="41">
        <v>0</v>
      </c>
      <c r="W177" s="41">
        <v>58706174.289999999</v>
      </c>
      <c r="X177" s="43">
        <v>1.6737752428769438E-2</v>
      </c>
      <c r="Y177" s="41">
        <v>18597.68</v>
      </c>
      <c r="Z177" s="41">
        <v>112250</v>
      </c>
      <c r="AA177" s="41">
        <v>2616.9535999999998</v>
      </c>
      <c r="AB177" s="41">
        <v>133464.6336</v>
      </c>
      <c r="AC177" s="41">
        <v>0</v>
      </c>
      <c r="AD177" s="41">
        <v>133464.6336</v>
      </c>
      <c r="AE177" s="41">
        <v>0</v>
      </c>
      <c r="AF177" s="41">
        <v>0</v>
      </c>
      <c r="AG177" s="43">
        <f t="shared" si="6"/>
        <v>8865651.8300000001</v>
      </c>
      <c r="AH177" s="43">
        <f t="shared" si="7"/>
        <v>32619028</v>
      </c>
      <c r="AI177" s="43">
        <f t="shared" si="8"/>
        <v>17221494.460000001</v>
      </c>
      <c r="AJ177" s="41">
        <v>3420424567</v>
      </c>
      <c r="AK177" s="41">
        <v>3860734256</v>
      </c>
      <c r="AL177" s="41">
        <v>4330190498</v>
      </c>
      <c r="AM177" s="41">
        <v>3870449773.6666665</v>
      </c>
      <c r="AN177" s="41">
        <v>1445728.336270218</v>
      </c>
      <c r="AO177" s="44"/>
    </row>
    <row r="178" spans="1:41" s="34" customFormat="1" ht="16.5" x14ac:dyDescent="0.3">
      <c r="A178" s="34" t="s">
        <v>413</v>
      </c>
      <c r="B178" s="34" t="s">
        <v>414</v>
      </c>
      <c r="C178" s="34" t="s">
        <v>402</v>
      </c>
      <c r="D178" s="39">
        <v>3</v>
      </c>
      <c r="E178" s="39" t="s">
        <v>1246</v>
      </c>
      <c r="F178" s="40" t="s">
        <v>1190</v>
      </c>
      <c r="G178" s="41">
        <v>2702376600</v>
      </c>
      <c r="H178" s="42">
        <v>1.5519999999999998</v>
      </c>
      <c r="I178" s="41">
        <v>4401893458</v>
      </c>
      <c r="J178" s="41">
        <v>8280964.3499999996</v>
      </c>
      <c r="K178" s="41">
        <v>8277305.5800000001</v>
      </c>
      <c r="L178" s="41">
        <v>0</v>
      </c>
      <c r="M178" s="41">
        <v>8277305.5800000001</v>
      </c>
      <c r="N178" s="41">
        <v>1208416.72</v>
      </c>
      <c r="O178" s="41">
        <v>0</v>
      </c>
      <c r="P178" s="41">
        <v>440115.66</v>
      </c>
      <c r="Q178" s="41">
        <v>7717160</v>
      </c>
      <c r="R178" s="41">
        <v>0</v>
      </c>
      <c r="S178" s="41">
        <v>0</v>
      </c>
      <c r="T178" s="41">
        <v>24282161.489999998</v>
      </c>
      <c r="U178" s="41">
        <v>0</v>
      </c>
      <c r="V178" s="41">
        <v>0</v>
      </c>
      <c r="W178" s="41">
        <v>41925159.450000003</v>
      </c>
      <c r="X178" s="43">
        <v>1.2145125141867046E-2</v>
      </c>
      <c r="Y178" s="41">
        <v>8866.44</v>
      </c>
      <c r="Z178" s="41">
        <v>42250</v>
      </c>
      <c r="AA178" s="41">
        <v>1022.3288000000001</v>
      </c>
      <c r="AB178" s="41">
        <v>52138.768800000005</v>
      </c>
      <c r="AC178" s="41">
        <v>-175</v>
      </c>
      <c r="AD178" s="41">
        <v>51963.768800000005</v>
      </c>
      <c r="AE178" s="41">
        <v>0</v>
      </c>
      <c r="AF178" s="41">
        <v>0</v>
      </c>
      <c r="AG178" s="43">
        <f t="shared" si="6"/>
        <v>9925837.9600000009</v>
      </c>
      <c r="AH178" s="43">
        <f t="shared" si="7"/>
        <v>7717160</v>
      </c>
      <c r="AI178" s="43">
        <f t="shared" si="8"/>
        <v>24282161.489999998</v>
      </c>
      <c r="AJ178" s="41">
        <v>3798490805</v>
      </c>
      <c r="AK178" s="41">
        <v>4359284298</v>
      </c>
      <c r="AL178" s="41">
        <v>4863888769</v>
      </c>
      <c r="AM178" s="41">
        <v>4340554624</v>
      </c>
      <c r="AN178" s="41">
        <v>1621294.6350370769</v>
      </c>
      <c r="AO178" s="44"/>
    </row>
    <row r="179" spans="1:41" s="34" customFormat="1" ht="16.5" x14ac:dyDescent="0.3">
      <c r="A179" s="34" t="s">
        <v>415</v>
      </c>
      <c r="B179" s="34" t="s">
        <v>416</v>
      </c>
      <c r="C179" s="34" t="s">
        <v>402</v>
      </c>
      <c r="D179" s="39">
        <v>1</v>
      </c>
      <c r="E179" s="39" t="s">
        <v>1247</v>
      </c>
      <c r="F179" s="40" t="s">
        <v>1190</v>
      </c>
      <c r="G179" s="41">
        <v>12774531300</v>
      </c>
      <c r="H179" s="42">
        <v>1.1219999999999999</v>
      </c>
      <c r="I179" s="41">
        <v>21566015571</v>
      </c>
      <c r="J179" s="41">
        <v>40570588.030000001</v>
      </c>
      <c r="K179" s="41">
        <v>40570557.039999999</v>
      </c>
      <c r="L179" s="41">
        <v>0</v>
      </c>
      <c r="M179" s="41">
        <v>40570557.039999999</v>
      </c>
      <c r="N179" s="41">
        <v>0</v>
      </c>
      <c r="O179" s="41">
        <v>0</v>
      </c>
      <c r="P179" s="41">
        <v>2157141.37</v>
      </c>
      <c r="Q179" s="41">
        <v>25348983</v>
      </c>
      <c r="R179" s="41">
        <v>0</v>
      </c>
      <c r="S179" s="41">
        <v>0</v>
      </c>
      <c r="T179" s="41">
        <v>68223000.599999994</v>
      </c>
      <c r="U179" s="41">
        <v>0</v>
      </c>
      <c r="V179" s="41">
        <v>7007662</v>
      </c>
      <c r="W179" s="41">
        <v>143307344.00999999</v>
      </c>
      <c r="X179" s="43">
        <v>9.0568429456515873E-3</v>
      </c>
      <c r="Y179" s="41">
        <v>2250</v>
      </c>
      <c r="Z179" s="41">
        <v>61000</v>
      </c>
      <c r="AA179" s="41">
        <v>1265</v>
      </c>
      <c r="AB179" s="41">
        <v>64515</v>
      </c>
      <c r="AC179" s="41">
        <v>0</v>
      </c>
      <c r="AD179" s="41">
        <v>64515</v>
      </c>
      <c r="AE179" s="41">
        <v>0</v>
      </c>
      <c r="AF179" s="41">
        <v>0</v>
      </c>
      <c r="AG179" s="43">
        <f t="shared" si="6"/>
        <v>42727698.409999996</v>
      </c>
      <c r="AH179" s="43">
        <f t="shared" si="7"/>
        <v>25348983</v>
      </c>
      <c r="AI179" s="43">
        <f t="shared" si="8"/>
        <v>75230662.599999994</v>
      </c>
      <c r="AJ179" s="41">
        <v>18280874535</v>
      </c>
      <c r="AK179" s="41">
        <v>21169343729</v>
      </c>
      <c r="AL179" s="41">
        <v>23121323620</v>
      </c>
      <c r="AM179" s="41">
        <v>20857180628</v>
      </c>
      <c r="AN179" s="41">
        <v>7707100.1662254604</v>
      </c>
      <c r="AO179" s="44"/>
    </row>
    <row r="180" spans="1:41" s="34" customFormat="1" ht="16.5" x14ac:dyDescent="0.3">
      <c r="A180" s="34" t="s">
        <v>417</v>
      </c>
      <c r="B180" s="34" t="s">
        <v>418</v>
      </c>
      <c r="C180" s="34" t="s">
        <v>402</v>
      </c>
      <c r="D180" s="39">
        <v>2</v>
      </c>
      <c r="E180" s="39" t="s">
        <v>1247</v>
      </c>
      <c r="F180" s="40" t="s">
        <v>1190</v>
      </c>
      <c r="G180" s="41">
        <v>4986564300</v>
      </c>
      <c r="H180" s="42">
        <v>0.89400000000000002</v>
      </c>
      <c r="I180" s="41">
        <v>9282726331</v>
      </c>
      <c r="J180" s="41">
        <v>17462922.829999998</v>
      </c>
      <c r="K180" s="41">
        <v>17457102.949999999</v>
      </c>
      <c r="L180" s="41">
        <v>0</v>
      </c>
      <c r="M180" s="41">
        <v>17457102.949999999</v>
      </c>
      <c r="N180" s="41">
        <v>2548662.83</v>
      </c>
      <c r="O180" s="41">
        <v>0</v>
      </c>
      <c r="P180" s="41">
        <v>928231.75</v>
      </c>
      <c r="Q180" s="41">
        <v>2357758</v>
      </c>
      <c r="R180" s="41">
        <v>0</v>
      </c>
      <c r="S180" s="41">
        <v>0</v>
      </c>
      <c r="T180" s="41">
        <v>21258277.550000001</v>
      </c>
      <c r="U180" s="41">
        <v>0</v>
      </c>
      <c r="V180" s="41">
        <v>0</v>
      </c>
      <c r="W180" s="41">
        <v>44550033.079999998</v>
      </c>
      <c r="X180" s="43">
        <v>6.6915017898749023E-3</v>
      </c>
      <c r="Y180" s="41">
        <v>775.96</v>
      </c>
      <c r="Z180" s="41">
        <v>20500</v>
      </c>
      <c r="AA180" s="41">
        <v>425.51920000000001</v>
      </c>
      <c r="AB180" s="41">
        <v>21701.479199999998</v>
      </c>
      <c r="AC180" s="41">
        <v>-1250</v>
      </c>
      <c r="AD180" s="41">
        <v>20451.479199999998</v>
      </c>
      <c r="AE180" s="41">
        <v>0</v>
      </c>
      <c r="AF180" s="41">
        <v>0</v>
      </c>
      <c r="AG180" s="43">
        <f t="shared" si="6"/>
        <v>20933997.530000001</v>
      </c>
      <c r="AH180" s="43">
        <f t="shared" si="7"/>
        <v>2357758</v>
      </c>
      <c r="AI180" s="43">
        <f t="shared" si="8"/>
        <v>21258277.550000001</v>
      </c>
      <c r="AJ180" s="41">
        <v>8074767121</v>
      </c>
      <c r="AK180" s="41">
        <v>9162207853</v>
      </c>
      <c r="AL180" s="41">
        <v>9965156475</v>
      </c>
      <c r="AM180" s="41">
        <v>9067377149.666666</v>
      </c>
      <c r="AN180" s="41">
        <v>3321715.5032811752</v>
      </c>
      <c r="AO180" s="44"/>
    </row>
    <row r="181" spans="1:41" s="34" customFormat="1" ht="16.5" x14ac:dyDescent="0.3">
      <c r="A181" s="34" t="s">
        <v>419</v>
      </c>
      <c r="B181" s="34" t="s">
        <v>420</v>
      </c>
      <c r="C181" s="34" t="s">
        <v>402</v>
      </c>
      <c r="D181" s="39">
        <v>3</v>
      </c>
      <c r="E181" s="39" t="s">
        <v>1246</v>
      </c>
      <c r="F181" s="40" t="s">
        <v>1190</v>
      </c>
      <c r="G181" s="41">
        <v>5065574600</v>
      </c>
      <c r="H181" s="42">
        <v>0.748</v>
      </c>
      <c r="I181" s="41">
        <v>8610348844</v>
      </c>
      <c r="J181" s="41">
        <v>16198027.609999999</v>
      </c>
      <c r="K181" s="41">
        <v>16198027.609999999</v>
      </c>
      <c r="L181" s="41">
        <v>0</v>
      </c>
      <c r="M181" s="41">
        <v>16198027.609999999</v>
      </c>
      <c r="N181" s="41">
        <v>2364907.2200000002</v>
      </c>
      <c r="O181" s="41">
        <v>0</v>
      </c>
      <c r="P181" s="41">
        <v>861251</v>
      </c>
      <c r="Q181" s="41">
        <v>2646025</v>
      </c>
      <c r="R181" s="41">
        <v>0</v>
      </c>
      <c r="S181" s="41">
        <v>0</v>
      </c>
      <c r="T181" s="41">
        <v>15806000</v>
      </c>
      <c r="U181" s="41">
        <v>0</v>
      </c>
      <c r="V181" s="41">
        <v>0</v>
      </c>
      <c r="W181" s="41">
        <v>37876210.829999998</v>
      </c>
      <c r="X181" s="43">
        <v>5.2754261425350842E-3</v>
      </c>
      <c r="Y181" s="41">
        <v>0</v>
      </c>
      <c r="Z181" s="41">
        <v>8000</v>
      </c>
      <c r="AA181" s="41">
        <v>160</v>
      </c>
      <c r="AB181" s="41">
        <v>8160</v>
      </c>
      <c r="AC181" s="41">
        <v>0</v>
      </c>
      <c r="AD181" s="41">
        <v>8160</v>
      </c>
      <c r="AE181" s="41">
        <v>0</v>
      </c>
      <c r="AF181" s="41">
        <v>0</v>
      </c>
      <c r="AG181" s="43">
        <f t="shared" si="6"/>
        <v>19424185.829999998</v>
      </c>
      <c r="AH181" s="43">
        <f t="shared" si="7"/>
        <v>2646025</v>
      </c>
      <c r="AI181" s="43">
        <f t="shared" si="8"/>
        <v>15806000</v>
      </c>
      <c r="AJ181" s="41">
        <v>7469753377</v>
      </c>
      <c r="AK181" s="41">
        <v>8512160211</v>
      </c>
      <c r="AL181" s="41">
        <v>9503892308</v>
      </c>
      <c r="AM181" s="41">
        <v>8495268632</v>
      </c>
      <c r="AN181" s="41">
        <v>3167960.934702564</v>
      </c>
      <c r="AO181" s="44"/>
    </row>
    <row r="182" spans="1:41" s="34" customFormat="1" ht="16.5" x14ac:dyDescent="0.3">
      <c r="A182" s="34" t="s">
        <v>421</v>
      </c>
      <c r="B182" s="34" t="s">
        <v>422</v>
      </c>
      <c r="C182" s="34" t="s">
        <v>402</v>
      </c>
      <c r="D182" s="39">
        <v>1</v>
      </c>
      <c r="E182" s="39" t="s">
        <v>1246</v>
      </c>
      <c r="F182" s="40" t="s">
        <v>1190</v>
      </c>
      <c r="G182" s="41">
        <v>1909184100</v>
      </c>
      <c r="H182" s="42">
        <v>2.1859999999999999</v>
      </c>
      <c r="I182" s="41">
        <v>2816938445</v>
      </c>
      <c r="J182" s="41">
        <v>5299302.91</v>
      </c>
      <c r="K182" s="41">
        <v>5295014.82</v>
      </c>
      <c r="L182" s="41">
        <v>0</v>
      </c>
      <c r="M182" s="41">
        <v>5295014.82</v>
      </c>
      <c r="N182" s="41">
        <v>772984.89</v>
      </c>
      <c r="O182" s="41">
        <v>0</v>
      </c>
      <c r="P182" s="41">
        <v>281552.53000000003</v>
      </c>
      <c r="Q182" s="41">
        <v>29754193</v>
      </c>
      <c r="R182" s="41">
        <v>0</v>
      </c>
      <c r="S182" s="41">
        <v>0</v>
      </c>
      <c r="T182" s="41">
        <v>5618158.0599999996</v>
      </c>
      <c r="U182" s="41">
        <v>0</v>
      </c>
      <c r="V182" s="41">
        <v>0</v>
      </c>
      <c r="W182" s="41">
        <v>41721903.300000004</v>
      </c>
      <c r="X182" s="43">
        <v>1.7705827274231006E-2</v>
      </c>
      <c r="Y182" s="41">
        <v>11335.62</v>
      </c>
      <c r="Z182" s="41">
        <v>79250</v>
      </c>
      <c r="AA182" s="41">
        <v>1811.7123999999999</v>
      </c>
      <c r="AB182" s="41">
        <v>92397.332399999999</v>
      </c>
      <c r="AC182" s="41">
        <v>0</v>
      </c>
      <c r="AD182" s="41">
        <v>92397.332399999999</v>
      </c>
      <c r="AE182" s="41">
        <v>0</v>
      </c>
      <c r="AF182" s="41">
        <v>0</v>
      </c>
      <c r="AG182" s="43">
        <f t="shared" si="6"/>
        <v>6349552.2400000002</v>
      </c>
      <c r="AH182" s="43">
        <f t="shared" si="7"/>
        <v>29754193</v>
      </c>
      <c r="AI182" s="43">
        <f t="shared" si="8"/>
        <v>5618158.0599999996</v>
      </c>
      <c r="AJ182" s="41">
        <v>2568921406</v>
      </c>
      <c r="AK182" s="41">
        <v>2802224517</v>
      </c>
      <c r="AL182" s="41">
        <v>3059589904</v>
      </c>
      <c r="AM182" s="41">
        <v>2810245275.6666665</v>
      </c>
      <c r="AN182" s="41">
        <v>1019862.2814700321</v>
      </c>
      <c r="AO182" s="44"/>
    </row>
    <row r="183" spans="1:41" s="34" customFormat="1" ht="16.5" x14ac:dyDescent="0.3">
      <c r="A183" s="34" t="s">
        <v>423</v>
      </c>
      <c r="B183" s="34" t="s">
        <v>424</v>
      </c>
      <c r="C183" s="34" t="s">
        <v>402</v>
      </c>
      <c r="D183" s="39">
        <v>2</v>
      </c>
      <c r="E183" s="39" t="s">
        <v>1247</v>
      </c>
      <c r="F183" s="40" t="s">
        <v>1190</v>
      </c>
      <c r="G183" s="41">
        <v>534936500</v>
      </c>
      <c r="H183" s="42">
        <v>1.5039999999999998</v>
      </c>
      <c r="I183" s="41">
        <v>1075580399</v>
      </c>
      <c r="J183" s="41">
        <v>2023411.75</v>
      </c>
      <c r="K183" s="41">
        <v>2012767.6</v>
      </c>
      <c r="L183" s="41">
        <v>0</v>
      </c>
      <c r="M183" s="41">
        <v>2012767.6</v>
      </c>
      <c r="N183" s="41">
        <v>293746.82</v>
      </c>
      <c r="O183" s="41">
        <v>0</v>
      </c>
      <c r="P183" s="41">
        <v>107079.49</v>
      </c>
      <c r="Q183" s="41">
        <v>1367744</v>
      </c>
      <c r="R183" s="41">
        <v>1956467</v>
      </c>
      <c r="S183" s="41">
        <v>0</v>
      </c>
      <c r="T183" s="41">
        <v>2305448.71</v>
      </c>
      <c r="U183" s="41">
        <v>0</v>
      </c>
      <c r="V183" s="41">
        <v>0</v>
      </c>
      <c r="W183" s="41">
        <v>8043253.6200000001</v>
      </c>
      <c r="X183" s="43">
        <v>1.2204929848688982E-2</v>
      </c>
      <c r="Y183" s="41">
        <v>0</v>
      </c>
      <c r="Z183" s="41">
        <v>8000</v>
      </c>
      <c r="AA183" s="41">
        <v>160</v>
      </c>
      <c r="AB183" s="41">
        <v>8160</v>
      </c>
      <c r="AC183" s="41">
        <v>0</v>
      </c>
      <c r="AD183" s="41">
        <v>8160</v>
      </c>
      <c r="AE183" s="41">
        <v>0</v>
      </c>
      <c r="AF183" s="41">
        <v>0</v>
      </c>
      <c r="AG183" s="43">
        <f t="shared" si="6"/>
        <v>2413593.91</v>
      </c>
      <c r="AH183" s="43">
        <f t="shared" si="7"/>
        <v>3324211</v>
      </c>
      <c r="AI183" s="43">
        <f t="shared" si="8"/>
        <v>2305448.71</v>
      </c>
      <c r="AJ183" s="41">
        <v>906443424</v>
      </c>
      <c r="AK183" s="41">
        <v>1065355506</v>
      </c>
      <c r="AL183" s="41">
        <v>1118879941</v>
      </c>
      <c r="AM183" s="41">
        <v>1030226290.3333334</v>
      </c>
      <c r="AN183" s="41">
        <v>372959.60737335298</v>
      </c>
      <c r="AO183" s="44"/>
    </row>
    <row r="184" spans="1:41" s="34" customFormat="1" ht="16.5" x14ac:dyDescent="0.3">
      <c r="A184" s="34" t="s">
        <v>425</v>
      </c>
      <c r="B184" s="34" t="s">
        <v>426</v>
      </c>
      <c r="C184" s="34" t="s">
        <v>402</v>
      </c>
      <c r="D184" s="39">
        <v>3</v>
      </c>
      <c r="E184" s="39" t="s">
        <v>1246</v>
      </c>
      <c r="F184" s="40" t="s">
        <v>1190</v>
      </c>
      <c r="G184" s="41">
        <v>229217700</v>
      </c>
      <c r="H184" s="42">
        <v>1.9609999999999999</v>
      </c>
      <c r="I184" s="41">
        <v>415150422</v>
      </c>
      <c r="J184" s="41">
        <v>780992.52</v>
      </c>
      <c r="K184" s="41">
        <v>780186.43</v>
      </c>
      <c r="L184" s="41">
        <v>0</v>
      </c>
      <c r="M184" s="41">
        <v>780186.43</v>
      </c>
      <c r="N184" s="41">
        <v>113895.27</v>
      </c>
      <c r="O184" s="41">
        <v>0</v>
      </c>
      <c r="P184" s="41">
        <v>41487.25</v>
      </c>
      <c r="Q184" s="41">
        <v>792870</v>
      </c>
      <c r="R184" s="41">
        <v>0</v>
      </c>
      <c r="S184" s="41">
        <v>0</v>
      </c>
      <c r="T184" s="41">
        <v>2766425.28</v>
      </c>
      <c r="U184" s="41">
        <v>0</v>
      </c>
      <c r="V184" s="41">
        <v>0</v>
      </c>
      <c r="W184" s="41">
        <v>4494864.2300000004</v>
      </c>
      <c r="X184" s="43">
        <v>1.4254386505109129E-2</v>
      </c>
      <c r="Y184" s="41">
        <v>1000</v>
      </c>
      <c r="Z184" s="41">
        <v>6000</v>
      </c>
      <c r="AA184" s="41">
        <v>140</v>
      </c>
      <c r="AB184" s="41">
        <v>7140</v>
      </c>
      <c r="AC184" s="41">
        <v>250</v>
      </c>
      <c r="AD184" s="41">
        <v>7390</v>
      </c>
      <c r="AE184" s="41">
        <v>0</v>
      </c>
      <c r="AF184" s="41">
        <v>0</v>
      </c>
      <c r="AG184" s="43">
        <f t="shared" si="6"/>
        <v>935568.95000000007</v>
      </c>
      <c r="AH184" s="43">
        <f t="shared" si="7"/>
        <v>792870</v>
      </c>
      <c r="AI184" s="43">
        <f t="shared" si="8"/>
        <v>2766425.28</v>
      </c>
      <c r="AJ184" s="41">
        <v>324993891</v>
      </c>
      <c r="AK184" s="41">
        <v>405706191</v>
      </c>
      <c r="AL184" s="41">
        <v>457794488</v>
      </c>
      <c r="AM184" s="41">
        <v>396164856.66666669</v>
      </c>
      <c r="AN184" s="41">
        <v>152598.01006850399</v>
      </c>
      <c r="AO184" s="44"/>
    </row>
    <row r="185" spans="1:41" s="34" customFormat="1" ht="16.5" x14ac:dyDescent="0.3">
      <c r="A185" s="34" t="s">
        <v>427</v>
      </c>
      <c r="B185" s="34" t="s">
        <v>428</v>
      </c>
      <c r="C185" s="34" t="s">
        <v>402</v>
      </c>
      <c r="D185" s="39">
        <v>1</v>
      </c>
      <c r="E185" s="39" t="s">
        <v>1247</v>
      </c>
      <c r="F185" s="40" t="s">
        <v>1190</v>
      </c>
      <c r="G185" s="41">
        <v>1431490700</v>
      </c>
      <c r="H185" s="42">
        <v>3.0009999999999999</v>
      </c>
      <c r="I185" s="41">
        <v>2425809444</v>
      </c>
      <c r="J185" s="41">
        <v>4563500.16</v>
      </c>
      <c r="K185" s="41">
        <v>4559112.6100000003</v>
      </c>
      <c r="L185" s="41">
        <v>0</v>
      </c>
      <c r="M185" s="41">
        <v>4559112.6100000003</v>
      </c>
      <c r="N185" s="41">
        <v>665560.79</v>
      </c>
      <c r="O185" s="41">
        <v>0</v>
      </c>
      <c r="P185" s="41">
        <v>242424.04</v>
      </c>
      <c r="Q185" s="41">
        <v>14402657</v>
      </c>
      <c r="R185" s="41">
        <v>0</v>
      </c>
      <c r="S185" s="41">
        <v>0</v>
      </c>
      <c r="T185" s="41">
        <v>23076287.280000001</v>
      </c>
      <c r="U185" s="41">
        <v>0</v>
      </c>
      <c r="V185" s="41">
        <v>0</v>
      </c>
      <c r="W185" s="41">
        <v>42946041.719999999</v>
      </c>
      <c r="X185" s="43">
        <v>2.3213417527845594E-2</v>
      </c>
      <c r="Y185" s="41">
        <v>5383.56</v>
      </c>
      <c r="Z185" s="41">
        <v>17500</v>
      </c>
      <c r="AA185" s="41">
        <v>457.67120000000006</v>
      </c>
      <c r="AB185" s="41">
        <v>23341.231200000002</v>
      </c>
      <c r="AC185" s="41">
        <v>0</v>
      </c>
      <c r="AD185" s="41">
        <v>23341.231200000002</v>
      </c>
      <c r="AE185" s="41">
        <v>0</v>
      </c>
      <c r="AF185" s="41">
        <v>0</v>
      </c>
      <c r="AG185" s="43">
        <f t="shared" si="6"/>
        <v>5467097.4400000004</v>
      </c>
      <c r="AH185" s="43">
        <f t="shared" si="7"/>
        <v>14402657</v>
      </c>
      <c r="AI185" s="43">
        <f t="shared" si="8"/>
        <v>23076287.280000001</v>
      </c>
      <c r="AJ185" s="41">
        <v>2136230921</v>
      </c>
      <c r="AK185" s="41">
        <v>2385131255</v>
      </c>
      <c r="AL185" s="41">
        <v>2783918125</v>
      </c>
      <c r="AM185" s="41">
        <v>2435093433.6666665</v>
      </c>
      <c r="AN185" s="41">
        <v>927971.78036062501</v>
      </c>
      <c r="AO185" s="44"/>
    </row>
    <row r="186" spans="1:41" s="34" customFormat="1" ht="16.5" x14ac:dyDescent="0.3">
      <c r="A186" s="34" t="s">
        <v>429</v>
      </c>
      <c r="B186" s="34" t="s">
        <v>430</v>
      </c>
      <c r="C186" s="34" t="s">
        <v>402</v>
      </c>
      <c r="D186" s="39">
        <v>2</v>
      </c>
      <c r="E186" s="39" t="s">
        <v>1247</v>
      </c>
      <c r="F186" s="40" t="s">
        <v>1190</v>
      </c>
      <c r="G186" s="41">
        <v>2385210900</v>
      </c>
      <c r="H186" s="42">
        <v>1.4269999999999998</v>
      </c>
      <c r="I186" s="41">
        <v>3595235490</v>
      </c>
      <c r="J186" s="41">
        <v>6763456.9500000002</v>
      </c>
      <c r="K186" s="41">
        <v>6762345.9000000004</v>
      </c>
      <c r="L186" s="41">
        <v>0</v>
      </c>
      <c r="M186" s="41">
        <v>6762345.9000000004</v>
      </c>
      <c r="N186" s="41">
        <v>987278.2</v>
      </c>
      <c r="O186" s="41">
        <v>0</v>
      </c>
      <c r="P186" s="41">
        <v>359557.64</v>
      </c>
      <c r="Q186" s="41">
        <v>8876485</v>
      </c>
      <c r="R186" s="41">
        <v>0</v>
      </c>
      <c r="S186" s="41">
        <v>0</v>
      </c>
      <c r="T186" s="41">
        <v>17044608.600000001</v>
      </c>
      <c r="U186" s="41">
        <v>0</v>
      </c>
      <c r="V186" s="41">
        <v>0</v>
      </c>
      <c r="W186" s="41">
        <v>34030275.340000004</v>
      </c>
      <c r="X186" s="43">
        <v>1.1913916438890478E-2</v>
      </c>
      <c r="Y186" s="41">
        <v>2402.0500000000002</v>
      </c>
      <c r="Z186" s="41">
        <v>29500</v>
      </c>
      <c r="AA186" s="41">
        <v>638.04100000000005</v>
      </c>
      <c r="AB186" s="41">
        <v>32540.091</v>
      </c>
      <c r="AC186" s="41">
        <v>0</v>
      </c>
      <c r="AD186" s="41">
        <v>32540.091</v>
      </c>
      <c r="AE186" s="41">
        <v>0</v>
      </c>
      <c r="AF186" s="41">
        <v>0</v>
      </c>
      <c r="AG186" s="43">
        <f t="shared" si="6"/>
        <v>8109181.7400000002</v>
      </c>
      <c r="AH186" s="43">
        <f t="shared" si="7"/>
        <v>8876485</v>
      </c>
      <c r="AI186" s="43">
        <f t="shared" si="8"/>
        <v>17044608.600000001</v>
      </c>
      <c r="AJ186" s="41">
        <v>3099392017</v>
      </c>
      <c r="AK186" s="41">
        <v>3549553035</v>
      </c>
      <c r="AL186" s="41">
        <v>3985314787</v>
      </c>
      <c r="AM186" s="41">
        <v>3544753279.6666665</v>
      </c>
      <c r="AN186" s="41">
        <v>1328436.933895071</v>
      </c>
      <c r="AO186" s="44"/>
    </row>
    <row r="187" spans="1:41" s="34" customFormat="1" ht="16.5" x14ac:dyDescent="0.3">
      <c r="A187" s="34" t="s">
        <v>431</v>
      </c>
      <c r="B187" s="34" t="s">
        <v>432</v>
      </c>
      <c r="C187" s="34" t="s">
        <v>402</v>
      </c>
      <c r="D187" s="39">
        <v>3</v>
      </c>
      <c r="E187" s="39" t="s">
        <v>1246</v>
      </c>
      <c r="F187" s="40" t="s">
        <v>1190</v>
      </c>
      <c r="G187" s="41">
        <v>179318307</v>
      </c>
      <c r="H187" s="42">
        <v>1.6889999999999998</v>
      </c>
      <c r="I187" s="41">
        <v>195273940</v>
      </c>
      <c r="J187" s="41">
        <v>367356.03</v>
      </c>
      <c r="K187" s="41">
        <v>366693.52</v>
      </c>
      <c r="L187" s="41">
        <v>0</v>
      </c>
      <c r="M187" s="41">
        <v>366693.52</v>
      </c>
      <c r="N187" s="41">
        <v>53525.95</v>
      </c>
      <c r="O187" s="41">
        <v>0</v>
      </c>
      <c r="P187" s="41">
        <v>19496.53</v>
      </c>
      <c r="Q187" s="41">
        <v>2171819</v>
      </c>
      <c r="R187" s="41">
        <v>0</v>
      </c>
      <c r="S187" s="41">
        <v>0</v>
      </c>
      <c r="T187" s="41">
        <v>415874.75</v>
      </c>
      <c r="U187" s="41">
        <v>0</v>
      </c>
      <c r="V187" s="41">
        <v>0</v>
      </c>
      <c r="W187" s="41">
        <v>3027409.75</v>
      </c>
      <c r="X187" s="43">
        <v>1.4423631301739853E-2</v>
      </c>
      <c r="Y187" s="41">
        <v>1270.49</v>
      </c>
      <c r="Z187" s="41">
        <v>9000</v>
      </c>
      <c r="AA187" s="41">
        <v>205.40979999999999</v>
      </c>
      <c r="AB187" s="41">
        <v>10475.899799999999</v>
      </c>
      <c r="AC187" s="41">
        <v>-1000</v>
      </c>
      <c r="AD187" s="41">
        <v>9475.8997999999992</v>
      </c>
      <c r="AE187" s="41">
        <v>0</v>
      </c>
      <c r="AF187" s="41">
        <v>0</v>
      </c>
      <c r="AG187" s="43">
        <f t="shared" si="6"/>
        <v>439716</v>
      </c>
      <c r="AH187" s="43">
        <f t="shared" si="7"/>
        <v>2171819</v>
      </c>
      <c r="AI187" s="43">
        <f t="shared" si="8"/>
        <v>415874.75</v>
      </c>
      <c r="AJ187" s="41">
        <v>180936634</v>
      </c>
      <c r="AK187" s="41">
        <v>192608997</v>
      </c>
      <c r="AL187" s="41">
        <v>218268460</v>
      </c>
      <c r="AM187" s="41">
        <v>197271363.66666666</v>
      </c>
      <c r="AN187" s="41">
        <v>73014.315985611</v>
      </c>
      <c r="AO187" s="44"/>
    </row>
    <row r="188" spans="1:41" s="34" customFormat="1" ht="16.5" x14ac:dyDescent="0.3">
      <c r="A188" s="34" t="s">
        <v>433</v>
      </c>
      <c r="B188" s="34" t="s">
        <v>434</v>
      </c>
      <c r="C188" s="34" t="s">
        <v>435</v>
      </c>
      <c r="D188" s="39">
        <v>1</v>
      </c>
      <c r="E188" s="39" t="s">
        <v>1247</v>
      </c>
      <c r="F188" s="40"/>
      <c r="G188" s="41">
        <v>492904646</v>
      </c>
      <c r="H188" s="42">
        <v>5.2880000000000003</v>
      </c>
      <c r="I188" s="41">
        <v>720074093</v>
      </c>
      <c r="J188" s="41">
        <v>6424545</v>
      </c>
      <c r="K188" s="41">
        <v>6420032.46</v>
      </c>
      <c r="L188" s="41">
        <v>0</v>
      </c>
      <c r="M188" s="41">
        <v>6420032.46</v>
      </c>
      <c r="N188" s="41">
        <v>0</v>
      </c>
      <c r="O188" s="41">
        <v>353179.98</v>
      </c>
      <c r="P188" s="41">
        <v>72083.41</v>
      </c>
      <c r="Q188" s="41">
        <v>3679960</v>
      </c>
      <c r="R188" s="41">
        <v>0</v>
      </c>
      <c r="S188" s="41">
        <v>0</v>
      </c>
      <c r="T188" s="41">
        <v>15188849.91</v>
      </c>
      <c r="U188" s="41">
        <v>98580.93</v>
      </c>
      <c r="V188" s="41">
        <v>233829.52</v>
      </c>
      <c r="W188" s="41">
        <v>26046516.209999997</v>
      </c>
      <c r="X188" s="43">
        <v>4.3844186935711418E-2</v>
      </c>
      <c r="Y188" s="41">
        <v>27000</v>
      </c>
      <c r="Z188" s="41">
        <v>29250</v>
      </c>
      <c r="AA188" s="41">
        <v>1125</v>
      </c>
      <c r="AB188" s="41">
        <v>57375</v>
      </c>
      <c r="AC188" s="41">
        <v>0</v>
      </c>
      <c r="AD188" s="41">
        <v>57375</v>
      </c>
      <c r="AE188" s="41">
        <v>0</v>
      </c>
      <c r="AF188" s="41">
        <v>0</v>
      </c>
      <c r="AG188" s="43">
        <f t="shared" si="6"/>
        <v>6845295.8499999996</v>
      </c>
      <c r="AH188" s="43">
        <f t="shared" si="7"/>
        <v>3679960</v>
      </c>
      <c r="AI188" s="43">
        <f t="shared" si="8"/>
        <v>15521260.359999999</v>
      </c>
      <c r="AJ188" s="41">
        <v>605482544</v>
      </c>
      <c r="AK188" s="41">
        <v>697739822</v>
      </c>
      <c r="AL188" s="41">
        <v>767782186</v>
      </c>
      <c r="AM188" s="41">
        <v>690334850.66666663</v>
      </c>
      <c r="AN188" s="41">
        <v>257023.786975956</v>
      </c>
      <c r="AO188" s="44"/>
    </row>
    <row r="189" spans="1:41" s="34" customFormat="1" ht="16.5" x14ac:dyDescent="0.3">
      <c r="A189" s="34" t="s">
        <v>436</v>
      </c>
      <c r="B189" s="34" t="s">
        <v>437</v>
      </c>
      <c r="C189" s="34" t="s">
        <v>435</v>
      </c>
      <c r="D189" s="39">
        <v>2</v>
      </c>
      <c r="E189" s="39" t="s">
        <v>1247</v>
      </c>
      <c r="F189" s="40" t="s">
        <v>1190</v>
      </c>
      <c r="G189" s="41">
        <v>271304200</v>
      </c>
      <c r="H189" s="42">
        <v>2.6109999999999998</v>
      </c>
      <c r="I189" s="41">
        <v>294753597</v>
      </c>
      <c r="J189" s="41">
        <v>2629809.5799999996</v>
      </c>
      <c r="K189" s="41">
        <v>2626771.4799999995</v>
      </c>
      <c r="L189" s="41">
        <v>0</v>
      </c>
      <c r="M189" s="41">
        <v>2626771.4799999995</v>
      </c>
      <c r="N189" s="41">
        <v>0</v>
      </c>
      <c r="O189" s="41">
        <v>144503.26999999999</v>
      </c>
      <c r="P189" s="41">
        <v>29492.83</v>
      </c>
      <c r="Q189" s="41">
        <v>2421442</v>
      </c>
      <c r="R189" s="41">
        <v>0</v>
      </c>
      <c r="S189" s="41">
        <v>0</v>
      </c>
      <c r="T189" s="41">
        <v>1853432.38</v>
      </c>
      <c r="U189" s="41">
        <v>0</v>
      </c>
      <c r="V189" s="41">
        <v>0</v>
      </c>
      <c r="W189" s="41">
        <v>7075641.96</v>
      </c>
      <c r="X189" s="43">
        <v>2.1308067948620505E-2</v>
      </c>
      <c r="Y189" s="41">
        <v>26152.05</v>
      </c>
      <c r="Z189" s="41">
        <v>20750</v>
      </c>
      <c r="AA189" s="41">
        <v>938.04100000000005</v>
      </c>
      <c r="AB189" s="41">
        <v>47840.091</v>
      </c>
      <c r="AC189" s="41">
        <v>0</v>
      </c>
      <c r="AD189" s="41">
        <v>47840.091</v>
      </c>
      <c r="AE189" s="41">
        <v>0</v>
      </c>
      <c r="AF189" s="41">
        <v>0</v>
      </c>
      <c r="AG189" s="43">
        <f t="shared" si="6"/>
        <v>2800767.5799999996</v>
      </c>
      <c r="AH189" s="43">
        <f t="shared" si="7"/>
        <v>2421442</v>
      </c>
      <c r="AI189" s="43">
        <f t="shared" si="8"/>
        <v>1853432.38</v>
      </c>
      <c r="AJ189" s="41">
        <v>279337832</v>
      </c>
      <c r="AK189" s="41">
        <v>292945969</v>
      </c>
      <c r="AL189" s="41">
        <v>343901889</v>
      </c>
      <c r="AM189" s="41">
        <v>305395230</v>
      </c>
      <c r="AN189" s="41">
        <v>114633.848366037</v>
      </c>
      <c r="AO189" s="44"/>
    </row>
    <row r="190" spans="1:41" s="34" customFormat="1" ht="16.5" x14ac:dyDescent="0.3">
      <c r="A190" s="34" t="s">
        <v>438</v>
      </c>
      <c r="B190" s="34" t="s">
        <v>439</v>
      </c>
      <c r="C190" s="34" t="s">
        <v>435</v>
      </c>
      <c r="D190" s="39">
        <v>3</v>
      </c>
      <c r="E190" s="39" t="s">
        <v>1246</v>
      </c>
      <c r="F190" s="40" t="s">
        <v>1190</v>
      </c>
      <c r="G190" s="41">
        <v>197424128</v>
      </c>
      <c r="H190" s="42">
        <v>3.7229999999999999</v>
      </c>
      <c r="I190" s="41">
        <v>273350710</v>
      </c>
      <c r="J190" s="41">
        <v>2438851.7199999997</v>
      </c>
      <c r="K190" s="41">
        <v>2438851.7199999997</v>
      </c>
      <c r="L190" s="41">
        <v>0</v>
      </c>
      <c r="M190" s="41">
        <v>2438851.7199999997</v>
      </c>
      <c r="N190" s="41">
        <v>0</v>
      </c>
      <c r="O190" s="41">
        <v>134167.64000000001</v>
      </c>
      <c r="P190" s="41">
        <v>27382.14</v>
      </c>
      <c r="Q190" s="41">
        <v>3226695</v>
      </c>
      <c r="R190" s="41">
        <v>1227649</v>
      </c>
      <c r="S190" s="41">
        <v>0</v>
      </c>
      <c r="T190" s="41">
        <v>291139.57</v>
      </c>
      <c r="U190" s="41">
        <v>0</v>
      </c>
      <c r="V190" s="41">
        <v>0</v>
      </c>
      <c r="W190" s="41">
        <v>7345885.0700000003</v>
      </c>
      <c r="X190" s="43">
        <v>3.3042354019838495E-2</v>
      </c>
      <c r="Y190" s="41">
        <v>6968.76</v>
      </c>
      <c r="Z190" s="41">
        <v>16250</v>
      </c>
      <c r="AA190" s="41">
        <v>464.37520000000006</v>
      </c>
      <c r="AB190" s="41">
        <v>23683.135200000004</v>
      </c>
      <c r="AC190" s="41">
        <v>0</v>
      </c>
      <c r="AD190" s="41">
        <v>23683.135200000004</v>
      </c>
      <c r="AE190" s="41">
        <v>0</v>
      </c>
      <c r="AF190" s="41">
        <v>0</v>
      </c>
      <c r="AG190" s="43">
        <f t="shared" si="6"/>
        <v>2600401.5</v>
      </c>
      <c r="AH190" s="43">
        <f t="shared" si="7"/>
        <v>4454344</v>
      </c>
      <c r="AI190" s="43">
        <f t="shared" si="8"/>
        <v>291139.57</v>
      </c>
      <c r="AJ190" s="41">
        <v>239496648</v>
      </c>
      <c r="AK190" s="41">
        <v>268784679</v>
      </c>
      <c r="AL190" s="41">
        <v>293915062</v>
      </c>
      <c r="AM190" s="41">
        <v>267398796.33333334</v>
      </c>
      <c r="AN190" s="41">
        <v>98148.398518169997</v>
      </c>
      <c r="AO190" s="44"/>
    </row>
    <row r="191" spans="1:41" s="34" customFormat="1" ht="16.5" x14ac:dyDescent="0.3">
      <c r="A191" s="34" t="s">
        <v>440</v>
      </c>
      <c r="B191" s="34" t="s">
        <v>441</v>
      </c>
      <c r="C191" s="34" t="s">
        <v>435</v>
      </c>
      <c r="D191" s="39">
        <v>1</v>
      </c>
      <c r="E191" s="39" t="s">
        <v>1247</v>
      </c>
      <c r="F191" s="40" t="s">
        <v>1190</v>
      </c>
      <c r="G191" s="41">
        <v>158437600</v>
      </c>
      <c r="H191" s="42">
        <v>2.6589999999999998</v>
      </c>
      <c r="I191" s="41">
        <v>175410377</v>
      </c>
      <c r="J191" s="41">
        <v>1565022.09</v>
      </c>
      <c r="K191" s="41">
        <v>1557596.5</v>
      </c>
      <c r="L191" s="41">
        <v>0</v>
      </c>
      <c r="M191" s="41">
        <v>1557596.5</v>
      </c>
      <c r="N191" s="41">
        <v>0</v>
      </c>
      <c r="O191" s="41">
        <v>85678.98</v>
      </c>
      <c r="P191" s="41">
        <v>17491.060000000001</v>
      </c>
      <c r="Q191" s="41">
        <v>1934475</v>
      </c>
      <c r="R191" s="41">
        <v>0</v>
      </c>
      <c r="S191" s="41">
        <v>0</v>
      </c>
      <c r="T191" s="41">
        <v>611600.44999999995</v>
      </c>
      <c r="U191" s="41">
        <v>0</v>
      </c>
      <c r="V191" s="41">
        <v>0</v>
      </c>
      <c r="W191" s="41">
        <v>4206841.99</v>
      </c>
      <c r="X191" s="43">
        <v>2.1361549612919438E-2</v>
      </c>
      <c r="Y191" s="41">
        <v>9633.56</v>
      </c>
      <c r="Z191" s="41">
        <v>15250</v>
      </c>
      <c r="AA191" s="41">
        <v>497.67119999999994</v>
      </c>
      <c r="AB191" s="41">
        <v>25381.231199999998</v>
      </c>
      <c r="AC191" s="41">
        <v>0</v>
      </c>
      <c r="AD191" s="41">
        <v>25381.231199999998</v>
      </c>
      <c r="AE191" s="41">
        <v>0</v>
      </c>
      <c r="AF191" s="41">
        <v>0</v>
      </c>
      <c r="AG191" s="43">
        <f t="shared" si="6"/>
        <v>1660766.54</v>
      </c>
      <c r="AH191" s="43">
        <f t="shared" si="7"/>
        <v>1934475</v>
      </c>
      <c r="AI191" s="43">
        <f t="shared" si="8"/>
        <v>611600.44999999995</v>
      </c>
      <c r="AJ191" s="41">
        <v>153253163</v>
      </c>
      <c r="AK191" s="41">
        <v>175269641</v>
      </c>
      <c r="AL191" s="41">
        <v>187878098</v>
      </c>
      <c r="AM191" s="41">
        <v>172133634</v>
      </c>
      <c r="AN191" s="41">
        <v>62625.970040633998</v>
      </c>
      <c r="AO191" s="44"/>
    </row>
    <row r="192" spans="1:41" s="34" customFormat="1" ht="16.5" x14ac:dyDescent="0.3">
      <c r="A192" s="34" t="s">
        <v>442</v>
      </c>
      <c r="B192" s="34" t="s">
        <v>443</v>
      </c>
      <c r="C192" s="34" t="s">
        <v>435</v>
      </c>
      <c r="D192" s="39">
        <v>2</v>
      </c>
      <c r="E192" s="39" t="s">
        <v>1247</v>
      </c>
      <c r="F192" s="40" t="s">
        <v>1190</v>
      </c>
      <c r="G192" s="41">
        <v>318542207</v>
      </c>
      <c r="H192" s="42">
        <v>2.5519999999999996</v>
      </c>
      <c r="I192" s="41">
        <v>341677596</v>
      </c>
      <c r="J192" s="41">
        <v>3048468.36</v>
      </c>
      <c r="K192" s="41">
        <v>3047915.2399999998</v>
      </c>
      <c r="L192" s="41">
        <v>0</v>
      </c>
      <c r="M192" s="41">
        <v>3047915.2399999998</v>
      </c>
      <c r="N192" s="41">
        <v>0</v>
      </c>
      <c r="O192" s="41">
        <v>167673.21</v>
      </c>
      <c r="P192" s="41">
        <v>34220.39</v>
      </c>
      <c r="Q192" s="41">
        <v>1532486</v>
      </c>
      <c r="R192" s="41">
        <v>1906616</v>
      </c>
      <c r="S192" s="41">
        <v>0</v>
      </c>
      <c r="T192" s="41">
        <v>1433351.09</v>
      </c>
      <c r="U192" s="41">
        <v>0</v>
      </c>
      <c r="V192" s="41">
        <v>0</v>
      </c>
      <c r="W192" s="41">
        <v>8122261.9299999997</v>
      </c>
      <c r="X192" s="43">
        <v>2.3714925855189504E-2</v>
      </c>
      <c r="Y192" s="41">
        <v>17464.39</v>
      </c>
      <c r="Z192" s="41">
        <v>25250</v>
      </c>
      <c r="AA192" s="41">
        <v>854.28780000000006</v>
      </c>
      <c r="AB192" s="41">
        <v>43568.677799999998</v>
      </c>
      <c r="AC192" s="41">
        <v>0</v>
      </c>
      <c r="AD192" s="41">
        <v>43568.677799999998</v>
      </c>
      <c r="AE192" s="41">
        <v>0</v>
      </c>
      <c r="AF192" s="41">
        <v>0</v>
      </c>
      <c r="AG192" s="43">
        <f t="shared" si="6"/>
        <v>3249808.84</v>
      </c>
      <c r="AH192" s="43">
        <f t="shared" si="7"/>
        <v>3439102</v>
      </c>
      <c r="AI192" s="43">
        <f t="shared" si="8"/>
        <v>1433351.09</v>
      </c>
      <c r="AJ192" s="41">
        <v>319115935</v>
      </c>
      <c r="AK192" s="41">
        <v>339377288</v>
      </c>
      <c r="AL192" s="41">
        <v>362677659</v>
      </c>
      <c r="AM192" s="41">
        <v>340390294</v>
      </c>
      <c r="AN192" s="41">
        <v>121122.93421027801</v>
      </c>
      <c r="AO192" s="44"/>
    </row>
    <row r="193" spans="1:41" s="34" customFormat="1" ht="16.5" x14ac:dyDescent="0.3">
      <c r="A193" s="34" t="s">
        <v>444</v>
      </c>
      <c r="B193" s="34" t="s">
        <v>445</v>
      </c>
      <c r="C193" s="34" t="s">
        <v>435</v>
      </c>
      <c r="D193" s="39">
        <v>3</v>
      </c>
      <c r="E193" s="39" t="s">
        <v>1246</v>
      </c>
      <c r="F193" s="40" t="s">
        <v>1190</v>
      </c>
      <c r="G193" s="41">
        <v>75552280</v>
      </c>
      <c r="H193" s="42">
        <v>3.58</v>
      </c>
      <c r="I193" s="41">
        <v>92628223</v>
      </c>
      <c r="J193" s="41">
        <v>826434.66</v>
      </c>
      <c r="K193" s="41">
        <v>826434.66</v>
      </c>
      <c r="L193" s="41">
        <v>0</v>
      </c>
      <c r="M193" s="41">
        <v>826434.66</v>
      </c>
      <c r="N193" s="41">
        <v>0</v>
      </c>
      <c r="O193" s="41">
        <v>45464.34</v>
      </c>
      <c r="P193" s="41">
        <v>9278.77</v>
      </c>
      <c r="Q193" s="41">
        <v>1074234</v>
      </c>
      <c r="R193" s="41">
        <v>387814</v>
      </c>
      <c r="S193" s="41">
        <v>0</v>
      </c>
      <c r="T193" s="41">
        <v>358966.1</v>
      </c>
      <c r="U193" s="41">
        <v>0</v>
      </c>
      <c r="V193" s="41">
        <v>0</v>
      </c>
      <c r="W193" s="41">
        <v>2702191.87</v>
      </c>
      <c r="X193" s="43">
        <v>4.0646686589747259E-2</v>
      </c>
      <c r="Y193" s="41">
        <v>750</v>
      </c>
      <c r="Z193" s="41">
        <v>6250</v>
      </c>
      <c r="AA193" s="41">
        <v>140</v>
      </c>
      <c r="AB193" s="41">
        <v>7140</v>
      </c>
      <c r="AC193" s="41">
        <v>0</v>
      </c>
      <c r="AD193" s="41">
        <v>7140</v>
      </c>
      <c r="AE193" s="41">
        <v>0</v>
      </c>
      <c r="AF193" s="41">
        <v>0</v>
      </c>
      <c r="AG193" s="43">
        <f t="shared" si="6"/>
        <v>881177.77</v>
      </c>
      <c r="AH193" s="43">
        <f t="shared" si="7"/>
        <v>1462048</v>
      </c>
      <c r="AI193" s="43">
        <f t="shared" si="8"/>
        <v>358966.1</v>
      </c>
      <c r="AJ193" s="41">
        <v>82359471</v>
      </c>
      <c r="AK193" s="41">
        <v>91351701</v>
      </c>
      <c r="AL193" s="41">
        <v>96807499</v>
      </c>
      <c r="AM193" s="41">
        <v>90172890.333333328</v>
      </c>
      <c r="AN193" s="41">
        <v>32409.127257507</v>
      </c>
      <c r="AO193" s="44"/>
    </row>
    <row r="194" spans="1:41" s="34" customFormat="1" ht="16.5" x14ac:dyDescent="0.3">
      <c r="A194" s="34" t="s">
        <v>446</v>
      </c>
      <c r="B194" s="34" t="s">
        <v>447</v>
      </c>
      <c r="C194" s="34" t="s">
        <v>435</v>
      </c>
      <c r="D194" s="39">
        <v>1</v>
      </c>
      <c r="E194" s="39" t="s">
        <v>1246</v>
      </c>
      <c r="F194" s="40" t="s">
        <v>1190</v>
      </c>
      <c r="G194" s="41">
        <v>308122432</v>
      </c>
      <c r="H194" s="42">
        <v>3.6419999999999999</v>
      </c>
      <c r="I194" s="41">
        <v>436443372</v>
      </c>
      <c r="J194" s="41">
        <v>3893974.4</v>
      </c>
      <c r="K194" s="41">
        <v>3882718.19</v>
      </c>
      <c r="L194" s="41">
        <v>0</v>
      </c>
      <c r="M194" s="41">
        <v>3882718.19</v>
      </c>
      <c r="N194" s="41">
        <v>0</v>
      </c>
      <c r="O194" s="41">
        <v>213588.76</v>
      </c>
      <c r="P194" s="41">
        <v>43597.46</v>
      </c>
      <c r="Q194" s="41">
        <v>3690514</v>
      </c>
      <c r="R194" s="41">
        <v>2337123</v>
      </c>
      <c r="S194" s="41">
        <v>0</v>
      </c>
      <c r="T194" s="41">
        <v>1042710.16</v>
      </c>
      <c r="U194" s="41">
        <v>0</v>
      </c>
      <c r="V194" s="41">
        <v>0</v>
      </c>
      <c r="W194" s="41">
        <v>11210251.57</v>
      </c>
      <c r="X194" s="43">
        <v>3.7319249473390208E-2</v>
      </c>
      <c r="Y194" s="41">
        <v>5000</v>
      </c>
      <c r="Z194" s="41">
        <v>28750</v>
      </c>
      <c r="AA194" s="41">
        <v>675</v>
      </c>
      <c r="AB194" s="41">
        <v>34425</v>
      </c>
      <c r="AC194" s="41">
        <v>0</v>
      </c>
      <c r="AD194" s="41">
        <v>34425</v>
      </c>
      <c r="AE194" s="41">
        <v>0</v>
      </c>
      <c r="AF194" s="41">
        <v>0</v>
      </c>
      <c r="AG194" s="43">
        <f t="shared" ref="AG194:AG257" si="9">SUM(M194:P194)</f>
        <v>4139904.41</v>
      </c>
      <c r="AH194" s="43">
        <f t="shared" ref="AH194:AH257" si="10">SUM(Q194:S194)</f>
        <v>6027637</v>
      </c>
      <c r="AI194" s="43">
        <f t="shared" ref="AI194:AI257" si="11">SUM(T194:V194)</f>
        <v>1042710.16</v>
      </c>
      <c r="AJ194" s="41">
        <v>376956672</v>
      </c>
      <c r="AK194" s="41">
        <v>434167020</v>
      </c>
      <c r="AL194" s="41">
        <v>452810512</v>
      </c>
      <c r="AM194" s="41">
        <v>421311401.33333331</v>
      </c>
      <c r="AN194" s="41">
        <v>151127.86353865199</v>
      </c>
      <c r="AO194" s="44"/>
    </row>
    <row r="195" spans="1:41" s="34" customFormat="1" ht="16.5" x14ac:dyDescent="0.3">
      <c r="A195" s="34" t="s">
        <v>448</v>
      </c>
      <c r="B195" s="34" t="s">
        <v>449</v>
      </c>
      <c r="C195" s="34" t="s">
        <v>435</v>
      </c>
      <c r="D195" s="39">
        <v>2</v>
      </c>
      <c r="E195" s="39" t="s">
        <v>1247</v>
      </c>
      <c r="F195" s="40" t="s">
        <v>1190</v>
      </c>
      <c r="G195" s="41">
        <v>231511444</v>
      </c>
      <c r="H195" s="42">
        <v>2.9069999999999996</v>
      </c>
      <c r="I195" s="41">
        <v>260686691</v>
      </c>
      <c r="J195" s="41">
        <v>2325862.5699999998</v>
      </c>
      <c r="K195" s="41">
        <v>2325862.5699999998</v>
      </c>
      <c r="L195" s="41">
        <v>0</v>
      </c>
      <c r="M195" s="41">
        <v>2325862.5699999998</v>
      </c>
      <c r="N195" s="41">
        <v>0</v>
      </c>
      <c r="O195" s="41">
        <v>127951.81</v>
      </c>
      <c r="P195" s="41">
        <v>26113.56</v>
      </c>
      <c r="Q195" s="41">
        <v>2756906</v>
      </c>
      <c r="R195" s="41">
        <v>0</v>
      </c>
      <c r="S195" s="41">
        <v>0</v>
      </c>
      <c r="T195" s="41">
        <v>1486579.44</v>
      </c>
      <c r="U195" s="41">
        <v>0</v>
      </c>
      <c r="V195" s="41">
        <v>0</v>
      </c>
      <c r="W195" s="41">
        <v>6723413.379999999</v>
      </c>
      <c r="X195" s="43">
        <v>2.4445917005278012E-2</v>
      </c>
      <c r="Y195" s="41">
        <v>11114.39</v>
      </c>
      <c r="Z195" s="41">
        <v>19750</v>
      </c>
      <c r="AA195" s="41">
        <v>617.28779999999995</v>
      </c>
      <c r="AB195" s="41">
        <v>31481.677800000001</v>
      </c>
      <c r="AC195" s="41">
        <v>0</v>
      </c>
      <c r="AD195" s="41">
        <v>31481.677800000001</v>
      </c>
      <c r="AE195" s="41">
        <v>0</v>
      </c>
      <c r="AF195" s="41">
        <v>0</v>
      </c>
      <c r="AG195" s="43">
        <f t="shared" si="9"/>
        <v>2479927.94</v>
      </c>
      <c r="AH195" s="43">
        <f t="shared" si="10"/>
        <v>2756906</v>
      </c>
      <c r="AI195" s="43">
        <f t="shared" si="11"/>
        <v>1486579.44</v>
      </c>
      <c r="AJ195" s="41">
        <v>246493476</v>
      </c>
      <c r="AK195" s="41">
        <v>257566076</v>
      </c>
      <c r="AL195" s="41">
        <v>279020816</v>
      </c>
      <c r="AM195" s="41">
        <v>261026789.33333334</v>
      </c>
      <c r="AN195" s="41">
        <v>93325.693340879996</v>
      </c>
      <c r="AO195" s="44"/>
    </row>
    <row r="196" spans="1:41" s="34" customFormat="1" ht="16.5" x14ac:dyDescent="0.3">
      <c r="A196" s="34" t="s">
        <v>450</v>
      </c>
      <c r="B196" s="34" t="s">
        <v>451</v>
      </c>
      <c r="C196" s="34" t="s">
        <v>435</v>
      </c>
      <c r="D196" s="39">
        <v>3</v>
      </c>
      <c r="E196" s="39" t="s">
        <v>1246</v>
      </c>
      <c r="F196" s="40" t="s">
        <v>1190</v>
      </c>
      <c r="G196" s="41">
        <v>292096978</v>
      </c>
      <c r="H196" s="42">
        <v>2.6879999999999997</v>
      </c>
      <c r="I196" s="41">
        <v>332648089</v>
      </c>
      <c r="J196" s="41">
        <v>2967906.55</v>
      </c>
      <c r="K196" s="41">
        <v>2966160.8299999996</v>
      </c>
      <c r="L196" s="41">
        <v>0</v>
      </c>
      <c r="M196" s="41">
        <v>2966160.8299999996</v>
      </c>
      <c r="N196" s="41">
        <v>0</v>
      </c>
      <c r="O196" s="41">
        <v>163174.35999999999</v>
      </c>
      <c r="P196" s="41">
        <v>33302.82</v>
      </c>
      <c r="Q196" s="41">
        <v>3385187</v>
      </c>
      <c r="R196" s="41">
        <v>0</v>
      </c>
      <c r="S196" s="41">
        <v>0</v>
      </c>
      <c r="T196" s="41">
        <v>1297557.06</v>
      </c>
      <c r="U196" s="41">
        <v>0</v>
      </c>
      <c r="V196" s="41">
        <v>0</v>
      </c>
      <c r="W196" s="41">
        <v>7845382.0700000003</v>
      </c>
      <c r="X196" s="43">
        <v>2.5015767450890361E-2</v>
      </c>
      <c r="Y196" s="41">
        <v>10371.92</v>
      </c>
      <c r="Z196" s="41">
        <v>27000</v>
      </c>
      <c r="AA196" s="41">
        <v>747.4384</v>
      </c>
      <c r="AB196" s="41">
        <v>38119.358399999997</v>
      </c>
      <c r="AC196" s="41">
        <v>-250</v>
      </c>
      <c r="AD196" s="41">
        <v>37869.358399999997</v>
      </c>
      <c r="AE196" s="41">
        <v>0</v>
      </c>
      <c r="AF196" s="41">
        <v>0</v>
      </c>
      <c r="AG196" s="43">
        <f t="shared" si="9"/>
        <v>3162638.0099999993</v>
      </c>
      <c r="AH196" s="43">
        <f t="shared" si="10"/>
        <v>3385187</v>
      </c>
      <c r="AI196" s="43">
        <f t="shared" si="11"/>
        <v>1297557.06</v>
      </c>
      <c r="AJ196" s="41">
        <v>323915213</v>
      </c>
      <c r="AK196" s="41">
        <v>329584304</v>
      </c>
      <c r="AL196" s="41">
        <v>334426752</v>
      </c>
      <c r="AM196" s="41">
        <v>329308756.33333331</v>
      </c>
      <c r="AN196" s="41">
        <v>111667.86499869</v>
      </c>
      <c r="AO196" s="44"/>
    </row>
    <row r="197" spans="1:41" s="34" customFormat="1" ht="16.5" x14ac:dyDescent="0.3">
      <c r="A197" s="34" t="s">
        <v>452</v>
      </c>
      <c r="B197" s="34" t="s">
        <v>453</v>
      </c>
      <c r="C197" s="34" t="s">
        <v>435</v>
      </c>
      <c r="D197" s="39">
        <v>1</v>
      </c>
      <c r="E197" s="39" t="s">
        <v>1247</v>
      </c>
      <c r="F197" s="40" t="s">
        <v>1190</v>
      </c>
      <c r="G197" s="41">
        <v>1481101071</v>
      </c>
      <c r="H197" s="42">
        <v>3.9249999999999998</v>
      </c>
      <c r="I197" s="41">
        <v>2270275209</v>
      </c>
      <c r="J197" s="41">
        <v>20255533.959999997</v>
      </c>
      <c r="K197" s="41">
        <v>20174310.599999998</v>
      </c>
      <c r="L197" s="41">
        <v>0</v>
      </c>
      <c r="M197" s="41">
        <v>20174310.599999998</v>
      </c>
      <c r="N197" s="41">
        <v>0</v>
      </c>
      <c r="O197" s="41">
        <v>1109795.92</v>
      </c>
      <c r="P197" s="41">
        <v>226565.04</v>
      </c>
      <c r="Q197" s="41">
        <v>16126004</v>
      </c>
      <c r="R197" s="41">
        <v>0</v>
      </c>
      <c r="S197" s="41">
        <v>0</v>
      </c>
      <c r="T197" s="41">
        <v>20468226.350000001</v>
      </c>
      <c r="U197" s="41">
        <v>0</v>
      </c>
      <c r="V197" s="41">
        <v>0</v>
      </c>
      <c r="W197" s="41">
        <v>58104901.909999996</v>
      </c>
      <c r="X197" s="43">
        <v>3.2924704301142999E-2</v>
      </c>
      <c r="Y197" s="41">
        <v>38619.19</v>
      </c>
      <c r="Z197" s="41">
        <v>128000</v>
      </c>
      <c r="AA197" s="41">
        <v>3332.3838000000001</v>
      </c>
      <c r="AB197" s="41">
        <v>169951.57380000001</v>
      </c>
      <c r="AC197" s="41">
        <v>-1250</v>
      </c>
      <c r="AD197" s="41">
        <v>168701.57380000001</v>
      </c>
      <c r="AE197" s="41">
        <v>0</v>
      </c>
      <c r="AF197" s="41">
        <v>0</v>
      </c>
      <c r="AG197" s="43">
        <f t="shared" si="9"/>
        <v>21510671.559999995</v>
      </c>
      <c r="AH197" s="43">
        <f t="shared" si="10"/>
        <v>16126004</v>
      </c>
      <c r="AI197" s="43">
        <f t="shared" si="11"/>
        <v>20468226.350000001</v>
      </c>
      <c r="AJ197" s="41">
        <v>1986283613</v>
      </c>
      <c r="AK197" s="41">
        <v>2219982528</v>
      </c>
      <c r="AL197" s="41">
        <v>2444746029</v>
      </c>
      <c r="AM197" s="41">
        <v>2217004056.6666665</v>
      </c>
      <c r="AN197" s="41">
        <v>816080.05058579997</v>
      </c>
      <c r="AO197" s="44"/>
    </row>
    <row r="198" spans="1:41" s="34" customFormat="1" ht="16.5" x14ac:dyDescent="0.3">
      <c r="A198" s="34" t="s">
        <v>454</v>
      </c>
      <c r="B198" s="34" t="s">
        <v>455</v>
      </c>
      <c r="C198" s="34" t="s">
        <v>435</v>
      </c>
      <c r="D198" s="39">
        <v>2</v>
      </c>
      <c r="E198" s="39" t="s">
        <v>1247</v>
      </c>
      <c r="F198" s="40" t="s">
        <v>1190</v>
      </c>
      <c r="G198" s="41">
        <v>33059155</v>
      </c>
      <c r="H198" s="42">
        <v>3.1599999999999997</v>
      </c>
      <c r="I198" s="41">
        <v>38631564</v>
      </c>
      <c r="J198" s="41">
        <v>344673.14999999997</v>
      </c>
      <c r="K198" s="41">
        <v>341945.12999999995</v>
      </c>
      <c r="L198" s="41">
        <v>0</v>
      </c>
      <c r="M198" s="41">
        <v>341945.12999999995</v>
      </c>
      <c r="N198" s="41">
        <v>0</v>
      </c>
      <c r="O198" s="41">
        <v>18808.23</v>
      </c>
      <c r="P198" s="41">
        <v>3841.09</v>
      </c>
      <c r="Q198" s="41">
        <v>355980</v>
      </c>
      <c r="R198" s="41">
        <v>215803</v>
      </c>
      <c r="S198" s="41">
        <v>0</v>
      </c>
      <c r="T198" s="41">
        <v>107601.59</v>
      </c>
      <c r="U198" s="41">
        <v>0</v>
      </c>
      <c r="V198" s="41">
        <v>0</v>
      </c>
      <c r="W198" s="41">
        <v>1043979.0399999999</v>
      </c>
      <c r="X198" s="43">
        <v>2.5977892095744012E-2</v>
      </c>
      <c r="Y198" s="41">
        <v>1000</v>
      </c>
      <c r="Z198" s="41">
        <v>5000</v>
      </c>
      <c r="AA198" s="41">
        <v>120</v>
      </c>
      <c r="AB198" s="41">
        <v>6120</v>
      </c>
      <c r="AC198" s="41">
        <v>0</v>
      </c>
      <c r="AD198" s="41">
        <v>6120</v>
      </c>
      <c r="AE198" s="41">
        <v>0</v>
      </c>
      <c r="AF198" s="41">
        <v>0</v>
      </c>
      <c r="AG198" s="43">
        <f t="shared" si="9"/>
        <v>364594.44999999995</v>
      </c>
      <c r="AH198" s="43">
        <f t="shared" si="10"/>
        <v>571783</v>
      </c>
      <c r="AI198" s="43">
        <f t="shared" si="11"/>
        <v>107601.59</v>
      </c>
      <c r="AJ198" s="41">
        <v>37880112</v>
      </c>
      <c r="AK198" s="41">
        <v>38491794</v>
      </c>
      <c r="AL198" s="41">
        <v>39111283</v>
      </c>
      <c r="AM198" s="41">
        <v>38494396.333333336</v>
      </c>
      <c r="AN198" s="41">
        <v>13079.566253753999</v>
      </c>
      <c r="AO198" s="44"/>
    </row>
    <row r="199" spans="1:41" s="34" customFormat="1" ht="16.5" x14ac:dyDescent="0.3">
      <c r="A199" s="34" t="s">
        <v>456</v>
      </c>
      <c r="B199" s="34" t="s">
        <v>457</v>
      </c>
      <c r="C199" s="34" t="s">
        <v>435</v>
      </c>
      <c r="D199" s="39">
        <v>3</v>
      </c>
      <c r="E199" s="39" t="s">
        <v>1246</v>
      </c>
      <c r="F199" s="40" t="s">
        <v>1190</v>
      </c>
      <c r="G199" s="41">
        <v>109450426</v>
      </c>
      <c r="H199" s="42">
        <v>3.0599999999999996</v>
      </c>
      <c r="I199" s="41">
        <v>132359517</v>
      </c>
      <c r="J199" s="41">
        <v>1180919.69</v>
      </c>
      <c r="K199" s="41">
        <v>1180919.69</v>
      </c>
      <c r="L199" s="41">
        <v>0</v>
      </c>
      <c r="M199" s="41">
        <v>1180919.69</v>
      </c>
      <c r="N199" s="41">
        <v>0</v>
      </c>
      <c r="O199" s="41">
        <v>64965.49</v>
      </c>
      <c r="P199" s="41">
        <v>13258.75</v>
      </c>
      <c r="Q199" s="41">
        <v>1366405</v>
      </c>
      <c r="R199" s="41">
        <v>490284</v>
      </c>
      <c r="S199" s="41">
        <v>0</v>
      </c>
      <c r="T199" s="41">
        <v>230097.49</v>
      </c>
      <c r="U199" s="41">
        <v>0</v>
      </c>
      <c r="V199" s="41">
        <v>0</v>
      </c>
      <c r="W199" s="41">
        <v>3345930.42</v>
      </c>
      <c r="X199" s="43">
        <v>2.8587100003896537E-2</v>
      </c>
      <c r="Y199" s="41">
        <v>500</v>
      </c>
      <c r="Z199" s="41">
        <v>8500</v>
      </c>
      <c r="AA199" s="41">
        <v>180</v>
      </c>
      <c r="AB199" s="41">
        <v>9180</v>
      </c>
      <c r="AC199" s="41">
        <v>0</v>
      </c>
      <c r="AD199" s="41">
        <v>9180</v>
      </c>
      <c r="AE199" s="41">
        <v>0</v>
      </c>
      <c r="AF199" s="41">
        <v>0</v>
      </c>
      <c r="AG199" s="43">
        <f t="shared" si="9"/>
        <v>1259143.93</v>
      </c>
      <c r="AH199" s="43">
        <f t="shared" si="10"/>
        <v>1856689</v>
      </c>
      <c r="AI199" s="43">
        <f t="shared" si="11"/>
        <v>230097.49</v>
      </c>
      <c r="AJ199" s="41">
        <v>140963196</v>
      </c>
      <c r="AK199" s="41">
        <v>130282930</v>
      </c>
      <c r="AL199" s="41">
        <v>124107936</v>
      </c>
      <c r="AM199" s="41">
        <v>131784687.33333333</v>
      </c>
      <c r="AN199" s="41">
        <v>41518.079148545999</v>
      </c>
      <c r="AO199" s="44"/>
    </row>
    <row r="200" spans="1:41" s="34" customFormat="1" ht="16.5" x14ac:dyDescent="0.3">
      <c r="A200" s="34" t="s">
        <v>458</v>
      </c>
      <c r="B200" s="34" t="s">
        <v>459</v>
      </c>
      <c r="C200" s="34" t="s">
        <v>435</v>
      </c>
      <c r="D200" s="39">
        <v>1</v>
      </c>
      <c r="E200" s="39" t="s">
        <v>1246</v>
      </c>
      <c r="F200" s="40" t="s">
        <v>1190</v>
      </c>
      <c r="G200" s="41">
        <v>656414027</v>
      </c>
      <c r="H200" s="42">
        <v>3.3460000000000001</v>
      </c>
      <c r="I200" s="41">
        <v>860113498</v>
      </c>
      <c r="J200" s="41">
        <v>7673985.1199999992</v>
      </c>
      <c r="K200" s="41">
        <v>7653988.2199999988</v>
      </c>
      <c r="L200" s="41">
        <v>0</v>
      </c>
      <c r="M200" s="41">
        <v>7653988.2199999988</v>
      </c>
      <c r="N200" s="41">
        <v>0</v>
      </c>
      <c r="O200" s="41">
        <v>421048.01</v>
      </c>
      <c r="P200" s="41">
        <v>85949.26</v>
      </c>
      <c r="Q200" s="41">
        <v>8145919</v>
      </c>
      <c r="R200" s="41">
        <v>4394384</v>
      </c>
      <c r="S200" s="41">
        <v>0</v>
      </c>
      <c r="T200" s="41">
        <v>1237468.68</v>
      </c>
      <c r="U200" s="41">
        <v>0</v>
      </c>
      <c r="V200" s="41">
        <v>0</v>
      </c>
      <c r="W200" s="41">
        <v>21938757.169999998</v>
      </c>
      <c r="X200" s="43">
        <v>2.8330980933842464E-2</v>
      </c>
      <c r="Y200" s="41">
        <v>9000</v>
      </c>
      <c r="Z200" s="41">
        <v>51250</v>
      </c>
      <c r="AA200" s="41">
        <v>1205</v>
      </c>
      <c r="AB200" s="41">
        <v>61455</v>
      </c>
      <c r="AC200" s="41">
        <v>0</v>
      </c>
      <c r="AD200" s="41">
        <v>61455</v>
      </c>
      <c r="AE200" s="41">
        <v>0</v>
      </c>
      <c r="AF200" s="41">
        <v>0</v>
      </c>
      <c r="AG200" s="43">
        <f t="shared" si="9"/>
        <v>8160985.4899999984</v>
      </c>
      <c r="AH200" s="43">
        <f t="shared" si="10"/>
        <v>12540303</v>
      </c>
      <c r="AI200" s="43">
        <f t="shared" si="11"/>
        <v>1237468.68</v>
      </c>
      <c r="AJ200" s="41">
        <v>799529192</v>
      </c>
      <c r="AK200" s="41">
        <v>846817316</v>
      </c>
      <c r="AL200" s="41">
        <v>853778835</v>
      </c>
      <c r="AM200" s="41">
        <v>833375114.33333337</v>
      </c>
      <c r="AN200" s="41">
        <v>285029.16897054599</v>
      </c>
      <c r="AO200" s="44"/>
    </row>
    <row r="201" spans="1:41" s="34" customFormat="1" ht="16.5" x14ac:dyDescent="0.3">
      <c r="A201" s="34" t="s">
        <v>460</v>
      </c>
      <c r="B201" s="34" t="s">
        <v>461</v>
      </c>
      <c r="C201" s="34" t="s">
        <v>435</v>
      </c>
      <c r="D201" s="39">
        <v>2</v>
      </c>
      <c r="E201" s="39" t="s">
        <v>1247</v>
      </c>
      <c r="F201" s="40" t="s">
        <v>1190</v>
      </c>
      <c r="G201" s="41">
        <v>3954916900</v>
      </c>
      <c r="H201" s="42">
        <v>3.1839999999999997</v>
      </c>
      <c r="I201" s="41">
        <v>5415179291</v>
      </c>
      <c r="J201" s="41">
        <v>48314560.100000001</v>
      </c>
      <c r="K201" s="41">
        <v>48256492.710000001</v>
      </c>
      <c r="L201" s="41">
        <v>0</v>
      </c>
      <c r="M201" s="41">
        <v>48256492.710000001</v>
      </c>
      <c r="N201" s="41">
        <v>0</v>
      </c>
      <c r="O201" s="41">
        <v>0</v>
      </c>
      <c r="P201" s="41">
        <v>541846.61</v>
      </c>
      <c r="Q201" s="41">
        <v>32070421</v>
      </c>
      <c r="R201" s="41">
        <v>0</v>
      </c>
      <c r="S201" s="41">
        <v>0</v>
      </c>
      <c r="T201" s="41">
        <v>43225993.640000001</v>
      </c>
      <c r="U201" s="41">
        <v>0</v>
      </c>
      <c r="V201" s="41">
        <v>1751008</v>
      </c>
      <c r="W201" s="41">
        <v>125845761.95999999</v>
      </c>
      <c r="X201" s="43">
        <v>2.5737478123611164E-2</v>
      </c>
      <c r="Y201" s="41">
        <v>99465.83</v>
      </c>
      <c r="Z201" s="41">
        <v>193250</v>
      </c>
      <c r="AA201" s="41">
        <v>5854.3166000000001</v>
      </c>
      <c r="AB201" s="41">
        <v>298570.14660000004</v>
      </c>
      <c r="AC201" s="41">
        <v>0</v>
      </c>
      <c r="AD201" s="41">
        <v>298570.14660000004</v>
      </c>
      <c r="AE201" s="41">
        <v>0</v>
      </c>
      <c r="AF201" s="41">
        <v>0</v>
      </c>
      <c r="AG201" s="43">
        <f t="shared" si="9"/>
        <v>48798339.32</v>
      </c>
      <c r="AH201" s="43">
        <f t="shared" si="10"/>
        <v>32070421</v>
      </c>
      <c r="AI201" s="43">
        <f t="shared" si="11"/>
        <v>44977001.640000001</v>
      </c>
      <c r="AJ201" s="41">
        <v>4877835862</v>
      </c>
      <c r="AK201" s="41">
        <v>5253029186</v>
      </c>
      <c r="AL201" s="41">
        <v>5874802288</v>
      </c>
      <c r="AM201" s="41">
        <v>5335222445.333333</v>
      </c>
      <c r="AN201" s="41">
        <v>1958265.471065904</v>
      </c>
      <c r="AO201" s="44"/>
    </row>
    <row r="202" spans="1:41" s="34" customFormat="1" ht="16.5" x14ac:dyDescent="0.3">
      <c r="A202" s="34" t="s">
        <v>462</v>
      </c>
      <c r="B202" s="34" t="s">
        <v>463</v>
      </c>
      <c r="C202" s="34" t="s">
        <v>464</v>
      </c>
      <c r="D202" s="39">
        <v>3</v>
      </c>
      <c r="E202" s="39" t="s">
        <v>1247</v>
      </c>
      <c r="F202" s="40" t="s">
        <v>1190</v>
      </c>
      <c r="G202" s="41">
        <v>3130594800</v>
      </c>
      <c r="H202" s="42">
        <v>4.0330000000000004</v>
      </c>
      <c r="I202" s="41">
        <v>4262661398</v>
      </c>
      <c r="J202" s="41">
        <v>15699475.710000001</v>
      </c>
      <c r="K202" s="41">
        <v>15677934.670000002</v>
      </c>
      <c r="L202" s="41">
        <v>0</v>
      </c>
      <c r="M202" s="41">
        <v>15677934.670000002</v>
      </c>
      <c r="N202" s="41">
        <v>0</v>
      </c>
      <c r="O202" s="41">
        <v>0</v>
      </c>
      <c r="P202" s="41">
        <v>641348.07999999996</v>
      </c>
      <c r="Q202" s="41">
        <v>50035688</v>
      </c>
      <c r="R202" s="41">
        <v>0</v>
      </c>
      <c r="S202" s="41">
        <v>0</v>
      </c>
      <c r="T202" s="41">
        <v>58494265.520000003</v>
      </c>
      <c r="U202" s="41">
        <v>0</v>
      </c>
      <c r="V202" s="41">
        <v>1399714.28</v>
      </c>
      <c r="W202" s="41">
        <v>126248950.55000001</v>
      </c>
      <c r="X202" s="43">
        <v>3.8332561325680317E-2</v>
      </c>
      <c r="Y202" s="41">
        <v>25033.360000000001</v>
      </c>
      <c r="Z202" s="41">
        <v>61250</v>
      </c>
      <c r="AA202" s="41">
        <v>1725.6672000000001</v>
      </c>
      <c r="AB202" s="41">
        <v>88009.027199999997</v>
      </c>
      <c r="AC202" s="41">
        <v>0</v>
      </c>
      <c r="AD202" s="41">
        <v>88009.027199999997</v>
      </c>
      <c r="AE202" s="41">
        <v>0</v>
      </c>
      <c r="AF202" s="41">
        <v>0</v>
      </c>
      <c r="AG202" s="43">
        <f t="shared" si="9"/>
        <v>16319282.750000002</v>
      </c>
      <c r="AH202" s="43">
        <f t="shared" si="10"/>
        <v>50035688</v>
      </c>
      <c r="AI202" s="43">
        <f t="shared" si="11"/>
        <v>59893979.800000004</v>
      </c>
      <c r="AJ202" s="41">
        <v>3767732740</v>
      </c>
      <c r="AK202" s="41">
        <v>4193145253</v>
      </c>
      <c r="AL202" s="41">
        <v>4763242036</v>
      </c>
      <c r="AM202" s="41">
        <v>4241373343</v>
      </c>
      <c r="AN202" s="41">
        <v>1589556.322442088</v>
      </c>
      <c r="AO202" s="44"/>
    </row>
    <row r="203" spans="1:41" s="34" customFormat="1" ht="16.5" x14ac:dyDescent="0.3">
      <c r="A203" s="34" t="s">
        <v>465</v>
      </c>
      <c r="B203" s="34" t="s">
        <v>466</v>
      </c>
      <c r="C203" s="34" t="s">
        <v>464</v>
      </c>
      <c r="D203" s="39">
        <v>1</v>
      </c>
      <c r="E203" s="39" t="s">
        <v>1247</v>
      </c>
      <c r="F203" s="40" t="s">
        <v>1190</v>
      </c>
      <c r="G203" s="41">
        <v>5314862400</v>
      </c>
      <c r="H203" s="42">
        <v>3.3919999999999999</v>
      </c>
      <c r="I203" s="41">
        <v>6925327747</v>
      </c>
      <c r="J203" s="41">
        <v>25506134.449999999</v>
      </c>
      <c r="K203" s="41">
        <v>25495430.529999997</v>
      </c>
      <c r="L203" s="41">
        <v>0</v>
      </c>
      <c r="M203" s="41">
        <v>25495430.529999997</v>
      </c>
      <c r="N203" s="41">
        <v>0</v>
      </c>
      <c r="O203" s="41">
        <v>0</v>
      </c>
      <c r="P203" s="41">
        <v>1042809.27</v>
      </c>
      <c r="Q203" s="41">
        <v>82914333</v>
      </c>
      <c r="R203" s="41">
        <v>0</v>
      </c>
      <c r="S203" s="41">
        <v>0</v>
      </c>
      <c r="T203" s="41">
        <v>68229066.700000003</v>
      </c>
      <c r="U203" s="41">
        <v>265743.12</v>
      </c>
      <c r="V203" s="41">
        <v>2292866</v>
      </c>
      <c r="W203" s="41">
        <v>180240248.62</v>
      </c>
      <c r="X203" s="43">
        <v>3.8595561251969536E-2</v>
      </c>
      <c r="Y203" s="41">
        <v>19213.7</v>
      </c>
      <c r="Z203" s="41">
        <v>90500</v>
      </c>
      <c r="AA203" s="41">
        <v>2194.2739999999999</v>
      </c>
      <c r="AB203" s="41">
        <v>111907.974</v>
      </c>
      <c r="AC203" s="41">
        <v>-193.84</v>
      </c>
      <c r="AD203" s="41">
        <v>111714.13400000001</v>
      </c>
      <c r="AE203" s="41">
        <v>0</v>
      </c>
      <c r="AF203" s="41">
        <v>0</v>
      </c>
      <c r="AG203" s="43">
        <f t="shared" si="9"/>
        <v>26538239.799999997</v>
      </c>
      <c r="AH203" s="43">
        <f t="shared" si="10"/>
        <v>82914333</v>
      </c>
      <c r="AI203" s="43">
        <f t="shared" si="11"/>
        <v>70787675.820000008</v>
      </c>
      <c r="AJ203" s="41">
        <v>6171437304</v>
      </c>
      <c r="AK203" s="41">
        <v>6871381125</v>
      </c>
      <c r="AL203" s="41">
        <v>7676477513</v>
      </c>
      <c r="AM203" s="41">
        <v>6906431980.666667</v>
      </c>
      <c r="AN203" s="41">
        <v>2561016.0099814292</v>
      </c>
      <c r="AO203" s="44"/>
    </row>
    <row r="204" spans="1:41" s="34" customFormat="1" ht="16.5" x14ac:dyDescent="0.3">
      <c r="A204" s="34" t="s">
        <v>467</v>
      </c>
      <c r="B204" s="34" t="s">
        <v>468</v>
      </c>
      <c r="C204" s="34" t="s">
        <v>464</v>
      </c>
      <c r="D204" s="39">
        <v>2</v>
      </c>
      <c r="E204" s="39" t="s">
        <v>1247</v>
      </c>
      <c r="F204" s="40" t="s">
        <v>1190</v>
      </c>
      <c r="G204" s="41">
        <v>1052116900</v>
      </c>
      <c r="H204" s="42">
        <v>3.1839999999999997</v>
      </c>
      <c r="I204" s="41">
        <v>1435787147</v>
      </c>
      <c r="J204" s="41">
        <v>5288035.6500000004</v>
      </c>
      <c r="K204" s="41">
        <v>5288035.6500000004</v>
      </c>
      <c r="L204" s="41">
        <v>0</v>
      </c>
      <c r="M204" s="41">
        <v>5288035.6500000004</v>
      </c>
      <c r="N204" s="41">
        <v>0</v>
      </c>
      <c r="O204" s="41">
        <v>0</v>
      </c>
      <c r="P204" s="41">
        <v>216277.21</v>
      </c>
      <c r="Q204" s="41">
        <v>0</v>
      </c>
      <c r="R204" s="41">
        <v>17347843</v>
      </c>
      <c r="S204" s="41">
        <v>0</v>
      </c>
      <c r="T204" s="41">
        <v>10059540.6</v>
      </c>
      <c r="U204" s="41">
        <v>105211.69</v>
      </c>
      <c r="V204" s="41">
        <v>475572.08</v>
      </c>
      <c r="W204" s="41">
        <v>33492480.23</v>
      </c>
      <c r="X204" s="43">
        <v>2.7112616105556372E-2</v>
      </c>
      <c r="Y204" s="41">
        <v>1750</v>
      </c>
      <c r="Z204" s="41">
        <v>20000</v>
      </c>
      <c r="AA204" s="41">
        <v>435</v>
      </c>
      <c r="AB204" s="41">
        <v>22185</v>
      </c>
      <c r="AC204" s="41">
        <v>0</v>
      </c>
      <c r="AD204" s="41">
        <v>22185</v>
      </c>
      <c r="AE204" s="41">
        <v>0</v>
      </c>
      <c r="AF204" s="41">
        <v>0</v>
      </c>
      <c r="AG204" s="43">
        <f t="shared" si="9"/>
        <v>5504312.8600000003</v>
      </c>
      <c r="AH204" s="43">
        <f t="shared" si="10"/>
        <v>17347843</v>
      </c>
      <c r="AI204" s="43">
        <f t="shared" si="11"/>
        <v>10640324.369999999</v>
      </c>
      <c r="AJ204" s="41">
        <v>1343058649</v>
      </c>
      <c r="AK204" s="41">
        <v>1423615175</v>
      </c>
      <c r="AL204" s="41">
        <v>1514927142</v>
      </c>
      <c r="AM204" s="41">
        <v>1427200322</v>
      </c>
      <c r="AN204" s="41">
        <v>504975.20902428601</v>
      </c>
      <c r="AO204" s="44"/>
    </row>
    <row r="205" spans="1:41" s="34" customFormat="1" ht="16.5" x14ac:dyDescent="0.3">
      <c r="A205" s="34" t="s">
        <v>469</v>
      </c>
      <c r="B205" s="34" t="s">
        <v>470</v>
      </c>
      <c r="C205" s="34" t="s">
        <v>464</v>
      </c>
      <c r="D205" s="39">
        <v>3</v>
      </c>
      <c r="E205" s="39" t="s">
        <v>1246</v>
      </c>
      <c r="F205" s="40" t="s">
        <v>1190</v>
      </c>
      <c r="G205" s="41">
        <v>2261045100</v>
      </c>
      <c r="H205" s="42">
        <v>2.5329999999999999</v>
      </c>
      <c r="I205" s="41">
        <v>2820554716</v>
      </c>
      <c r="J205" s="41">
        <v>10388165.07</v>
      </c>
      <c r="K205" s="41">
        <v>10294912.130000001</v>
      </c>
      <c r="L205" s="41">
        <v>0</v>
      </c>
      <c r="M205" s="41">
        <v>10294912.130000001</v>
      </c>
      <c r="N205" s="41">
        <v>0</v>
      </c>
      <c r="O205" s="41">
        <v>0</v>
      </c>
      <c r="P205" s="41">
        <v>421833.21</v>
      </c>
      <c r="Q205" s="41">
        <v>33752807</v>
      </c>
      <c r="R205" s="41">
        <v>0</v>
      </c>
      <c r="S205" s="41">
        <v>0</v>
      </c>
      <c r="T205" s="41">
        <v>11842545.1</v>
      </c>
      <c r="U205" s="41">
        <v>0</v>
      </c>
      <c r="V205" s="41">
        <v>936464.44</v>
      </c>
      <c r="W205" s="41">
        <v>57248561.880000003</v>
      </c>
      <c r="X205" s="43">
        <v>2.2254429532332792E-2</v>
      </c>
      <c r="Y205" s="41">
        <v>3500</v>
      </c>
      <c r="Z205" s="41">
        <v>45250</v>
      </c>
      <c r="AA205" s="41">
        <v>975</v>
      </c>
      <c r="AB205" s="41">
        <v>49725</v>
      </c>
      <c r="AC205" s="41">
        <v>-250</v>
      </c>
      <c r="AD205" s="41">
        <v>49475</v>
      </c>
      <c r="AE205" s="41">
        <v>0</v>
      </c>
      <c r="AF205" s="41">
        <v>0</v>
      </c>
      <c r="AG205" s="43">
        <f t="shared" si="9"/>
        <v>10716745.340000002</v>
      </c>
      <c r="AH205" s="43">
        <f t="shared" si="10"/>
        <v>33752807</v>
      </c>
      <c r="AI205" s="43">
        <f t="shared" si="11"/>
        <v>12779009.539999999</v>
      </c>
      <c r="AJ205" s="41">
        <v>2657620616</v>
      </c>
      <c r="AK205" s="41">
        <v>2807894626</v>
      </c>
      <c r="AL205" s="41">
        <v>3018736139</v>
      </c>
      <c r="AM205" s="41">
        <v>2828083793.6666665</v>
      </c>
      <c r="AN205" s="41">
        <v>1006751.4062475871</v>
      </c>
      <c r="AO205" s="44"/>
    </row>
    <row r="206" spans="1:41" s="34" customFormat="1" ht="16.5" x14ac:dyDescent="0.3">
      <c r="A206" s="34" t="s">
        <v>471</v>
      </c>
      <c r="B206" s="34" t="s">
        <v>472</v>
      </c>
      <c r="C206" s="34" t="s">
        <v>464</v>
      </c>
      <c r="D206" s="39">
        <v>1</v>
      </c>
      <c r="E206" s="39" t="s">
        <v>1247</v>
      </c>
      <c r="F206" s="40" t="s">
        <v>1190</v>
      </c>
      <c r="G206" s="41">
        <v>4790277370</v>
      </c>
      <c r="H206" s="42">
        <v>3.141</v>
      </c>
      <c r="I206" s="41">
        <v>5208292843</v>
      </c>
      <c r="J206" s="41">
        <v>19182257.120000001</v>
      </c>
      <c r="K206" s="41">
        <v>19161589.280000001</v>
      </c>
      <c r="L206" s="41">
        <v>0</v>
      </c>
      <c r="M206" s="41">
        <v>19161589.280000001</v>
      </c>
      <c r="N206" s="41">
        <v>0</v>
      </c>
      <c r="O206" s="41">
        <v>0</v>
      </c>
      <c r="P206" s="41">
        <v>783781.86</v>
      </c>
      <c r="Q206" s="41">
        <v>31778235</v>
      </c>
      <c r="R206" s="41">
        <v>0</v>
      </c>
      <c r="S206" s="41">
        <v>0</v>
      </c>
      <c r="T206" s="41">
        <v>96525384.060000002</v>
      </c>
      <c r="U206" s="41">
        <v>479027.65</v>
      </c>
      <c r="V206" s="41">
        <v>1708415.94</v>
      </c>
      <c r="W206" s="41">
        <v>150436433.78999999</v>
      </c>
      <c r="X206" s="43">
        <v>5.1026947353787981E-2</v>
      </c>
      <c r="Y206" s="41">
        <v>10381.94</v>
      </c>
      <c r="Z206" s="41">
        <v>54250</v>
      </c>
      <c r="AA206" s="41">
        <v>1292.6388000000002</v>
      </c>
      <c r="AB206" s="41">
        <v>65924.578800000003</v>
      </c>
      <c r="AC206" s="41">
        <v>0</v>
      </c>
      <c r="AD206" s="41">
        <v>65924.578800000003</v>
      </c>
      <c r="AE206" s="41">
        <v>0</v>
      </c>
      <c r="AF206" s="41">
        <v>0</v>
      </c>
      <c r="AG206" s="43">
        <f t="shared" si="9"/>
        <v>19945371.140000001</v>
      </c>
      <c r="AH206" s="43">
        <f t="shared" si="10"/>
        <v>31778235</v>
      </c>
      <c r="AI206" s="43">
        <f t="shared" si="11"/>
        <v>98712827.650000006</v>
      </c>
      <c r="AJ206" s="41">
        <v>4988695994</v>
      </c>
      <c r="AK206" s="41">
        <v>5112962931</v>
      </c>
      <c r="AL206" s="41">
        <v>5330821801</v>
      </c>
      <c r="AM206" s="41">
        <v>5144160242</v>
      </c>
      <c r="AN206" s="41">
        <v>1776939.1233924329</v>
      </c>
      <c r="AO206" s="44"/>
    </row>
    <row r="207" spans="1:41" s="34" customFormat="1" ht="16.5" x14ac:dyDescent="0.3">
      <c r="A207" s="34" t="s">
        <v>473</v>
      </c>
      <c r="B207" s="34" t="s">
        <v>474</v>
      </c>
      <c r="C207" s="34" t="s">
        <v>464</v>
      </c>
      <c r="D207" s="39">
        <v>2</v>
      </c>
      <c r="E207" s="39" t="s">
        <v>1247</v>
      </c>
      <c r="F207" s="40" t="s">
        <v>1190</v>
      </c>
      <c r="G207" s="41">
        <v>758060000</v>
      </c>
      <c r="H207" s="42">
        <v>2.1639999999999997</v>
      </c>
      <c r="I207" s="41">
        <v>811405793</v>
      </c>
      <c r="J207" s="41">
        <v>2988425.39</v>
      </c>
      <c r="K207" s="41">
        <v>2966255.8200000003</v>
      </c>
      <c r="L207" s="41">
        <v>0</v>
      </c>
      <c r="M207" s="41">
        <v>2966255.8200000003</v>
      </c>
      <c r="N207" s="41">
        <v>0</v>
      </c>
      <c r="O207" s="41">
        <v>0</v>
      </c>
      <c r="P207" s="41">
        <v>121486.82</v>
      </c>
      <c r="Q207" s="41">
        <v>5835640</v>
      </c>
      <c r="R207" s="41">
        <v>2809412</v>
      </c>
      <c r="S207" s="41">
        <v>0</v>
      </c>
      <c r="T207" s="41">
        <v>4669201.37</v>
      </c>
      <c r="U207" s="41">
        <v>0</v>
      </c>
      <c r="V207" s="41">
        <v>0</v>
      </c>
      <c r="W207" s="41">
        <v>16401996.010000002</v>
      </c>
      <c r="X207" s="43">
        <v>2.0306235527797534E-2</v>
      </c>
      <c r="Y207" s="41">
        <v>0</v>
      </c>
      <c r="Z207" s="41">
        <v>5000</v>
      </c>
      <c r="AA207" s="41">
        <v>100</v>
      </c>
      <c r="AB207" s="41">
        <v>5100</v>
      </c>
      <c r="AC207" s="41">
        <v>0</v>
      </c>
      <c r="AD207" s="41">
        <v>5100</v>
      </c>
      <c r="AE207" s="41">
        <v>0</v>
      </c>
      <c r="AF207" s="41">
        <v>0</v>
      </c>
      <c r="AG207" s="43">
        <f t="shared" si="9"/>
        <v>3087742.64</v>
      </c>
      <c r="AH207" s="43">
        <f t="shared" si="10"/>
        <v>8645052</v>
      </c>
      <c r="AI207" s="43">
        <f t="shared" si="11"/>
        <v>4669201.37</v>
      </c>
      <c r="AJ207" s="41">
        <v>814155909</v>
      </c>
      <c r="AK207" s="41">
        <v>806530708</v>
      </c>
      <c r="AL207" s="41">
        <v>928995098</v>
      </c>
      <c r="AM207" s="41">
        <v>849893905</v>
      </c>
      <c r="AN207" s="41">
        <v>309664.723001634</v>
      </c>
      <c r="AO207" s="44"/>
    </row>
    <row r="208" spans="1:41" s="34" customFormat="1" ht="16.5" x14ac:dyDescent="0.3">
      <c r="A208" s="34" t="s">
        <v>475</v>
      </c>
      <c r="B208" s="34" t="s">
        <v>443</v>
      </c>
      <c r="C208" s="34" t="s">
        <v>464</v>
      </c>
      <c r="D208" s="39">
        <v>3</v>
      </c>
      <c r="E208" s="39" t="s">
        <v>1246</v>
      </c>
      <c r="F208" s="40" t="s">
        <v>1190</v>
      </c>
      <c r="G208" s="41">
        <v>3217867500</v>
      </c>
      <c r="H208" s="42">
        <v>2.1359999999999997</v>
      </c>
      <c r="I208" s="41">
        <v>4131734543</v>
      </c>
      <c r="J208" s="41">
        <v>15217269.220000001</v>
      </c>
      <c r="K208" s="41">
        <v>15184232.310000001</v>
      </c>
      <c r="L208" s="41">
        <v>0</v>
      </c>
      <c r="M208" s="41">
        <v>15184232.310000001</v>
      </c>
      <c r="N208" s="41">
        <v>0</v>
      </c>
      <c r="O208" s="41">
        <v>0</v>
      </c>
      <c r="P208" s="41">
        <v>621260.31999999995</v>
      </c>
      <c r="Q208" s="41">
        <v>15549973</v>
      </c>
      <c r="R208" s="41">
        <v>19384932</v>
      </c>
      <c r="S208" s="41">
        <v>0</v>
      </c>
      <c r="T208" s="41">
        <v>16295430.119999999</v>
      </c>
      <c r="U208" s="41">
        <v>321786.75</v>
      </c>
      <c r="V208" s="41">
        <v>1360268</v>
      </c>
      <c r="W208" s="41">
        <v>68717882.5</v>
      </c>
      <c r="X208" s="43">
        <v>2.2026490371938726E-2</v>
      </c>
      <c r="Y208" s="41">
        <v>1000</v>
      </c>
      <c r="Z208" s="41">
        <v>39250</v>
      </c>
      <c r="AA208" s="41">
        <v>805</v>
      </c>
      <c r="AB208" s="41">
        <v>41055</v>
      </c>
      <c r="AC208" s="41">
        <v>0</v>
      </c>
      <c r="AD208" s="41">
        <v>41055</v>
      </c>
      <c r="AE208" s="41">
        <v>0</v>
      </c>
      <c r="AF208" s="41">
        <v>0</v>
      </c>
      <c r="AG208" s="43">
        <f t="shared" si="9"/>
        <v>15805492.630000001</v>
      </c>
      <c r="AH208" s="43">
        <f t="shared" si="10"/>
        <v>34934905</v>
      </c>
      <c r="AI208" s="43">
        <f t="shared" si="11"/>
        <v>17977484.869999997</v>
      </c>
      <c r="AJ208" s="41">
        <v>3791394080</v>
      </c>
      <c r="AK208" s="41">
        <v>4073199516</v>
      </c>
      <c r="AL208" s="41">
        <v>4041014316</v>
      </c>
      <c r="AM208" s="41">
        <v>3968535970.6666665</v>
      </c>
      <c r="AN208" s="41">
        <v>1347006.024992628</v>
      </c>
      <c r="AO208" s="44"/>
    </row>
    <row r="209" spans="1:41" s="34" customFormat="1" ht="16.5" x14ac:dyDescent="0.3">
      <c r="A209" s="34" t="s">
        <v>476</v>
      </c>
      <c r="B209" s="34" t="s">
        <v>477</v>
      </c>
      <c r="C209" s="34" t="s">
        <v>464</v>
      </c>
      <c r="D209" s="39">
        <v>1</v>
      </c>
      <c r="E209" s="39" t="s">
        <v>1246</v>
      </c>
      <c r="F209" s="40" t="s">
        <v>1190</v>
      </c>
      <c r="G209" s="41">
        <v>1724169000</v>
      </c>
      <c r="H209" s="42">
        <v>3.4179999999999997</v>
      </c>
      <c r="I209" s="41">
        <v>2462678293</v>
      </c>
      <c r="J209" s="41">
        <v>9070098.3300000001</v>
      </c>
      <c r="K209" s="41">
        <v>9070098.3300000001</v>
      </c>
      <c r="L209" s="41">
        <v>0</v>
      </c>
      <c r="M209" s="41">
        <v>9070098.3300000001</v>
      </c>
      <c r="N209" s="41">
        <v>0</v>
      </c>
      <c r="O209" s="41">
        <v>0</v>
      </c>
      <c r="P209" s="41">
        <v>370961.11</v>
      </c>
      <c r="Q209" s="41">
        <v>35773879</v>
      </c>
      <c r="R209" s="41">
        <v>0</v>
      </c>
      <c r="S209" s="41">
        <v>0</v>
      </c>
      <c r="T209" s="41">
        <v>12892257.949999999</v>
      </c>
      <c r="U209" s="41">
        <v>0</v>
      </c>
      <c r="V209" s="41">
        <v>818410.7</v>
      </c>
      <c r="W209" s="41">
        <v>58925607.090000004</v>
      </c>
      <c r="X209" s="43">
        <v>3.5038135206419019E-2</v>
      </c>
      <c r="Y209" s="41">
        <v>1000</v>
      </c>
      <c r="Z209" s="41">
        <v>15750</v>
      </c>
      <c r="AA209" s="41">
        <v>335</v>
      </c>
      <c r="AB209" s="41">
        <v>17085</v>
      </c>
      <c r="AC209" s="41">
        <v>0</v>
      </c>
      <c r="AD209" s="41">
        <v>17085</v>
      </c>
      <c r="AE209" s="41">
        <v>0</v>
      </c>
      <c r="AF209" s="41">
        <v>0</v>
      </c>
      <c r="AG209" s="43">
        <f t="shared" si="9"/>
        <v>9441059.4399999995</v>
      </c>
      <c r="AH209" s="43">
        <f t="shared" si="10"/>
        <v>35773879</v>
      </c>
      <c r="AI209" s="43">
        <f t="shared" si="11"/>
        <v>13710668.649999999</v>
      </c>
      <c r="AJ209" s="41">
        <v>2263259850</v>
      </c>
      <c r="AK209" s="41">
        <v>2454486652</v>
      </c>
      <c r="AL209" s="41">
        <v>2677425509</v>
      </c>
      <c r="AM209" s="41">
        <v>2465057337</v>
      </c>
      <c r="AN209" s="41">
        <v>892711.01028809696</v>
      </c>
      <c r="AO209" s="44"/>
    </row>
    <row r="210" spans="1:41" s="34" customFormat="1" ht="16.5" x14ac:dyDescent="0.3">
      <c r="A210" s="34" t="s">
        <v>478</v>
      </c>
      <c r="B210" s="34" t="s">
        <v>479</v>
      </c>
      <c r="C210" s="34" t="s">
        <v>464</v>
      </c>
      <c r="D210" s="39">
        <v>2</v>
      </c>
      <c r="E210" s="39" t="s">
        <v>1247</v>
      </c>
      <c r="F210" s="40" t="s">
        <v>1190</v>
      </c>
      <c r="G210" s="41">
        <v>1909561050</v>
      </c>
      <c r="H210" s="42">
        <v>6.1970000000000001</v>
      </c>
      <c r="I210" s="41">
        <v>3576420741</v>
      </c>
      <c r="J210" s="41">
        <v>13172036.27</v>
      </c>
      <c r="K210" s="41">
        <v>13107628.01</v>
      </c>
      <c r="L210" s="41">
        <v>0</v>
      </c>
      <c r="M210" s="41">
        <v>13107628.01</v>
      </c>
      <c r="N210" s="41">
        <v>0</v>
      </c>
      <c r="O210" s="41">
        <v>0</v>
      </c>
      <c r="P210" s="41">
        <v>536437.14</v>
      </c>
      <c r="Q210" s="41">
        <v>17459529</v>
      </c>
      <c r="R210" s="41">
        <v>0</v>
      </c>
      <c r="S210" s="41">
        <v>3330321.25</v>
      </c>
      <c r="T210" s="41">
        <v>82722063.959999993</v>
      </c>
      <c r="U210" s="41">
        <v>0</v>
      </c>
      <c r="V210" s="41">
        <v>1174851.82</v>
      </c>
      <c r="W210" s="41">
        <v>118330831.17999998</v>
      </c>
      <c r="X210" s="43">
        <v>5.5511387566030516E-2</v>
      </c>
      <c r="Y210" s="41">
        <v>5521.2100000000009</v>
      </c>
      <c r="Z210" s="41">
        <v>43250</v>
      </c>
      <c r="AA210" s="41">
        <v>975.42420000000004</v>
      </c>
      <c r="AB210" s="41">
        <v>49746.6342</v>
      </c>
      <c r="AC210" s="41">
        <v>0</v>
      </c>
      <c r="AD210" s="41">
        <v>49746.6342</v>
      </c>
      <c r="AE210" s="41">
        <v>0</v>
      </c>
      <c r="AF210" s="41">
        <v>0</v>
      </c>
      <c r="AG210" s="43">
        <f t="shared" si="9"/>
        <v>13644065.15</v>
      </c>
      <c r="AH210" s="43">
        <f t="shared" si="10"/>
        <v>20789850.25</v>
      </c>
      <c r="AI210" s="43">
        <f t="shared" si="11"/>
        <v>83896915.779999986</v>
      </c>
      <c r="AJ210" s="41">
        <v>2979884209</v>
      </c>
      <c r="AK210" s="41">
        <v>3518380775</v>
      </c>
      <c r="AL210" s="41">
        <v>4288256344</v>
      </c>
      <c r="AM210" s="41">
        <v>3595507109.3333335</v>
      </c>
      <c r="AN210" s="41">
        <v>1429417.5185810521</v>
      </c>
      <c r="AO210" s="44"/>
    </row>
    <row r="211" spans="1:41" s="34" customFormat="1" ht="16.5" x14ac:dyDescent="0.3">
      <c r="A211" s="34" t="s">
        <v>480</v>
      </c>
      <c r="B211" s="34" t="s">
        <v>481</v>
      </c>
      <c r="C211" s="34" t="s">
        <v>464</v>
      </c>
      <c r="D211" s="39">
        <v>3</v>
      </c>
      <c r="E211" s="39" t="s">
        <v>1247</v>
      </c>
      <c r="F211" s="40" t="s">
        <v>1190</v>
      </c>
      <c r="G211" s="41">
        <v>8655684700</v>
      </c>
      <c r="H211" s="42">
        <v>2.4459999999999997</v>
      </c>
      <c r="I211" s="41">
        <v>10401815276</v>
      </c>
      <c r="J211" s="41">
        <v>38310114.5</v>
      </c>
      <c r="K211" s="41">
        <v>37964220.950000003</v>
      </c>
      <c r="L211" s="41">
        <v>0</v>
      </c>
      <c r="M211" s="41">
        <v>37964220.950000003</v>
      </c>
      <c r="N211" s="41">
        <v>0</v>
      </c>
      <c r="O211" s="41">
        <v>0</v>
      </c>
      <c r="P211" s="41">
        <v>1555216.78</v>
      </c>
      <c r="Q211" s="41">
        <v>129526282</v>
      </c>
      <c r="R211" s="41">
        <v>0</v>
      </c>
      <c r="S211" s="41">
        <v>0</v>
      </c>
      <c r="T211" s="41">
        <v>38332933.289999999</v>
      </c>
      <c r="U211" s="41">
        <v>865568.47</v>
      </c>
      <c r="V211" s="41">
        <v>3455589.84</v>
      </c>
      <c r="W211" s="41">
        <v>211699811.33000001</v>
      </c>
      <c r="X211" s="43">
        <v>2.4997199948863645E-2</v>
      </c>
      <c r="Y211" s="41">
        <v>8080.1399999999994</v>
      </c>
      <c r="Z211" s="41">
        <v>85000</v>
      </c>
      <c r="AA211" s="41">
        <v>1861.6028000000001</v>
      </c>
      <c r="AB211" s="41">
        <v>94941.742800000007</v>
      </c>
      <c r="AC211" s="41">
        <v>0</v>
      </c>
      <c r="AD211" s="41">
        <v>94941.742800000007</v>
      </c>
      <c r="AE211" s="41">
        <v>0</v>
      </c>
      <c r="AF211" s="41">
        <v>0</v>
      </c>
      <c r="AG211" s="43">
        <f t="shared" si="9"/>
        <v>39519437.730000004</v>
      </c>
      <c r="AH211" s="43">
        <f t="shared" si="10"/>
        <v>129526282</v>
      </c>
      <c r="AI211" s="43">
        <f t="shared" si="11"/>
        <v>42654091.599999994</v>
      </c>
      <c r="AJ211" s="41">
        <v>9566836317</v>
      </c>
      <c r="AK211" s="41">
        <v>10355437193</v>
      </c>
      <c r="AL211" s="41">
        <v>11607225832</v>
      </c>
      <c r="AM211" s="41">
        <v>10509833114</v>
      </c>
      <c r="AN211" s="41">
        <v>3872612.3713837559</v>
      </c>
      <c r="AO211" s="44"/>
    </row>
    <row r="212" spans="1:41" s="34" customFormat="1" ht="16.5" x14ac:dyDescent="0.3">
      <c r="A212" s="34" t="s">
        <v>482</v>
      </c>
      <c r="B212" s="34" t="s">
        <v>483</v>
      </c>
      <c r="C212" s="34" t="s">
        <v>464</v>
      </c>
      <c r="D212" s="39">
        <v>1</v>
      </c>
      <c r="E212" s="39" t="s">
        <v>1247</v>
      </c>
      <c r="F212" s="40" t="s">
        <v>1190</v>
      </c>
      <c r="G212" s="41">
        <v>6203003900</v>
      </c>
      <c r="H212" s="42">
        <v>2.3129999999999997</v>
      </c>
      <c r="I212" s="41">
        <v>5341335291</v>
      </c>
      <c r="J212" s="41">
        <v>19672255.390000001</v>
      </c>
      <c r="K212" s="41">
        <v>19661684.390000001</v>
      </c>
      <c r="L212" s="41">
        <v>0</v>
      </c>
      <c r="M212" s="41">
        <v>19661684.390000001</v>
      </c>
      <c r="N212" s="41">
        <v>0</v>
      </c>
      <c r="O212" s="41">
        <v>0</v>
      </c>
      <c r="P212" s="41">
        <v>804219.77</v>
      </c>
      <c r="Q212" s="41">
        <v>0</v>
      </c>
      <c r="R212" s="41">
        <v>81377019</v>
      </c>
      <c r="S212" s="41">
        <v>0</v>
      </c>
      <c r="T212" s="41">
        <v>39231606.350000001</v>
      </c>
      <c r="U212" s="41">
        <v>620021.81000000006</v>
      </c>
      <c r="V212" s="41">
        <v>1767597.16</v>
      </c>
      <c r="W212" s="41">
        <v>143462148.47999999</v>
      </c>
      <c r="X212" s="43">
        <v>3.6841198500461268E-2</v>
      </c>
      <c r="Y212" s="41">
        <v>5000</v>
      </c>
      <c r="Z212" s="41">
        <v>39500</v>
      </c>
      <c r="AA212" s="41">
        <v>890</v>
      </c>
      <c r="AB212" s="41">
        <v>45390</v>
      </c>
      <c r="AC212" s="41">
        <v>0</v>
      </c>
      <c r="AD212" s="41">
        <v>45390</v>
      </c>
      <c r="AE212" s="41">
        <v>0</v>
      </c>
      <c r="AF212" s="41">
        <v>0</v>
      </c>
      <c r="AG212" s="43">
        <f t="shared" si="9"/>
        <v>20465904.16</v>
      </c>
      <c r="AH212" s="43">
        <f t="shared" si="10"/>
        <v>81377019</v>
      </c>
      <c r="AI212" s="43">
        <f t="shared" si="11"/>
        <v>41619225.32</v>
      </c>
      <c r="AJ212" s="41">
        <v>4984226701</v>
      </c>
      <c r="AK212" s="41">
        <v>5300639805</v>
      </c>
      <c r="AL212" s="41">
        <v>6102576870</v>
      </c>
      <c r="AM212" s="41">
        <v>5462481125.333333</v>
      </c>
      <c r="AN212" s="41">
        <v>2035118.8548791101</v>
      </c>
      <c r="AO212" s="44"/>
    </row>
    <row r="213" spans="1:41" s="34" customFormat="1" ht="16.5" x14ac:dyDescent="0.3">
      <c r="A213" s="34" t="s">
        <v>484</v>
      </c>
      <c r="B213" s="34" t="s">
        <v>485</v>
      </c>
      <c r="C213" s="34" t="s">
        <v>464</v>
      </c>
      <c r="D213" s="39">
        <v>2</v>
      </c>
      <c r="E213" s="39" t="s">
        <v>1247</v>
      </c>
      <c r="F213" s="40" t="s">
        <v>1190</v>
      </c>
      <c r="G213" s="41">
        <v>9917051500</v>
      </c>
      <c r="H213" s="42">
        <v>1.982</v>
      </c>
      <c r="I213" s="41">
        <v>11892859962</v>
      </c>
      <c r="J213" s="41">
        <v>43801664.880000003</v>
      </c>
      <c r="K213" s="41">
        <v>43577392.010000005</v>
      </c>
      <c r="L213" s="41">
        <v>0</v>
      </c>
      <c r="M213" s="41">
        <v>43577392.010000005</v>
      </c>
      <c r="N213" s="41">
        <v>0</v>
      </c>
      <c r="O213" s="41">
        <v>0</v>
      </c>
      <c r="P213" s="41">
        <v>1783969.7</v>
      </c>
      <c r="Q213" s="41">
        <v>101100997</v>
      </c>
      <c r="R213" s="41">
        <v>0</v>
      </c>
      <c r="S213" s="41">
        <v>0</v>
      </c>
      <c r="T213" s="41">
        <v>46091847.380000003</v>
      </c>
      <c r="U213" s="41">
        <v>0</v>
      </c>
      <c r="V213" s="41">
        <v>3939538</v>
      </c>
      <c r="W213" s="41">
        <v>196493744.09</v>
      </c>
      <c r="X213" s="43">
        <v>2.1539301403600289E-2</v>
      </c>
      <c r="Y213" s="41">
        <v>750</v>
      </c>
      <c r="Z213" s="41">
        <v>24000</v>
      </c>
      <c r="AA213" s="41">
        <v>495</v>
      </c>
      <c r="AB213" s="41">
        <v>25245</v>
      </c>
      <c r="AC213" s="41">
        <v>-3000</v>
      </c>
      <c r="AD213" s="41">
        <v>22245</v>
      </c>
      <c r="AE213" s="41">
        <v>0</v>
      </c>
      <c r="AF213" s="41">
        <v>0</v>
      </c>
      <c r="AG213" s="43">
        <f t="shared" si="9"/>
        <v>45361361.710000008</v>
      </c>
      <c r="AH213" s="43">
        <f t="shared" si="10"/>
        <v>101100997</v>
      </c>
      <c r="AI213" s="43">
        <f t="shared" si="11"/>
        <v>50031385.380000003</v>
      </c>
      <c r="AJ213" s="41">
        <v>10780489785</v>
      </c>
      <c r="AK213" s="41">
        <v>11811388031</v>
      </c>
      <c r="AL213" s="41">
        <v>12710485956</v>
      </c>
      <c r="AM213" s="41">
        <v>11767454590.666666</v>
      </c>
      <c r="AN213" s="41">
        <v>4239052.9462761478</v>
      </c>
      <c r="AO213" s="44"/>
    </row>
    <row r="214" spans="1:41" s="34" customFormat="1" ht="16.5" x14ac:dyDescent="0.3">
      <c r="A214" s="34" t="s">
        <v>486</v>
      </c>
      <c r="B214" s="34" t="s">
        <v>487</v>
      </c>
      <c r="C214" s="34" t="s">
        <v>464</v>
      </c>
      <c r="D214" s="39">
        <v>3</v>
      </c>
      <c r="E214" s="39" t="s">
        <v>1247</v>
      </c>
      <c r="F214" s="40" t="s">
        <v>1190</v>
      </c>
      <c r="G214" s="41">
        <v>7180347900</v>
      </c>
      <c r="H214" s="42">
        <v>3.403</v>
      </c>
      <c r="I214" s="41">
        <v>10770938777</v>
      </c>
      <c r="J214" s="41">
        <v>39669604.479999997</v>
      </c>
      <c r="K214" s="41">
        <v>39605961.839999996</v>
      </c>
      <c r="L214" s="41">
        <v>0</v>
      </c>
      <c r="M214" s="41">
        <v>39605961.839999996</v>
      </c>
      <c r="N214" s="41">
        <v>0</v>
      </c>
      <c r="O214" s="41">
        <v>0</v>
      </c>
      <c r="P214" s="41">
        <v>1620377.16</v>
      </c>
      <c r="Q214" s="41">
        <v>130568711</v>
      </c>
      <c r="R214" s="41">
        <v>0</v>
      </c>
      <c r="S214" s="41">
        <v>7836952.54</v>
      </c>
      <c r="T214" s="41">
        <v>61089212.770000003</v>
      </c>
      <c r="U214" s="41">
        <v>0</v>
      </c>
      <c r="V214" s="41">
        <v>3572977</v>
      </c>
      <c r="W214" s="41">
        <v>244294192.31</v>
      </c>
      <c r="X214" s="43">
        <v>3.6334003814252905E-2</v>
      </c>
      <c r="Y214" s="41">
        <v>2750</v>
      </c>
      <c r="Z214" s="41">
        <v>44500</v>
      </c>
      <c r="AA214" s="41">
        <v>945</v>
      </c>
      <c r="AB214" s="41">
        <v>48195</v>
      </c>
      <c r="AC214" s="41">
        <v>-6050</v>
      </c>
      <c r="AD214" s="41">
        <v>42145</v>
      </c>
      <c r="AE214" s="41">
        <v>0</v>
      </c>
      <c r="AF214" s="41">
        <v>0</v>
      </c>
      <c r="AG214" s="43">
        <f t="shared" si="9"/>
        <v>41226338.999999993</v>
      </c>
      <c r="AH214" s="43">
        <f t="shared" si="10"/>
        <v>138405663.53999999</v>
      </c>
      <c r="AI214" s="43">
        <f t="shared" si="11"/>
        <v>64662189.770000003</v>
      </c>
      <c r="AJ214" s="41">
        <v>9824992825</v>
      </c>
      <c r="AK214" s="41">
        <v>10710573269</v>
      </c>
      <c r="AL214" s="41">
        <v>11659067458</v>
      </c>
      <c r="AM214" s="41">
        <v>10731544517.333334</v>
      </c>
      <c r="AN214" s="41">
        <v>3888915.1304143141</v>
      </c>
      <c r="AO214" s="44"/>
    </row>
    <row r="215" spans="1:41" s="34" customFormat="1" ht="16.5" x14ac:dyDescent="0.3">
      <c r="A215" s="34" t="s">
        <v>488</v>
      </c>
      <c r="B215" s="34" t="s">
        <v>489</v>
      </c>
      <c r="C215" s="34" t="s">
        <v>464</v>
      </c>
      <c r="D215" s="39">
        <v>1</v>
      </c>
      <c r="E215" s="39" t="s">
        <v>1247</v>
      </c>
      <c r="F215" s="40" t="s">
        <v>1190</v>
      </c>
      <c r="G215" s="41">
        <v>12769266100</v>
      </c>
      <c r="H215" s="42">
        <v>3.8029999999999999</v>
      </c>
      <c r="I215" s="41">
        <v>23567976664</v>
      </c>
      <c r="J215" s="41">
        <v>86801376.549999997</v>
      </c>
      <c r="K215" s="41">
        <v>85716926.340000004</v>
      </c>
      <c r="L215" s="41">
        <v>22000000</v>
      </c>
      <c r="M215" s="41">
        <v>63716926.340000004</v>
      </c>
      <c r="N215" s="41">
        <v>0</v>
      </c>
      <c r="O215" s="41">
        <v>0</v>
      </c>
      <c r="P215" s="41">
        <v>3513329.17</v>
      </c>
      <c r="Q215" s="41">
        <v>138557290</v>
      </c>
      <c r="R215" s="41">
        <v>0</v>
      </c>
      <c r="S215" s="41">
        <v>7143911</v>
      </c>
      <c r="T215" s="41">
        <v>261228932.77000001</v>
      </c>
      <c r="U215" s="41">
        <v>3830715</v>
      </c>
      <c r="V215" s="41">
        <v>7569994.8899999997</v>
      </c>
      <c r="W215" s="41">
        <v>485561099.16999996</v>
      </c>
      <c r="X215" s="43">
        <v>3.4395695327813787E-2</v>
      </c>
      <c r="Y215" s="41">
        <v>23656.16</v>
      </c>
      <c r="Z215" s="41">
        <v>107250</v>
      </c>
      <c r="AA215" s="41">
        <v>2618.1232</v>
      </c>
      <c r="AB215" s="41">
        <v>133524.28320000001</v>
      </c>
      <c r="AC215" s="41">
        <v>0</v>
      </c>
      <c r="AD215" s="41">
        <v>133524.28320000001</v>
      </c>
      <c r="AE215" s="41">
        <v>0</v>
      </c>
      <c r="AF215" s="41">
        <v>0</v>
      </c>
      <c r="AG215" s="43">
        <f t="shared" si="9"/>
        <v>67230255.510000005</v>
      </c>
      <c r="AH215" s="43">
        <f t="shared" si="10"/>
        <v>145701201</v>
      </c>
      <c r="AI215" s="43">
        <f t="shared" si="11"/>
        <v>272629642.66000003</v>
      </c>
      <c r="AJ215" s="41">
        <v>15179496273</v>
      </c>
      <c r="AK215" s="41">
        <v>22629834885</v>
      </c>
      <c r="AL215" s="41">
        <v>26730721164</v>
      </c>
      <c r="AM215" s="41">
        <v>21513350774</v>
      </c>
      <c r="AN215" s="41">
        <v>8910231.6777594127</v>
      </c>
      <c r="AO215" s="44"/>
    </row>
    <row r="216" spans="1:41" s="34" customFormat="1" ht="16.5" x14ac:dyDescent="0.3">
      <c r="A216" s="34" t="s">
        <v>490</v>
      </c>
      <c r="B216" s="34" t="s">
        <v>491</v>
      </c>
      <c r="C216" s="34" t="s">
        <v>464</v>
      </c>
      <c r="D216" s="39">
        <v>2</v>
      </c>
      <c r="E216" s="39" t="s">
        <v>1247</v>
      </c>
      <c r="F216" s="40" t="s">
        <v>1190</v>
      </c>
      <c r="G216" s="41">
        <v>1907965700</v>
      </c>
      <c r="H216" s="42">
        <v>2.258</v>
      </c>
      <c r="I216" s="41">
        <v>2336425732</v>
      </c>
      <c r="J216" s="41">
        <v>8605107.3699999992</v>
      </c>
      <c r="K216" s="41">
        <v>8601975.0599999987</v>
      </c>
      <c r="L216" s="41">
        <v>0</v>
      </c>
      <c r="M216" s="41">
        <v>8601975.0599999987</v>
      </c>
      <c r="N216" s="41">
        <v>0</v>
      </c>
      <c r="O216" s="41">
        <v>0</v>
      </c>
      <c r="P216" s="41">
        <v>351842.16</v>
      </c>
      <c r="Q216" s="41">
        <v>15137113</v>
      </c>
      <c r="R216" s="41">
        <v>10964289</v>
      </c>
      <c r="S216" s="41">
        <v>0</v>
      </c>
      <c r="T216" s="41">
        <v>7726358.5700000003</v>
      </c>
      <c r="U216" s="41">
        <v>286195</v>
      </c>
      <c r="V216" s="41">
        <v>0</v>
      </c>
      <c r="W216" s="41">
        <v>43067772.789999999</v>
      </c>
      <c r="X216" s="43">
        <v>2.2471579952119156E-2</v>
      </c>
      <c r="Y216" s="41">
        <v>250</v>
      </c>
      <c r="Z216" s="41">
        <v>20000</v>
      </c>
      <c r="AA216" s="41">
        <v>405</v>
      </c>
      <c r="AB216" s="41">
        <v>20655</v>
      </c>
      <c r="AC216" s="41">
        <v>0</v>
      </c>
      <c r="AD216" s="41">
        <v>20655</v>
      </c>
      <c r="AE216" s="41">
        <v>0</v>
      </c>
      <c r="AF216" s="41">
        <v>0</v>
      </c>
      <c r="AG216" s="43">
        <f t="shared" si="9"/>
        <v>8953817.2199999988</v>
      </c>
      <c r="AH216" s="43">
        <f t="shared" si="10"/>
        <v>26101402</v>
      </c>
      <c r="AI216" s="43">
        <f t="shared" si="11"/>
        <v>8012553.5700000003</v>
      </c>
      <c r="AJ216" s="41">
        <v>2159840123</v>
      </c>
      <c r="AK216" s="41">
        <v>2330556113</v>
      </c>
      <c r="AL216" s="41">
        <v>2487569361</v>
      </c>
      <c r="AM216" s="41">
        <v>2325988532.3333335</v>
      </c>
      <c r="AN216" s="41">
        <v>829188.95781021297</v>
      </c>
      <c r="AO216" s="44"/>
    </row>
    <row r="217" spans="1:41" s="34" customFormat="1" ht="16.5" x14ac:dyDescent="0.3">
      <c r="A217" s="34" t="s">
        <v>492</v>
      </c>
      <c r="B217" s="34" t="s">
        <v>493</v>
      </c>
      <c r="C217" s="34" t="s">
        <v>464</v>
      </c>
      <c r="D217" s="39">
        <v>3</v>
      </c>
      <c r="E217" s="39" t="s">
        <v>1247</v>
      </c>
      <c r="F217" s="40" t="s">
        <v>1190</v>
      </c>
      <c r="G217" s="41">
        <v>4963791000</v>
      </c>
      <c r="H217" s="42">
        <v>2.6319999999999997</v>
      </c>
      <c r="I217" s="41">
        <v>5147158509</v>
      </c>
      <c r="J217" s="41">
        <v>18957098.030000001</v>
      </c>
      <c r="K217" s="41">
        <v>18942871.390000001</v>
      </c>
      <c r="L217" s="41">
        <v>0</v>
      </c>
      <c r="M217" s="41">
        <v>18942871.390000001</v>
      </c>
      <c r="N217" s="41">
        <v>0</v>
      </c>
      <c r="O217" s="41">
        <v>0</v>
      </c>
      <c r="P217" s="41">
        <v>774823.57</v>
      </c>
      <c r="Q217" s="41">
        <v>66349584</v>
      </c>
      <c r="R217" s="41">
        <v>0</v>
      </c>
      <c r="S217" s="41">
        <v>0</v>
      </c>
      <c r="T217" s="41">
        <v>42828417.200000003</v>
      </c>
      <c r="U217" s="41">
        <v>0</v>
      </c>
      <c r="V217" s="41">
        <v>1709867.5</v>
      </c>
      <c r="W217" s="41">
        <v>130605563.66000001</v>
      </c>
      <c r="X217" s="43">
        <v>3.3693792817587886E-2</v>
      </c>
      <c r="Y217" s="41">
        <v>10200</v>
      </c>
      <c r="Z217" s="41">
        <v>100500</v>
      </c>
      <c r="AA217" s="41">
        <v>2214</v>
      </c>
      <c r="AB217" s="41">
        <v>112914</v>
      </c>
      <c r="AC217" s="41">
        <v>0</v>
      </c>
      <c r="AD217" s="41">
        <v>112914</v>
      </c>
      <c r="AE217" s="41">
        <v>0</v>
      </c>
      <c r="AF217" s="41">
        <v>0</v>
      </c>
      <c r="AG217" s="43">
        <f t="shared" si="9"/>
        <v>19717694.960000001</v>
      </c>
      <c r="AH217" s="43">
        <f t="shared" si="10"/>
        <v>66349584</v>
      </c>
      <c r="AI217" s="43">
        <f t="shared" si="11"/>
        <v>44538284.700000003</v>
      </c>
      <c r="AJ217" s="41">
        <v>4689778849</v>
      </c>
      <c r="AK217" s="41">
        <v>5129597625</v>
      </c>
      <c r="AL217" s="41">
        <v>5555435143</v>
      </c>
      <c r="AM217" s="41">
        <v>5124937205.666667</v>
      </c>
      <c r="AN217" s="41">
        <v>1851813.0958517189</v>
      </c>
      <c r="AO217" s="44"/>
    </row>
    <row r="218" spans="1:41" s="34" customFormat="1" ht="16.5" x14ac:dyDescent="0.3">
      <c r="A218" s="34" t="s">
        <v>494</v>
      </c>
      <c r="B218" s="34" t="s">
        <v>495</v>
      </c>
      <c r="C218" s="34" t="s">
        <v>464</v>
      </c>
      <c r="D218" s="39">
        <v>1</v>
      </c>
      <c r="E218" s="39" t="s">
        <v>1247</v>
      </c>
      <c r="F218" s="40" t="s">
        <v>1190</v>
      </c>
      <c r="G218" s="41">
        <v>2262972400</v>
      </c>
      <c r="H218" s="42">
        <v>3.9099999999999997</v>
      </c>
      <c r="I218" s="41">
        <v>2273289931</v>
      </c>
      <c r="J218" s="41">
        <v>8372576.8300000001</v>
      </c>
      <c r="K218" s="41">
        <v>8314362.8599999994</v>
      </c>
      <c r="L218" s="41">
        <v>0</v>
      </c>
      <c r="M218" s="41">
        <v>8314362.8599999994</v>
      </c>
      <c r="N218" s="41">
        <v>0</v>
      </c>
      <c r="O218" s="41">
        <v>0</v>
      </c>
      <c r="P218" s="41">
        <v>340357.83</v>
      </c>
      <c r="Q218" s="41">
        <v>13407962</v>
      </c>
      <c r="R218" s="41">
        <v>0</v>
      </c>
      <c r="S218" s="41">
        <v>0</v>
      </c>
      <c r="T218" s="41">
        <v>64977993</v>
      </c>
      <c r="U218" s="41">
        <v>678892</v>
      </c>
      <c r="V218" s="41">
        <v>752437</v>
      </c>
      <c r="W218" s="41">
        <v>88472004.689999998</v>
      </c>
      <c r="X218" s="43">
        <v>4.7779052843598437E-2</v>
      </c>
      <c r="Y218" s="41">
        <v>10329.450000000001</v>
      </c>
      <c r="Z218" s="41">
        <v>19500</v>
      </c>
      <c r="AA218" s="41">
        <v>596.58900000000006</v>
      </c>
      <c r="AB218" s="41">
        <v>30426.039000000001</v>
      </c>
      <c r="AC218" s="41">
        <v>0</v>
      </c>
      <c r="AD218" s="41">
        <v>30426.039000000001</v>
      </c>
      <c r="AE218" s="41">
        <v>0</v>
      </c>
      <c r="AF218" s="41">
        <v>0</v>
      </c>
      <c r="AG218" s="43">
        <f t="shared" si="9"/>
        <v>8654720.6899999995</v>
      </c>
      <c r="AH218" s="43">
        <f t="shared" si="10"/>
        <v>13407962</v>
      </c>
      <c r="AI218" s="43">
        <f t="shared" si="11"/>
        <v>66409322</v>
      </c>
      <c r="AJ218" s="41">
        <v>2069622141</v>
      </c>
      <c r="AK218" s="41">
        <v>2253798526</v>
      </c>
      <c r="AL218" s="41">
        <v>2401021114</v>
      </c>
      <c r="AM218" s="41">
        <v>2241480593.6666665</v>
      </c>
      <c r="AN218" s="41">
        <v>800342.90432296204</v>
      </c>
      <c r="AO218" s="44"/>
    </row>
    <row r="219" spans="1:41" s="34" customFormat="1" ht="16.5" x14ac:dyDescent="0.3">
      <c r="A219" s="34" t="s">
        <v>496</v>
      </c>
      <c r="B219" s="34" t="s">
        <v>497</v>
      </c>
      <c r="C219" s="34" t="s">
        <v>464</v>
      </c>
      <c r="D219" s="39">
        <v>2</v>
      </c>
      <c r="E219" s="39" t="s">
        <v>1247</v>
      </c>
      <c r="F219" s="40" t="s">
        <v>1190</v>
      </c>
      <c r="G219" s="41">
        <v>2106191300</v>
      </c>
      <c r="H219" s="42">
        <v>1.8049999999999999</v>
      </c>
      <c r="I219" s="41">
        <v>1956635814</v>
      </c>
      <c r="J219" s="41">
        <v>7206332.75</v>
      </c>
      <c r="K219" s="41">
        <v>7065201.9100000001</v>
      </c>
      <c r="L219" s="41">
        <v>0</v>
      </c>
      <c r="M219" s="41">
        <v>7065201.9100000001</v>
      </c>
      <c r="N219" s="41">
        <v>0</v>
      </c>
      <c r="O219" s="41">
        <v>0</v>
      </c>
      <c r="P219" s="41">
        <v>290139.12</v>
      </c>
      <c r="Q219" s="41">
        <v>10052731</v>
      </c>
      <c r="R219" s="41">
        <v>9133307</v>
      </c>
      <c r="S219" s="41">
        <v>0</v>
      </c>
      <c r="T219" s="41">
        <v>10390037.050000001</v>
      </c>
      <c r="U219" s="41">
        <v>421238.26</v>
      </c>
      <c r="V219" s="41">
        <v>648895</v>
      </c>
      <c r="W219" s="41">
        <v>38001549.339999996</v>
      </c>
      <c r="X219" s="43">
        <v>2.2174437010023092E-2</v>
      </c>
      <c r="Y219" s="41">
        <v>879.44999999999982</v>
      </c>
      <c r="Z219" s="41">
        <v>22750</v>
      </c>
      <c r="AA219" s="41">
        <v>472.589</v>
      </c>
      <c r="AB219" s="41">
        <v>24102.039000000001</v>
      </c>
      <c r="AC219" s="41">
        <v>0</v>
      </c>
      <c r="AD219" s="41">
        <v>24102.039000000001</v>
      </c>
      <c r="AE219" s="41">
        <v>0</v>
      </c>
      <c r="AF219" s="41">
        <v>0</v>
      </c>
      <c r="AG219" s="43">
        <f t="shared" si="9"/>
        <v>7355341.0300000003</v>
      </c>
      <c r="AH219" s="43">
        <f t="shared" si="10"/>
        <v>19186038</v>
      </c>
      <c r="AI219" s="43">
        <f t="shared" si="11"/>
        <v>11460170.310000001</v>
      </c>
      <c r="AJ219" s="41">
        <v>1864419851</v>
      </c>
      <c r="AK219" s="41">
        <v>1945111935</v>
      </c>
      <c r="AL219" s="41">
        <v>2147576589</v>
      </c>
      <c r="AM219" s="41">
        <v>1985702791.6666667</v>
      </c>
      <c r="AN219" s="41">
        <v>716451.81321413699</v>
      </c>
      <c r="AO219" s="44"/>
    </row>
    <row r="220" spans="1:41" s="34" customFormat="1" ht="16.5" x14ac:dyDescent="0.3">
      <c r="A220" s="34" t="s">
        <v>498</v>
      </c>
      <c r="B220" s="34" t="s">
        <v>499</v>
      </c>
      <c r="C220" s="34" t="s">
        <v>464</v>
      </c>
      <c r="D220" s="39">
        <v>3</v>
      </c>
      <c r="E220" s="39" t="s">
        <v>1247</v>
      </c>
      <c r="F220" s="40" t="s">
        <v>1190</v>
      </c>
      <c r="G220" s="41">
        <v>4268895600</v>
      </c>
      <c r="H220" s="42">
        <v>2.5089999999999999</v>
      </c>
      <c r="I220" s="41">
        <v>4125406941</v>
      </c>
      <c r="J220" s="41">
        <v>15193964.52</v>
      </c>
      <c r="K220" s="41">
        <v>15174366.27</v>
      </c>
      <c r="L220" s="41">
        <v>0</v>
      </c>
      <c r="M220" s="41">
        <v>15174366.27</v>
      </c>
      <c r="N220" s="41">
        <v>0</v>
      </c>
      <c r="O220" s="41">
        <v>0</v>
      </c>
      <c r="P220" s="41">
        <v>620749.28</v>
      </c>
      <c r="Q220" s="41">
        <v>0</v>
      </c>
      <c r="R220" s="41">
        <v>61234981</v>
      </c>
      <c r="S220" s="41">
        <v>0</v>
      </c>
      <c r="T220" s="41">
        <v>28238801.34</v>
      </c>
      <c r="U220" s="41">
        <v>428161.56</v>
      </c>
      <c r="V220" s="41">
        <v>1370854.08</v>
      </c>
      <c r="W220" s="41">
        <v>107067913.53</v>
      </c>
      <c r="X220" s="43">
        <v>3.8270507957487057E-2</v>
      </c>
      <c r="Y220" s="41">
        <v>1250</v>
      </c>
      <c r="Z220" s="41">
        <v>21750</v>
      </c>
      <c r="AA220" s="41">
        <v>460</v>
      </c>
      <c r="AB220" s="41">
        <v>23460</v>
      </c>
      <c r="AC220" s="41">
        <v>0</v>
      </c>
      <c r="AD220" s="41">
        <v>23460</v>
      </c>
      <c r="AE220" s="41">
        <v>0</v>
      </c>
      <c r="AF220" s="41">
        <v>0</v>
      </c>
      <c r="AG220" s="43">
        <f t="shared" si="9"/>
        <v>15795115.549999999</v>
      </c>
      <c r="AH220" s="43">
        <f t="shared" si="10"/>
        <v>61234981</v>
      </c>
      <c r="AI220" s="43">
        <f t="shared" si="11"/>
        <v>30037816.979999997</v>
      </c>
      <c r="AJ220" s="41">
        <v>3673031384</v>
      </c>
      <c r="AK220" s="41">
        <v>4108238254</v>
      </c>
      <c r="AL220" s="41">
        <v>4454390450</v>
      </c>
      <c r="AM220" s="41">
        <v>4078553362.6666665</v>
      </c>
      <c r="AN220" s="41">
        <v>1486661.49667035</v>
      </c>
      <c r="AO220" s="44"/>
    </row>
    <row r="221" spans="1:41" s="34" customFormat="1" ht="16.5" x14ac:dyDescent="0.3">
      <c r="A221" s="34" t="s">
        <v>500</v>
      </c>
      <c r="B221" s="34" t="s">
        <v>501</v>
      </c>
      <c r="C221" s="34" t="s">
        <v>464</v>
      </c>
      <c r="D221" s="39">
        <v>1</v>
      </c>
      <c r="E221" s="39" t="s">
        <v>1247</v>
      </c>
      <c r="F221" s="40" t="s">
        <v>1190</v>
      </c>
      <c r="G221" s="41">
        <v>2400934100</v>
      </c>
      <c r="H221" s="42">
        <v>3.0859999999999999</v>
      </c>
      <c r="I221" s="41">
        <v>3159622672</v>
      </c>
      <c r="J221" s="41">
        <v>11636959.810000001</v>
      </c>
      <c r="K221" s="41">
        <v>11630858.73</v>
      </c>
      <c r="L221" s="41">
        <v>0</v>
      </c>
      <c r="M221" s="41">
        <v>11630858.73</v>
      </c>
      <c r="N221" s="41">
        <v>0</v>
      </c>
      <c r="O221" s="41">
        <v>0</v>
      </c>
      <c r="P221" s="41">
        <v>475745.04</v>
      </c>
      <c r="Q221" s="41">
        <v>42419843</v>
      </c>
      <c r="R221" s="41">
        <v>0</v>
      </c>
      <c r="S221" s="41">
        <v>0</v>
      </c>
      <c r="T221" s="41">
        <v>17777069.649999999</v>
      </c>
      <c r="U221" s="41">
        <v>720280.23</v>
      </c>
      <c r="V221" s="41">
        <v>1048530</v>
      </c>
      <c r="W221" s="41">
        <v>74072326.649999991</v>
      </c>
      <c r="X221" s="43">
        <v>3.0620850437348014E-2</v>
      </c>
      <c r="Y221" s="41">
        <v>4750</v>
      </c>
      <c r="Z221" s="41">
        <v>42000</v>
      </c>
      <c r="AA221" s="41">
        <v>935</v>
      </c>
      <c r="AB221" s="41">
        <v>47685</v>
      </c>
      <c r="AC221" s="41">
        <v>0</v>
      </c>
      <c r="AD221" s="41">
        <v>47685</v>
      </c>
      <c r="AE221" s="41">
        <v>0</v>
      </c>
      <c r="AF221" s="41">
        <v>0</v>
      </c>
      <c r="AG221" s="43">
        <f t="shared" si="9"/>
        <v>12106603.77</v>
      </c>
      <c r="AH221" s="43">
        <f t="shared" si="10"/>
        <v>42419843</v>
      </c>
      <c r="AI221" s="43">
        <f t="shared" si="11"/>
        <v>19545879.879999999</v>
      </c>
      <c r="AJ221" s="41">
        <v>2994050019</v>
      </c>
      <c r="AK221" s="41">
        <v>3144211425</v>
      </c>
      <c r="AL221" s="41">
        <v>3418707936</v>
      </c>
      <c r="AM221" s="41">
        <v>3185656460</v>
      </c>
      <c r="AN221" s="41">
        <v>1140015.8386496881</v>
      </c>
      <c r="AO221" s="44"/>
    </row>
    <row r="222" spans="1:41" s="34" customFormat="1" ht="16.5" x14ac:dyDescent="0.3">
      <c r="A222" s="34" t="s">
        <v>502</v>
      </c>
      <c r="B222" s="34" t="s">
        <v>503</v>
      </c>
      <c r="C222" s="34" t="s">
        <v>464</v>
      </c>
      <c r="D222" s="39">
        <v>2</v>
      </c>
      <c r="E222" s="39" t="s">
        <v>1247</v>
      </c>
      <c r="F222" s="40" t="s">
        <v>1190</v>
      </c>
      <c r="G222" s="41">
        <v>2351572700</v>
      </c>
      <c r="H222" s="42">
        <v>2.7359999999999998</v>
      </c>
      <c r="I222" s="41">
        <v>2966193844</v>
      </c>
      <c r="J222" s="41">
        <v>10924557.18</v>
      </c>
      <c r="K222" s="41">
        <v>10924557.18</v>
      </c>
      <c r="L222" s="41">
        <v>0</v>
      </c>
      <c r="M222" s="41">
        <v>10924557.18</v>
      </c>
      <c r="N222" s="41">
        <v>0</v>
      </c>
      <c r="O222" s="41">
        <v>0</v>
      </c>
      <c r="P222" s="41">
        <v>446807.27</v>
      </c>
      <c r="Q222" s="41">
        <v>0</v>
      </c>
      <c r="R222" s="41">
        <v>36125886</v>
      </c>
      <c r="S222" s="41">
        <v>0</v>
      </c>
      <c r="T222" s="41">
        <v>15850712.449999999</v>
      </c>
      <c r="U222" s="41">
        <v>0</v>
      </c>
      <c r="V222" s="41">
        <v>983458.78</v>
      </c>
      <c r="W222" s="41">
        <v>64331421.680000007</v>
      </c>
      <c r="X222" s="43">
        <v>2.3621708534154701E-2</v>
      </c>
      <c r="Y222" s="41">
        <v>2343.84</v>
      </c>
      <c r="Z222" s="41">
        <v>45000</v>
      </c>
      <c r="AA222" s="41">
        <v>946.8768</v>
      </c>
      <c r="AB222" s="41">
        <v>48290.716799999995</v>
      </c>
      <c r="AC222" s="41">
        <v>-1000</v>
      </c>
      <c r="AD222" s="41">
        <v>47290.716799999995</v>
      </c>
      <c r="AE222" s="41">
        <v>0</v>
      </c>
      <c r="AF222" s="41">
        <v>0</v>
      </c>
      <c r="AG222" s="43">
        <f t="shared" si="9"/>
        <v>11371364.449999999</v>
      </c>
      <c r="AH222" s="43">
        <f t="shared" si="10"/>
        <v>36125886</v>
      </c>
      <c r="AI222" s="43">
        <f t="shared" si="11"/>
        <v>16834171.23</v>
      </c>
      <c r="AJ222" s="41">
        <v>2787372203</v>
      </c>
      <c r="AK222" s="41">
        <v>2949081689</v>
      </c>
      <c r="AL222" s="41">
        <v>3073539015</v>
      </c>
      <c r="AM222" s="41">
        <v>2936664302.3333335</v>
      </c>
      <c r="AN222" s="41">
        <v>1024514.647150995</v>
      </c>
      <c r="AO222" s="44"/>
    </row>
    <row r="223" spans="1:41" s="34" customFormat="1" ht="16.5" x14ac:dyDescent="0.3">
      <c r="A223" s="34" t="s">
        <v>504</v>
      </c>
      <c r="B223" s="34" t="s">
        <v>505</v>
      </c>
      <c r="C223" s="34" t="s">
        <v>464</v>
      </c>
      <c r="D223" s="39">
        <v>3</v>
      </c>
      <c r="E223" s="39" t="s">
        <v>1247</v>
      </c>
      <c r="F223" s="40" t="s">
        <v>1190</v>
      </c>
      <c r="G223" s="41">
        <v>5479930900</v>
      </c>
      <c r="H223" s="42">
        <v>4.6840000000000002</v>
      </c>
      <c r="I223" s="41">
        <v>7623760630</v>
      </c>
      <c r="J223" s="41">
        <v>28078478.120000001</v>
      </c>
      <c r="K223" s="41">
        <v>28008507.830000002</v>
      </c>
      <c r="L223" s="41">
        <v>0</v>
      </c>
      <c r="M223" s="41">
        <v>28008507.830000002</v>
      </c>
      <c r="N223" s="41">
        <v>0</v>
      </c>
      <c r="O223" s="41">
        <v>0</v>
      </c>
      <c r="P223" s="41">
        <v>1145976.3899999999</v>
      </c>
      <c r="Q223" s="41">
        <v>158724474</v>
      </c>
      <c r="R223" s="41">
        <v>0</v>
      </c>
      <c r="S223" s="41">
        <v>0</v>
      </c>
      <c r="T223" s="41">
        <v>65694968.799999997</v>
      </c>
      <c r="U223" s="41">
        <v>547993.09</v>
      </c>
      <c r="V223" s="41">
        <v>2534797.29</v>
      </c>
      <c r="W223" s="41">
        <v>256656717.40199998</v>
      </c>
      <c r="X223" s="43">
        <v>3.8897225477733159E-2</v>
      </c>
      <c r="Y223" s="41">
        <v>11317.310000000001</v>
      </c>
      <c r="Z223" s="41">
        <v>90000</v>
      </c>
      <c r="AA223" s="41">
        <v>2026.3462</v>
      </c>
      <c r="AB223" s="41">
        <v>103343.6562</v>
      </c>
      <c r="AC223" s="41">
        <v>0</v>
      </c>
      <c r="AD223" s="41">
        <v>103343.6562</v>
      </c>
      <c r="AE223" s="41">
        <v>0</v>
      </c>
      <c r="AF223" s="41">
        <v>0</v>
      </c>
      <c r="AG223" s="43">
        <f t="shared" si="9"/>
        <v>29154484.220000003</v>
      </c>
      <c r="AH223" s="43">
        <f t="shared" si="10"/>
        <v>158724474</v>
      </c>
      <c r="AI223" s="43">
        <f t="shared" si="11"/>
        <v>68777759.180000007</v>
      </c>
      <c r="AJ223" s="41">
        <v>7039551266</v>
      </c>
      <c r="AK223" s="41">
        <v>7595325978</v>
      </c>
      <c r="AL223" s="41">
        <v>8484167363</v>
      </c>
      <c r="AM223" s="41">
        <v>7706348202.333333</v>
      </c>
      <c r="AN223" s="41">
        <v>2828055.3596084788</v>
      </c>
      <c r="AO223" s="44"/>
    </row>
    <row r="224" spans="1:41" s="34" customFormat="1" ht="16.5" x14ac:dyDescent="0.3">
      <c r="A224" s="34" t="s">
        <v>506</v>
      </c>
      <c r="B224" s="34" t="s">
        <v>507</v>
      </c>
      <c r="C224" s="34" t="s">
        <v>508</v>
      </c>
      <c r="D224" s="39">
        <v>1</v>
      </c>
      <c r="E224" s="39" t="s">
        <v>1246</v>
      </c>
      <c r="F224" s="40" t="s">
        <v>1190</v>
      </c>
      <c r="G224" s="41">
        <v>801516000</v>
      </c>
      <c r="H224" s="42">
        <v>2.4750000000000001</v>
      </c>
      <c r="I224" s="41">
        <v>759979413</v>
      </c>
      <c r="J224" s="41">
        <v>3579359.25</v>
      </c>
      <c r="K224" s="41">
        <v>3577306.83</v>
      </c>
      <c r="L224" s="41">
        <v>0</v>
      </c>
      <c r="M224" s="41">
        <v>3577306.83</v>
      </c>
      <c r="N224" s="41">
        <v>240198.69</v>
      </c>
      <c r="O224" s="41">
        <v>0</v>
      </c>
      <c r="P224" s="41">
        <v>234727.67999999999</v>
      </c>
      <c r="Q224" s="41">
        <v>10476997</v>
      </c>
      <c r="R224" s="41">
        <v>0</v>
      </c>
      <c r="S224" s="41">
        <v>0</v>
      </c>
      <c r="T224" s="41">
        <v>5302027.2300000004</v>
      </c>
      <c r="U224" s="41">
        <v>0</v>
      </c>
      <c r="V224" s="41">
        <v>0</v>
      </c>
      <c r="W224" s="41">
        <v>19831257.43</v>
      </c>
      <c r="X224" s="43">
        <v>3.7294543746586889E-2</v>
      </c>
      <c r="Y224" s="41">
        <v>14462.33</v>
      </c>
      <c r="Z224" s="41">
        <v>42750</v>
      </c>
      <c r="AA224" s="41">
        <v>1144.2466000000002</v>
      </c>
      <c r="AB224" s="41">
        <v>58356.5766</v>
      </c>
      <c r="AC224" s="41">
        <v>0</v>
      </c>
      <c r="AD224" s="41">
        <v>58356.5766</v>
      </c>
      <c r="AE224" s="41">
        <v>0</v>
      </c>
      <c r="AF224" s="41">
        <v>0</v>
      </c>
      <c r="AG224" s="43">
        <f t="shared" si="9"/>
        <v>4052233.2</v>
      </c>
      <c r="AH224" s="43">
        <f t="shared" si="10"/>
        <v>10476997</v>
      </c>
      <c r="AI224" s="43">
        <f t="shared" si="11"/>
        <v>5302027.2300000004</v>
      </c>
      <c r="AJ224" s="41">
        <v>621124408</v>
      </c>
      <c r="AK224" s="41">
        <v>714788369</v>
      </c>
      <c r="AL224" s="41">
        <v>794209275</v>
      </c>
      <c r="AM224" s="41">
        <v>710040684</v>
      </c>
      <c r="AN224" s="41">
        <v>264736.16026357497</v>
      </c>
      <c r="AO224" s="44"/>
    </row>
    <row r="225" spans="1:41" s="34" customFormat="1" ht="16.5" x14ac:dyDescent="0.3">
      <c r="A225" s="34" t="s">
        <v>509</v>
      </c>
      <c r="B225" s="34" t="s">
        <v>510</v>
      </c>
      <c r="C225" s="34" t="s">
        <v>508</v>
      </c>
      <c r="D225" s="39">
        <v>2</v>
      </c>
      <c r="E225" s="39" t="s">
        <v>1247</v>
      </c>
      <c r="F225" s="40" t="s">
        <v>1190</v>
      </c>
      <c r="G225" s="41">
        <v>2797878600</v>
      </c>
      <c r="H225" s="42">
        <v>3.371</v>
      </c>
      <c r="I225" s="41">
        <v>3780113903</v>
      </c>
      <c r="J225" s="41">
        <v>17803621.289999999</v>
      </c>
      <c r="K225" s="41">
        <v>17748513.210000001</v>
      </c>
      <c r="L225" s="41">
        <v>0</v>
      </c>
      <c r="M225" s="41">
        <v>17748513.210000001</v>
      </c>
      <c r="N225" s="41">
        <v>0</v>
      </c>
      <c r="O225" s="41">
        <v>0</v>
      </c>
      <c r="P225" s="41">
        <v>1164731.55</v>
      </c>
      <c r="Q225" s="41">
        <v>48887091</v>
      </c>
      <c r="R225" s="41">
        <v>0</v>
      </c>
      <c r="S225" s="41">
        <v>0</v>
      </c>
      <c r="T225" s="41">
        <v>25226143.190000001</v>
      </c>
      <c r="U225" s="41">
        <v>0</v>
      </c>
      <c r="V225" s="41">
        <v>1281474.42</v>
      </c>
      <c r="W225" s="41">
        <v>94307953.370000005</v>
      </c>
      <c r="X225" s="43">
        <v>2.9132530521116445E-2</v>
      </c>
      <c r="Y225" s="41">
        <v>66012.58</v>
      </c>
      <c r="Z225" s="41">
        <v>200250</v>
      </c>
      <c r="AA225" s="41">
        <v>5325.2516000000005</v>
      </c>
      <c r="AB225" s="41">
        <v>271587.83160000003</v>
      </c>
      <c r="AC225" s="41">
        <v>0</v>
      </c>
      <c r="AD225" s="41">
        <v>271587.83160000003</v>
      </c>
      <c r="AE225" s="41">
        <v>0</v>
      </c>
      <c r="AF225" s="41">
        <v>0</v>
      </c>
      <c r="AG225" s="43">
        <f t="shared" si="9"/>
        <v>18913244.760000002</v>
      </c>
      <c r="AH225" s="43">
        <f t="shared" si="10"/>
        <v>48887091</v>
      </c>
      <c r="AI225" s="43">
        <f t="shared" si="11"/>
        <v>26507617.609999999</v>
      </c>
      <c r="AJ225" s="41">
        <v>3480005483</v>
      </c>
      <c r="AK225" s="41">
        <v>3839093607</v>
      </c>
      <c r="AL225" s="41">
        <v>4161033016</v>
      </c>
      <c r="AM225" s="41">
        <v>3826710702</v>
      </c>
      <c r="AN225" s="41">
        <v>1387009.618322328</v>
      </c>
      <c r="AO225" s="44"/>
    </row>
    <row r="226" spans="1:41" s="34" customFormat="1" ht="16.5" x14ac:dyDescent="0.3">
      <c r="A226" s="34" t="s">
        <v>511</v>
      </c>
      <c r="B226" s="34" t="s">
        <v>512</v>
      </c>
      <c r="C226" s="34" t="s">
        <v>508</v>
      </c>
      <c r="D226" s="39">
        <v>3</v>
      </c>
      <c r="E226" s="39" t="s">
        <v>1246</v>
      </c>
      <c r="F226" s="40" t="s">
        <v>1190</v>
      </c>
      <c r="G226" s="41">
        <v>1285077525</v>
      </c>
      <c r="H226" s="42">
        <v>3.1789999999999998</v>
      </c>
      <c r="I226" s="41">
        <v>1729072091</v>
      </c>
      <c r="J226" s="41">
        <v>8143602.4100000001</v>
      </c>
      <c r="K226" s="41">
        <v>8135850.8600000003</v>
      </c>
      <c r="L226" s="41">
        <v>0</v>
      </c>
      <c r="M226" s="41">
        <v>8135850.8600000003</v>
      </c>
      <c r="N226" s="41">
        <v>546269.93000000005</v>
      </c>
      <c r="O226" s="41">
        <v>0</v>
      </c>
      <c r="P226" s="41">
        <v>533854.51</v>
      </c>
      <c r="Q226" s="41">
        <v>16094106</v>
      </c>
      <c r="R226" s="41">
        <v>10616675</v>
      </c>
      <c r="S226" s="41">
        <v>0</v>
      </c>
      <c r="T226" s="41">
        <v>4532000</v>
      </c>
      <c r="U226" s="41">
        <v>385783.89</v>
      </c>
      <c r="V226" s="41">
        <v>0</v>
      </c>
      <c r="W226" s="41">
        <v>40844540.189999998</v>
      </c>
      <c r="X226" s="43">
        <v>3.2153316005331355E-2</v>
      </c>
      <c r="Y226" s="41">
        <v>3154.11</v>
      </c>
      <c r="Z226" s="41">
        <v>65000</v>
      </c>
      <c r="AA226" s="41">
        <v>1363.0822000000001</v>
      </c>
      <c r="AB226" s="41">
        <v>69517.192200000005</v>
      </c>
      <c r="AC226" s="41">
        <v>0</v>
      </c>
      <c r="AD226" s="41">
        <v>69517.192200000005</v>
      </c>
      <c r="AE226" s="41">
        <v>0</v>
      </c>
      <c r="AF226" s="41">
        <v>0</v>
      </c>
      <c r="AG226" s="43">
        <f t="shared" si="9"/>
        <v>9215975.3000000007</v>
      </c>
      <c r="AH226" s="43">
        <f t="shared" si="10"/>
        <v>26710781</v>
      </c>
      <c r="AI226" s="43">
        <f t="shared" si="11"/>
        <v>4917783.8899999997</v>
      </c>
      <c r="AJ226" s="41">
        <v>1545546296</v>
      </c>
      <c r="AK226" s="41">
        <v>1701321710</v>
      </c>
      <c r="AL226" s="41">
        <v>1900721084</v>
      </c>
      <c r="AM226" s="41">
        <v>1715863030</v>
      </c>
      <c r="AN226" s="41">
        <v>633573.06109297206</v>
      </c>
      <c r="AO226" s="44"/>
    </row>
    <row r="227" spans="1:41" s="34" customFormat="1" ht="16.5" x14ac:dyDescent="0.3">
      <c r="A227" s="34" t="s">
        <v>513</v>
      </c>
      <c r="B227" s="34" t="s">
        <v>514</v>
      </c>
      <c r="C227" s="34" t="s">
        <v>508</v>
      </c>
      <c r="D227" s="39">
        <v>1</v>
      </c>
      <c r="E227" s="39" t="s">
        <v>1246</v>
      </c>
      <c r="F227" s="40" t="s">
        <v>1190</v>
      </c>
      <c r="G227" s="41">
        <v>388878500</v>
      </c>
      <c r="H227" s="42">
        <v>3.5949999999999998</v>
      </c>
      <c r="I227" s="41">
        <v>545764278</v>
      </c>
      <c r="J227" s="41">
        <v>2570446.4900000002</v>
      </c>
      <c r="K227" s="41">
        <v>2568020.1900000004</v>
      </c>
      <c r="L227" s="41">
        <v>0</v>
      </c>
      <c r="M227" s="41">
        <v>2568020.1900000004</v>
      </c>
      <c r="N227" s="41">
        <v>172426.56</v>
      </c>
      <c r="O227" s="41">
        <v>0</v>
      </c>
      <c r="P227" s="41">
        <v>168507.55</v>
      </c>
      <c r="Q227" s="41">
        <v>3723332</v>
      </c>
      <c r="R227" s="41">
        <v>3704473</v>
      </c>
      <c r="S227" s="41">
        <v>0</v>
      </c>
      <c r="T227" s="41">
        <v>3640719.64</v>
      </c>
      <c r="U227" s="41">
        <v>0</v>
      </c>
      <c r="V227" s="41">
        <v>0</v>
      </c>
      <c r="W227" s="41">
        <v>13977478.940000001</v>
      </c>
      <c r="X227" s="43">
        <v>3.3691956549836019E-2</v>
      </c>
      <c r="Y227" s="41">
        <v>7448.63</v>
      </c>
      <c r="Z227" s="41">
        <v>26250</v>
      </c>
      <c r="AA227" s="41">
        <v>673.97259999999994</v>
      </c>
      <c r="AB227" s="41">
        <v>34372.602599999998</v>
      </c>
      <c r="AC227" s="41">
        <v>0</v>
      </c>
      <c r="AD227" s="41">
        <v>34372.602599999998</v>
      </c>
      <c r="AE227" s="41">
        <v>0</v>
      </c>
      <c r="AF227" s="41">
        <v>0</v>
      </c>
      <c r="AG227" s="43">
        <f t="shared" si="9"/>
        <v>2908954.3000000003</v>
      </c>
      <c r="AH227" s="43">
        <f t="shared" si="10"/>
        <v>7427805</v>
      </c>
      <c r="AI227" s="43">
        <f t="shared" si="11"/>
        <v>3640719.64</v>
      </c>
      <c r="AJ227" s="41">
        <v>474382607</v>
      </c>
      <c r="AK227" s="41">
        <v>539086768</v>
      </c>
      <c r="AL227" s="41">
        <v>606674727</v>
      </c>
      <c r="AM227" s="41">
        <v>540048034</v>
      </c>
      <c r="AN227" s="41">
        <v>202224.70677509101</v>
      </c>
      <c r="AO227" s="44"/>
    </row>
    <row r="228" spans="1:41" s="34" customFormat="1" ht="16.5" x14ac:dyDescent="0.3">
      <c r="A228" s="34" t="s">
        <v>515</v>
      </c>
      <c r="B228" s="34" t="s">
        <v>516</v>
      </c>
      <c r="C228" s="34" t="s">
        <v>508</v>
      </c>
      <c r="D228" s="39">
        <v>2</v>
      </c>
      <c r="E228" s="39" t="s">
        <v>1247</v>
      </c>
      <c r="F228" s="40" t="s">
        <v>1190</v>
      </c>
      <c r="G228" s="41">
        <v>1253913000</v>
      </c>
      <c r="H228" s="42">
        <v>3.6519999999999997</v>
      </c>
      <c r="I228" s="41">
        <v>1868586156</v>
      </c>
      <c r="J228" s="41">
        <v>8800687.2599999998</v>
      </c>
      <c r="K228" s="41">
        <v>8797834.0800000001</v>
      </c>
      <c r="L228" s="41">
        <v>0</v>
      </c>
      <c r="M228" s="41">
        <v>8797834.0800000001</v>
      </c>
      <c r="N228" s="41">
        <v>0</v>
      </c>
      <c r="O228" s="41">
        <v>0</v>
      </c>
      <c r="P228" s="41">
        <v>577274.05000000005</v>
      </c>
      <c r="Q228" s="41">
        <v>12391482</v>
      </c>
      <c r="R228" s="41">
        <v>13967661</v>
      </c>
      <c r="S228" s="41">
        <v>0</v>
      </c>
      <c r="T228" s="41">
        <v>9304339.6999999993</v>
      </c>
      <c r="U228" s="41">
        <v>125488.71</v>
      </c>
      <c r="V228" s="41">
        <v>617564.78</v>
      </c>
      <c r="W228" s="41">
        <v>45781644.32</v>
      </c>
      <c r="X228" s="43">
        <v>3.2102309872073062E-2</v>
      </c>
      <c r="Y228" s="41">
        <v>20695.450000000004</v>
      </c>
      <c r="Z228" s="41">
        <v>96750</v>
      </c>
      <c r="AA228" s="41">
        <v>2348.9090000000001</v>
      </c>
      <c r="AB228" s="41">
        <v>119794.35900000001</v>
      </c>
      <c r="AC228" s="41">
        <v>0</v>
      </c>
      <c r="AD228" s="41">
        <v>119794.35900000001</v>
      </c>
      <c r="AE228" s="41">
        <v>0</v>
      </c>
      <c r="AF228" s="41">
        <v>0</v>
      </c>
      <c r="AG228" s="43">
        <f t="shared" si="9"/>
        <v>9375108.1300000008</v>
      </c>
      <c r="AH228" s="43">
        <f t="shared" si="10"/>
        <v>26359143</v>
      </c>
      <c r="AI228" s="43">
        <f t="shared" si="11"/>
        <v>10047393.189999999</v>
      </c>
      <c r="AJ228" s="41">
        <v>1645017544</v>
      </c>
      <c r="AK228" s="41">
        <v>1852696189</v>
      </c>
      <c r="AL228" s="41">
        <v>2012378430</v>
      </c>
      <c r="AM228" s="41">
        <v>1836697387.6666667</v>
      </c>
      <c r="AN228" s="41">
        <v>670792.13920719002</v>
      </c>
      <c r="AO228" s="44"/>
    </row>
    <row r="229" spans="1:41" s="34" customFormat="1" ht="16.5" x14ac:dyDescent="0.3">
      <c r="A229" s="34" t="s">
        <v>517</v>
      </c>
      <c r="B229" s="34" t="s">
        <v>518</v>
      </c>
      <c r="C229" s="34" t="s">
        <v>508</v>
      </c>
      <c r="D229" s="39">
        <v>3</v>
      </c>
      <c r="E229" s="39" t="s">
        <v>1247</v>
      </c>
      <c r="F229" s="40" t="s">
        <v>1190</v>
      </c>
      <c r="G229" s="41">
        <v>1355811602</v>
      </c>
      <c r="H229" s="42">
        <v>3.52</v>
      </c>
      <c r="I229" s="41">
        <v>1843600593</v>
      </c>
      <c r="J229" s="41">
        <v>8683009.9800000004</v>
      </c>
      <c r="K229" s="41">
        <v>8683009.9800000004</v>
      </c>
      <c r="L229" s="41">
        <v>0</v>
      </c>
      <c r="M229" s="41">
        <v>8683009.9800000004</v>
      </c>
      <c r="N229" s="41">
        <v>583028.36</v>
      </c>
      <c r="O229" s="41">
        <v>0</v>
      </c>
      <c r="P229" s="41">
        <v>569728.07999999996</v>
      </c>
      <c r="Q229" s="41">
        <v>23265145</v>
      </c>
      <c r="R229" s="41">
        <v>0</v>
      </c>
      <c r="S229" s="41">
        <v>0</v>
      </c>
      <c r="T229" s="41">
        <v>14619006.560000001</v>
      </c>
      <c r="U229" s="41">
        <v>0</v>
      </c>
      <c r="V229" s="41">
        <v>0</v>
      </c>
      <c r="W229" s="41">
        <v>47719917.980000004</v>
      </c>
      <c r="X229" s="43">
        <v>3.4641805349215488E-2</v>
      </c>
      <c r="Y229" s="41">
        <v>11093.84</v>
      </c>
      <c r="Z229" s="41">
        <v>80750</v>
      </c>
      <c r="AA229" s="41">
        <v>1836.8768</v>
      </c>
      <c r="AB229" s="41">
        <v>93680.716799999995</v>
      </c>
      <c r="AC229" s="41">
        <v>-1250</v>
      </c>
      <c r="AD229" s="41">
        <v>92430.716799999995</v>
      </c>
      <c r="AE229" s="41">
        <v>0</v>
      </c>
      <c r="AF229" s="41">
        <v>0</v>
      </c>
      <c r="AG229" s="43">
        <f t="shared" si="9"/>
        <v>9835766.4199999999</v>
      </c>
      <c r="AH229" s="43">
        <f t="shared" si="10"/>
        <v>23265145</v>
      </c>
      <c r="AI229" s="43">
        <f t="shared" si="11"/>
        <v>14619006.560000001</v>
      </c>
      <c r="AJ229" s="41">
        <v>1580321467</v>
      </c>
      <c r="AK229" s="41">
        <v>1799968519</v>
      </c>
      <c r="AL229" s="41">
        <v>2085543150</v>
      </c>
      <c r="AM229" s="41">
        <v>1821944378.6666667</v>
      </c>
      <c r="AN229" s="41">
        <v>695180.35481895006</v>
      </c>
      <c r="AO229" s="44"/>
    </row>
    <row r="230" spans="1:41" s="34" customFormat="1" ht="16.5" x14ac:dyDescent="0.3">
      <c r="A230" s="34" t="s">
        <v>519</v>
      </c>
      <c r="B230" s="34" t="s">
        <v>445</v>
      </c>
      <c r="C230" s="34" t="s">
        <v>508</v>
      </c>
      <c r="D230" s="39">
        <v>1</v>
      </c>
      <c r="E230" s="39" t="s">
        <v>1246</v>
      </c>
      <c r="F230" s="40" t="s">
        <v>1190</v>
      </c>
      <c r="G230" s="41">
        <v>718572241</v>
      </c>
      <c r="H230" s="42">
        <v>3.4430000000000001</v>
      </c>
      <c r="I230" s="41">
        <v>969231451</v>
      </c>
      <c r="J230" s="41">
        <v>4564896.76</v>
      </c>
      <c r="K230" s="41">
        <v>4564496.3599999994</v>
      </c>
      <c r="L230" s="41">
        <v>0</v>
      </c>
      <c r="M230" s="41">
        <v>4564496.3599999994</v>
      </c>
      <c r="N230" s="41">
        <v>306486.05</v>
      </c>
      <c r="O230" s="41">
        <v>0</v>
      </c>
      <c r="P230" s="41">
        <v>299068.77</v>
      </c>
      <c r="Q230" s="41">
        <v>12201754</v>
      </c>
      <c r="R230" s="41">
        <v>0</v>
      </c>
      <c r="S230" s="41">
        <v>0</v>
      </c>
      <c r="T230" s="41">
        <v>7365269.5099999998</v>
      </c>
      <c r="U230" s="41">
        <v>0</v>
      </c>
      <c r="V230" s="41">
        <v>0</v>
      </c>
      <c r="W230" s="41">
        <v>24737074.689999998</v>
      </c>
      <c r="X230" s="43">
        <v>3.0722154285430896E-2</v>
      </c>
      <c r="Y230" s="41">
        <v>8750</v>
      </c>
      <c r="Z230" s="41">
        <v>43750</v>
      </c>
      <c r="AA230" s="41">
        <v>1050</v>
      </c>
      <c r="AB230" s="41">
        <v>53550</v>
      </c>
      <c r="AC230" s="41">
        <v>0</v>
      </c>
      <c r="AD230" s="41">
        <v>53550</v>
      </c>
      <c r="AE230" s="41">
        <v>0</v>
      </c>
      <c r="AF230" s="41">
        <v>0</v>
      </c>
      <c r="AG230" s="43">
        <f t="shared" si="9"/>
        <v>5170051.18</v>
      </c>
      <c r="AH230" s="43">
        <f t="shared" si="10"/>
        <v>12201754</v>
      </c>
      <c r="AI230" s="43">
        <f t="shared" si="11"/>
        <v>7365269.5099999998</v>
      </c>
      <c r="AJ230" s="41">
        <v>795892149</v>
      </c>
      <c r="AK230" s="41">
        <v>923351547</v>
      </c>
      <c r="AL230" s="41">
        <v>1044780288</v>
      </c>
      <c r="AM230" s="41">
        <v>921341328</v>
      </c>
      <c r="AN230" s="41">
        <v>358280.414719227</v>
      </c>
      <c r="AO230" s="44"/>
    </row>
    <row r="231" spans="1:41" s="34" customFormat="1" ht="16.5" x14ac:dyDescent="0.3">
      <c r="A231" s="34" t="s">
        <v>520</v>
      </c>
      <c r="B231" s="34" t="s">
        <v>521</v>
      </c>
      <c r="C231" s="34" t="s">
        <v>508</v>
      </c>
      <c r="D231" s="39">
        <v>2</v>
      </c>
      <c r="E231" s="39" t="s">
        <v>1247</v>
      </c>
      <c r="F231" s="40" t="s">
        <v>1190</v>
      </c>
      <c r="G231" s="41">
        <v>1560600700</v>
      </c>
      <c r="H231" s="42">
        <v>3.2479999999999998</v>
      </c>
      <c r="I231" s="41">
        <v>2180942605</v>
      </c>
      <c r="J231" s="41">
        <v>10271827.039999999</v>
      </c>
      <c r="K231" s="41">
        <v>10271251.869999999</v>
      </c>
      <c r="L231" s="41">
        <v>0</v>
      </c>
      <c r="M231" s="41">
        <v>10271251.869999999</v>
      </c>
      <c r="N231" s="41">
        <v>689671.22</v>
      </c>
      <c r="O231" s="41">
        <v>0</v>
      </c>
      <c r="P231" s="41">
        <v>673940.69</v>
      </c>
      <c r="Q231" s="41">
        <v>15950400</v>
      </c>
      <c r="R231" s="41">
        <v>12898861</v>
      </c>
      <c r="S231" s="41">
        <v>0</v>
      </c>
      <c r="T231" s="41">
        <v>9255765</v>
      </c>
      <c r="U231" s="41">
        <v>936888</v>
      </c>
      <c r="V231" s="41">
        <v>0</v>
      </c>
      <c r="W231" s="41">
        <v>50676777.780000001</v>
      </c>
      <c r="X231" s="43">
        <v>2.9069170680091926E-2</v>
      </c>
      <c r="Y231" s="41">
        <v>7000</v>
      </c>
      <c r="Z231" s="41">
        <v>54750</v>
      </c>
      <c r="AA231" s="41">
        <v>1235</v>
      </c>
      <c r="AB231" s="41">
        <v>62985</v>
      </c>
      <c r="AC231" s="41">
        <v>0</v>
      </c>
      <c r="AD231" s="41">
        <v>62985</v>
      </c>
      <c r="AE231" s="41">
        <v>0</v>
      </c>
      <c r="AF231" s="41">
        <v>0</v>
      </c>
      <c r="AG231" s="43">
        <f t="shared" si="9"/>
        <v>11634863.779999999</v>
      </c>
      <c r="AH231" s="43">
        <f t="shared" si="10"/>
        <v>28849261</v>
      </c>
      <c r="AI231" s="43">
        <f t="shared" si="11"/>
        <v>10192653</v>
      </c>
      <c r="AJ231" s="41">
        <v>1935756672</v>
      </c>
      <c r="AK231" s="41">
        <v>2164718288</v>
      </c>
      <c r="AL231" s="41">
        <v>2403142439</v>
      </c>
      <c r="AM231" s="41">
        <v>2167872466.3333335</v>
      </c>
      <c r="AN231" s="41">
        <v>801046.67861918698</v>
      </c>
      <c r="AO231" s="44"/>
    </row>
    <row r="232" spans="1:41" s="34" customFormat="1" ht="16.5" x14ac:dyDescent="0.3">
      <c r="A232" s="34" t="s">
        <v>522</v>
      </c>
      <c r="B232" s="34" t="s">
        <v>523</v>
      </c>
      <c r="C232" s="34" t="s">
        <v>508</v>
      </c>
      <c r="D232" s="39">
        <v>3</v>
      </c>
      <c r="E232" s="39" t="s">
        <v>1246</v>
      </c>
      <c r="F232" s="40" t="s">
        <v>1190</v>
      </c>
      <c r="G232" s="41">
        <v>2961544340</v>
      </c>
      <c r="H232" s="42">
        <v>1.2999999999999998</v>
      </c>
      <c r="I232" s="41">
        <v>2747968623</v>
      </c>
      <c r="J232" s="41">
        <v>12942412.300000001</v>
      </c>
      <c r="K232" s="41">
        <v>12825052.260000002</v>
      </c>
      <c r="L232" s="41">
        <v>0</v>
      </c>
      <c r="M232" s="41">
        <v>12825052.260000002</v>
      </c>
      <c r="N232" s="41">
        <v>860816.31</v>
      </c>
      <c r="O232" s="41">
        <v>0</v>
      </c>
      <c r="P232" s="41">
        <v>841904.24</v>
      </c>
      <c r="Q232" s="41">
        <v>15091519</v>
      </c>
      <c r="R232" s="41">
        <v>0</v>
      </c>
      <c r="S232" s="41">
        <v>0</v>
      </c>
      <c r="T232" s="41">
        <v>8574779.0999999996</v>
      </c>
      <c r="U232" s="41">
        <v>296303.78000000003</v>
      </c>
      <c r="V232" s="41">
        <v>0</v>
      </c>
      <c r="W232" s="41">
        <v>38490374.690000005</v>
      </c>
      <c r="X232" s="43">
        <v>2.4651211872000221E-2</v>
      </c>
      <c r="Y232" s="41">
        <v>11250</v>
      </c>
      <c r="Z232" s="41">
        <v>30750</v>
      </c>
      <c r="AA232" s="41">
        <v>840</v>
      </c>
      <c r="AB232" s="41">
        <v>42840</v>
      </c>
      <c r="AC232" s="41">
        <v>0</v>
      </c>
      <c r="AD232" s="41">
        <v>42840</v>
      </c>
      <c r="AE232" s="41">
        <v>0</v>
      </c>
      <c r="AF232" s="41">
        <v>0</v>
      </c>
      <c r="AG232" s="43">
        <f t="shared" si="9"/>
        <v>14527772.810000002</v>
      </c>
      <c r="AH232" s="43">
        <f t="shared" si="10"/>
        <v>15091519</v>
      </c>
      <c r="AI232" s="43">
        <f t="shared" si="11"/>
        <v>8871082.879999999</v>
      </c>
      <c r="AJ232" s="41">
        <v>2002841253</v>
      </c>
      <c r="AK232" s="41">
        <v>2419521706</v>
      </c>
      <c r="AL232" s="41">
        <v>2873054269</v>
      </c>
      <c r="AM232" s="41">
        <v>2431805742.6666665</v>
      </c>
      <c r="AN232" s="41">
        <v>957683.79864857695</v>
      </c>
      <c r="AO232" s="44"/>
    </row>
    <row r="233" spans="1:41" s="34" customFormat="1" ht="16.5" x14ac:dyDescent="0.3">
      <c r="A233" s="34" t="s">
        <v>524</v>
      </c>
      <c r="B233" s="34" t="s">
        <v>525</v>
      </c>
      <c r="C233" s="34" t="s">
        <v>508</v>
      </c>
      <c r="D233" s="39">
        <v>1</v>
      </c>
      <c r="E233" s="39" t="s">
        <v>1246</v>
      </c>
      <c r="F233" s="40" t="s">
        <v>1190</v>
      </c>
      <c r="G233" s="41">
        <v>1999936800</v>
      </c>
      <c r="H233" s="42">
        <v>2.4809999999999999</v>
      </c>
      <c r="I233" s="41">
        <v>2090215066</v>
      </c>
      <c r="J233" s="41">
        <v>9844517.4900000002</v>
      </c>
      <c r="K233" s="41">
        <v>9841440.8399999999</v>
      </c>
      <c r="L233" s="41">
        <v>0</v>
      </c>
      <c r="M233" s="41">
        <v>9841440.8399999999</v>
      </c>
      <c r="N233" s="41">
        <v>660803.66</v>
      </c>
      <c r="O233" s="41">
        <v>0</v>
      </c>
      <c r="P233" s="41">
        <v>645750.04</v>
      </c>
      <c r="Q233" s="41">
        <v>15575067</v>
      </c>
      <c r="R233" s="41">
        <v>12174011</v>
      </c>
      <c r="S233" s="41">
        <v>0</v>
      </c>
      <c r="T233" s="41">
        <v>10303917.67</v>
      </c>
      <c r="U233" s="41">
        <v>400000</v>
      </c>
      <c r="V233" s="41">
        <v>0</v>
      </c>
      <c r="W233" s="41">
        <v>49600990.210000001</v>
      </c>
      <c r="X233" s="43">
        <v>3.2190022960629033E-2</v>
      </c>
      <c r="Y233" s="41">
        <v>17611.989999999998</v>
      </c>
      <c r="Z233" s="41">
        <v>94000</v>
      </c>
      <c r="AA233" s="41">
        <v>2232.2397999999998</v>
      </c>
      <c r="AB233" s="41">
        <v>113844.22979999999</v>
      </c>
      <c r="AC233" s="41">
        <v>0</v>
      </c>
      <c r="AD233" s="41">
        <v>113844.22979999999</v>
      </c>
      <c r="AE233" s="41">
        <v>0</v>
      </c>
      <c r="AF233" s="41">
        <v>0</v>
      </c>
      <c r="AG233" s="43">
        <f t="shared" si="9"/>
        <v>11147994.539999999</v>
      </c>
      <c r="AH233" s="43">
        <f t="shared" si="10"/>
        <v>27749078</v>
      </c>
      <c r="AI233" s="43">
        <f t="shared" si="11"/>
        <v>10703917.67</v>
      </c>
      <c r="AJ233" s="41">
        <v>1918370794</v>
      </c>
      <c r="AK233" s="41">
        <v>2089998121</v>
      </c>
      <c r="AL233" s="41">
        <v>2197491265</v>
      </c>
      <c r="AM233" s="41">
        <v>2068620060</v>
      </c>
      <c r="AN233" s="41">
        <v>732496.355836245</v>
      </c>
      <c r="AO233" s="44"/>
    </row>
    <row r="234" spans="1:41" s="34" customFormat="1" ht="16.5" x14ac:dyDescent="0.3">
      <c r="A234" s="34" t="s">
        <v>526</v>
      </c>
      <c r="B234" s="34" t="s">
        <v>527</v>
      </c>
      <c r="C234" s="34" t="s">
        <v>508</v>
      </c>
      <c r="D234" s="39">
        <v>2</v>
      </c>
      <c r="E234" s="39" t="s">
        <v>1247</v>
      </c>
      <c r="F234" s="40" t="s">
        <v>1190</v>
      </c>
      <c r="G234" s="41">
        <v>2848401300</v>
      </c>
      <c r="H234" s="42">
        <v>3.6619999999999999</v>
      </c>
      <c r="I234" s="41">
        <v>3976785174</v>
      </c>
      <c r="J234" s="41">
        <v>18729905.760000002</v>
      </c>
      <c r="K234" s="41">
        <v>18689035.110000003</v>
      </c>
      <c r="L234" s="41">
        <v>0</v>
      </c>
      <c r="M234" s="41">
        <v>18689035.110000003</v>
      </c>
      <c r="N234" s="41">
        <v>0</v>
      </c>
      <c r="O234" s="41">
        <v>0</v>
      </c>
      <c r="P234" s="41">
        <v>1226410.77</v>
      </c>
      <c r="Q234" s="41">
        <v>56769608</v>
      </c>
      <c r="R234" s="41">
        <v>0</v>
      </c>
      <c r="S234" s="41">
        <v>0</v>
      </c>
      <c r="T234" s="41">
        <v>26205266.579999998</v>
      </c>
      <c r="U234" s="41">
        <v>84000</v>
      </c>
      <c r="V234" s="41">
        <v>1306659</v>
      </c>
      <c r="W234" s="41">
        <v>104280979.45999999</v>
      </c>
      <c r="X234" s="43">
        <v>3.4969198144160982E-2</v>
      </c>
      <c r="Y234" s="41">
        <v>48176.71</v>
      </c>
      <c r="Z234" s="41">
        <v>204750</v>
      </c>
      <c r="AA234" s="41">
        <v>5058.5342000000001</v>
      </c>
      <c r="AB234" s="41">
        <v>257985.24419999999</v>
      </c>
      <c r="AC234" s="41">
        <v>0</v>
      </c>
      <c r="AD234" s="41">
        <v>257985.24419999999</v>
      </c>
      <c r="AE234" s="41">
        <v>0</v>
      </c>
      <c r="AF234" s="41">
        <v>0</v>
      </c>
      <c r="AG234" s="43">
        <f t="shared" si="9"/>
        <v>19915445.880000003</v>
      </c>
      <c r="AH234" s="43">
        <f t="shared" si="10"/>
        <v>56769608</v>
      </c>
      <c r="AI234" s="43">
        <f t="shared" si="11"/>
        <v>27595925.579999998</v>
      </c>
      <c r="AJ234" s="41">
        <v>3538277615</v>
      </c>
      <c r="AK234" s="41">
        <v>3919980362</v>
      </c>
      <c r="AL234" s="41">
        <v>4330193524</v>
      </c>
      <c r="AM234" s="41">
        <v>3929483833.6666665</v>
      </c>
      <c r="AN234" s="41">
        <v>1443396.397935492</v>
      </c>
      <c r="AO234" s="44"/>
    </row>
    <row r="235" spans="1:41" s="34" customFormat="1" ht="16.5" x14ac:dyDescent="0.3">
      <c r="A235" s="34" t="s">
        <v>528</v>
      </c>
      <c r="B235" s="34" t="s">
        <v>529</v>
      </c>
      <c r="C235" s="34" t="s">
        <v>508</v>
      </c>
      <c r="D235" s="39">
        <v>3</v>
      </c>
      <c r="E235" s="39" t="s">
        <v>1246</v>
      </c>
      <c r="F235" s="40" t="s">
        <v>1190</v>
      </c>
      <c r="G235" s="41">
        <v>162056300</v>
      </c>
      <c r="H235" s="42">
        <v>4.7560000000000002</v>
      </c>
      <c r="I235" s="41">
        <v>221863390</v>
      </c>
      <c r="J235" s="41">
        <v>1044934.59</v>
      </c>
      <c r="K235" s="41">
        <v>1044905.47</v>
      </c>
      <c r="L235" s="41">
        <v>0</v>
      </c>
      <c r="M235" s="41">
        <v>1044905.47</v>
      </c>
      <c r="N235" s="41">
        <v>70161.03</v>
      </c>
      <c r="O235" s="41">
        <v>0</v>
      </c>
      <c r="P235" s="41">
        <v>68560.679999999993</v>
      </c>
      <c r="Q235" s="41">
        <v>2422980</v>
      </c>
      <c r="R235" s="41">
        <v>2449660</v>
      </c>
      <c r="S235" s="41">
        <v>0</v>
      </c>
      <c r="T235" s="41">
        <v>1650215.72</v>
      </c>
      <c r="U235" s="41">
        <v>0</v>
      </c>
      <c r="V235" s="41">
        <v>0</v>
      </c>
      <c r="W235" s="41">
        <v>7706482.8999999994</v>
      </c>
      <c r="X235" s="43">
        <v>4.0637836108354003E-2</v>
      </c>
      <c r="Y235" s="41">
        <v>7250</v>
      </c>
      <c r="Z235" s="41">
        <v>18000</v>
      </c>
      <c r="AA235" s="41">
        <v>505</v>
      </c>
      <c r="AB235" s="41">
        <v>25755</v>
      </c>
      <c r="AC235" s="41">
        <v>0</v>
      </c>
      <c r="AD235" s="41">
        <v>25755</v>
      </c>
      <c r="AE235" s="41">
        <v>0</v>
      </c>
      <c r="AF235" s="41">
        <v>0</v>
      </c>
      <c r="AG235" s="43">
        <f t="shared" si="9"/>
        <v>1183627.18</v>
      </c>
      <c r="AH235" s="43">
        <f t="shared" si="10"/>
        <v>4872640</v>
      </c>
      <c r="AI235" s="43">
        <f t="shared" si="11"/>
        <v>1650215.72</v>
      </c>
      <c r="AJ235" s="41">
        <v>191564127</v>
      </c>
      <c r="AK235" s="41">
        <v>220444323</v>
      </c>
      <c r="AL235" s="41">
        <v>248934409</v>
      </c>
      <c r="AM235" s="41">
        <v>220314286.33333334</v>
      </c>
      <c r="AN235" s="41">
        <v>82978.053355197</v>
      </c>
      <c r="AO235" s="44"/>
    </row>
    <row r="236" spans="1:41" s="34" customFormat="1" ht="16.5" x14ac:dyDescent="0.3">
      <c r="A236" s="34" t="s">
        <v>530</v>
      </c>
      <c r="B236" s="34" t="s">
        <v>531</v>
      </c>
      <c r="C236" s="34" t="s">
        <v>508</v>
      </c>
      <c r="D236" s="39">
        <v>1</v>
      </c>
      <c r="E236" s="39" t="s">
        <v>1246</v>
      </c>
      <c r="F236" s="40" t="s">
        <v>1190</v>
      </c>
      <c r="G236" s="41">
        <v>135028000</v>
      </c>
      <c r="H236" s="42">
        <v>3.6919999999999997</v>
      </c>
      <c r="I236" s="41">
        <v>188059753</v>
      </c>
      <c r="J236" s="41">
        <v>885725.86</v>
      </c>
      <c r="K236" s="41">
        <v>885725.86</v>
      </c>
      <c r="L236" s="41">
        <v>0</v>
      </c>
      <c r="M236" s="41">
        <v>885725.86</v>
      </c>
      <c r="N236" s="41">
        <v>59472.84</v>
      </c>
      <c r="O236" s="41">
        <v>0</v>
      </c>
      <c r="P236" s="41">
        <v>58116.12</v>
      </c>
      <c r="Q236" s="41">
        <v>2806212</v>
      </c>
      <c r="R236" s="41">
        <v>0</v>
      </c>
      <c r="S236" s="41">
        <v>0</v>
      </c>
      <c r="T236" s="41">
        <v>1174511.8899999999</v>
      </c>
      <c r="U236" s="41">
        <v>0</v>
      </c>
      <c r="V236" s="41">
        <v>0</v>
      </c>
      <c r="W236" s="41">
        <v>4984038.71</v>
      </c>
      <c r="X236" s="43">
        <v>3.3567808918607479E-2</v>
      </c>
      <c r="Y236" s="41">
        <v>2364.6799999999998</v>
      </c>
      <c r="Z236" s="41">
        <v>8750</v>
      </c>
      <c r="AA236" s="41">
        <v>222.2936</v>
      </c>
      <c r="AB236" s="41">
        <v>11336.973600000001</v>
      </c>
      <c r="AC236" s="41">
        <v>0</v>
      </c>
      <c r="AD236" s="41">
        <v>11336.973600000001</v>
      </c>
      <c r="AE236" s="41">
        <v>0</v>
      </c>
      <c r="AF236" s="41">
        <v>0</v>
      </c>
      <c r="AG236" s="43">
        <f t="shared" si="9"/>
        <v>1003314.82</v>
      </c>
      <c r="AH236" s="43">
        <f t="shared" si="10"/>
        <v>2806212</v>
      </c>
      <c r="AI236" s="43">
        <f t="shared" si="11"/>
        <v>1174511.8899999999</v>
      </c>
      <c r="AJ236" s="41">
        <v>166719965</v>
      </c>
      <c r="AK236" s="41">
        <v>187889814</v>
      </c>
      <c r="AL236" s="41">
        <v>206307105</v>
      </c>
      <c r="AM236" s="41">
        <v>186972294.66666666</v>
      </c>
      <c r="AN236" s="41">
        <v>68768.966230965001</v>
      </c>
      <c r="AO236" s="44"/>
    </row>
    <row r="237" spans="1:41" s="34" customFormat="1" ht="16.5" x14ac:dyDescent="0.3">
      <c r="A237" s="34" t="s">
        <v>532</v>
      </c>
      <c r="B237" s="34" t="s">
        <v>533</v>
      </c>
      <c r="C237" s="34" t="s">
        <v>508</v>
      </c>
      <c r="D237" s="39">
        <v>2</v>
      </c>
      <c r="E237" s="39" t="s">
        <v>1247</v>
      </c>
      <c r="F237" s="40" t="s">
        <v>1190</v>
      </c>
      <c r="G237" s="41">
        <v>342265700</v>
      </c>
      <c r="H237" s="42">
        <v>4.4000000000000004</v>
      </c>
      <c r="I237" s="41">
        <v>434130060</v>
      </c>
      <c r="J237" s="41">
        <v>2044670.45</v>
      </c>
      <c r="K237" s="41">
        <v>2043269.1199999999</v>
      </c>
      <c r="L237" s="41">
        <v>0</v>
      </c>
      <c r="M237" s="41">
        <v>2043269.1199999999</v>
      </c>
      <c r="N237" s="41">
        <v>0</v>
      </c>
      <c r="O237" s="41">
        <v>0</v>
      </c>
      <c r="P237" s="41">
        <v>134071.96</v>
      </c>
      <c r="Q237" s="41">
        <v>6945594</v>
      </c>
      <c r="R237" s="41">
        <v>0</v>
      </c>
      <c r="S237" s="41">
        <v>0</v>
      </c>
      <c r="T237" s="41">
        <v>5790925.5</v>
      </c>
      <c r="U237" s="41">
        <v>0</v>
      </c>
      <c r="V237" s="41">
        <v>143646.21</v>
      </c>
      <c r="W237" s="41">
        <v>15057506.790000001</v>
      </c>
      <c r="X237" s="43">
        <v>3.6435613444283685E-2</v>
      </c>
      <c r="Y237" s="41">
        <v>9500</v>
      </c>
      <c r="Z237" s="41">
        <v>23000</v>
      </c>
      <c r="AA237" s="41">
        <v>650</v>
      </c>
      <c r="AB237" s="41">
        <v>33150</v>
      </c>
      <c r="AC237" s="41">
        <v>0</v>
      </c>
      <c r="AD237" s="41">
        <v>33150</v>
      </c>
      <c r="AE237" s="41">
        <v>0</v>
      </c>
      <c r="AF237" s="41">
        <v>0</v>
      </c>
      <c r="AG237" s="43">
        <f t="shared" si="9"/>
        <v>2177341.08</v>
      </c>
      <c r="AH237" s="43">
        <f t="shared" si="10"/>
        <v>6945594</v>
      </c>
      <c r="AI237" s="43">
        <f t="shared" si="11"/>
        <v>5934571.71</v>
      </c>
      <c r="AJ237" s="41">
        <v>388796260</v>
      </c>
      <c r="AK237" s="41">
        <v>430939058</v>
      </c>
      <c r="AL237" s="41">
        <v>511607922</v>
      </c>
      <c r="AM237" s="41">
        <v>443781080</v>
      </c>
      <c r="AN237" s="41">
        <v>170535.80346402599</v>
      </c>
      <c r="AO237" s="44"/>
    </row>
    <row r="238" spans="1:41" s="34" customFormat="1" ht="16.5" x14ac:dyDescent="0.3">
      <c r="A238" s="34" t="s">
        <v>534</v>
      </c>
      <c r="B238" s="34" t="s">
        <v>535</v>
      </c>
      <c r="C238" s="34" t="s">
        <v>508</v>
      </c>
      <c r="D238" s="39">
        <v>3</v>
      </c>
      <c r="E238" s="39" t="s">
        <v>1246</v>
      </c>
      <c r="F238" s="40" t="s">
        <v>1190</v>
      </c>
      <c r="G238" s="41">
        <v>792018500</v>
      </c>
      <c r="H238" s="42">
        <v>3.4929999999999999</v>
      </c>
      <c r="I238" s="41">
        <v>899583739</v>
      </c>
      <c r="J238" s="41">
        <v>4236869.21</v>
      </c>
      <c r="K238" s="41">
        <v>4234088.12</v>
      </c>
      <c r="L238" s="41">
        <v>0</v>
      </c>
      <c r="M238" s="41">
        <v>4234088.12</v>
      </c>
      <c r="N238" s="41">
        <v>0</v>
      </c>
      <c r="O238" s="41">
        <v>0</v>
      </c>
      <c r="P238" s="41">
        <v>277828.58</v>
      </c>
      <c r="Q238" s="41">
        <v>16226182</v>
      </c>
      <c r="R238" s="41">
        <v>0</v>
      </c>
      <c r="S238" s="41">
        <v>0</v>
      </c>
      <c r="T238" s="41">
        <v>6627033.9299999997</v>
      </c>
      <c r="U238" s="41">
        <v>0</v>
      </c>
      <c r="V238" s="41">
        <v>297593</v>
      </c>
      <c r="W238" s="41">
        <v>27662725.629999999</v>
      </c>
      <c r="X238" s="43">
        <v>4.1181343508193892E-2</v>
      </c>
      <c r="Y238" s="41">
        <v>4993.1499999999996</v>
      </c>
      <c r="Z238" s="41">
        <v>51250</v>
      </c>
      <c r="AA238" s="41">
        <v>1124.8630000000001</v>
      </c>
      <c r="AB238" s="41">
        <v>57368.012999999999</v>
      </c>
      <c r="AC238" s="41">
        <v>750</v>
      </c>
      <c r="AD238" s="41">
        <v>58118.012999999999</v>
      </c>
      <c r="AE238" s="41">
        <v>0</v>
      </c>
      <c r="AF238" s="41">
        <v>0</v>
      </c>
      <c r="AG238" s="43">
        <f t="shared" si="9"/>
        <v>4511916.7</v>
      </c>
      <c r="AH238" s="43">
        <f t="shared" si="10"/>
        <v>16226182</v>
      </c>
      <c r="AI238" s="43">
        <f t="shared" si="11"/>
        <v>6924626.9299999997</v>
      </c>
      <c r="AJ238" s="41">
        <v>787083823</v>
      </c>
      <c r="AK238" s="41">
        <v>892778419</v>
      </c>
      <c r="AL238" s="41">
        <v>1006632562</v>
      </c>
      <c r="AM238" s="41">
        <v>895498268</v>
      </c>
      <c r="AN238" s="41">
        <v>335543.85178914602</v>
      </c>
      <c r="AO238" s="44"/>
    </row>
    <row r="239" spans="1:41" s="34" customFormat="1" ht="16.5" x14ac:dyDescent="0.3">
      <c r="A239" s="34" t="s">
        <v>536</v>
      </c>
      <c r="B239" s="34" t="s">
        <v>537</v>
      </c>
      <c r="C239" s="34" t="s">
        <v>508</v>
      </c>
      <c r="D239" s="39">
        <v>1</v>
      </c>
      <c r="E239" s="39" t="s">
        <v>1246</v>
      </c>
      <c r="F239" s="40" t="s">
        <v>1190</v>
      </c>
      <c r="G239" s="41">
        <v>411191900</v>
      </c>
      <c r="H239" s="42">
        <v>3.0709999999999997</v>
      </c>
      <c r="I239" s="41">
        <v>614907191</v>
      </c>
      <c r="J239" s="41">
        <v>2896096.53</v>
      </c>
      <c r="K239" s="41">
        <v>2891773.52</v>
      </c>
      <c r="L239" s="41">
        <v>0</v>
      </c>
      <c r="M239" s="41">
        <v>2891773.52</v>
      </c>
      <c r="N239" s="41">
        <v>194161.57</v>
      </c>
      <c r="O239" s="41">
        <v>0</v>
      </c>
      <c r="P239" s="41">
        <v>189756.4</v>
      </c>
      <c r="Q239" s="41">
        <v>4611876</v>
      </c>
      <c r="R239" s="41">
        <v>3578004</v>
      </c>
      <c r="S239" s="41">
        <v>0</v>
      </c>
      <c r="T239" s="41">
        <v>1158656.6200000001</v>
      </c>
      <c r="U239" s="41">
        <v>0</v>
      </c>
      <c r="V239" s="41">
        <v>0</v>
      </c>
      <c r="W239" s="41">
        <v>12624228.109999999</v>
      </c>
      <c r="X239" s="43">
        <v>2.8351691592932403E-2</v>
      </c>
      <c r="Y239" s="41">
        <v>1250</v>
      </c>
      <c r="Z239" s="41">
        <v>17250</v>
      </c>
      <c r="AA239" s="41">
        <v>370</v>
      </c>
      <c r="AB239" s="41">
        <v>18870</v>
      </c>
      <c r="AC239" s="41">
        <v>0</v>
      </c>
      <c r="AD239" s="41">
        <v>18870</v>
      </c>
      <c r="AE239" s="41">
        <v>0</v>
      </c>
      <c r="AF239" s="41">
        <v>0</v>
      </c>
      <c r="AG239" s="43">
        <f t="shared" si="9"/>
        <v>3275691.4899999998</v>
      </c>
      <c r="AH239" s="43">
        <f t="shared" si="10"/>
        <v>8189880</v>
      </c>
      <c r="AI239" s="43">
        <f t="shared" si="11"/>
        <v>1158656.6200000001</v>
      </c>
      <c r="AJ239" s="41">
        <v>526208826</v>
      </c>
      <c r="AK239" s="41">
        <v>599561744</v>
      </c>
      <c r="AL239" s="41">
        <v>662464798</v>
      </c>
      <c r="AM239" s="41">
        <v>596078456</v>
      </c>
      <c r="AN239" s="41">
        <v>220821.37851173399</v>
      </c>
      <c r="AO239" s="44"/>
    </row>
    <row r="240" spans="1:41" s="34" customFormat="1" ht="16.5" x14ac:dyDescent="0.3">
      <c r="A240" s="34" t="s">
        <v>538</v>
      </c>
      <c r="B240" s="34" t="s">
        <v>539</v>
      </c>
      <c r="C240" s="34" t="s">
        <v>508</v>
      </c>
      <c r="D240" s="39">
        <v>2</v>
      </c>
      <c r="E240" s="39" t="s">
        <v>1247</v>
      </c>
      <c r="F240" s="40" t="s">
        <v>1190</v>
      </c>
      <c r="G240" s="41">
        <v>174308500</v>
      </c>
      <c r="H240" s="42">
        <v>4.2520000000000007</v>
      </c>
      <c r="I240" s="41">
        <v>252842885</v>
      </c>
      <c r="J240" s="41">
        <v>1190842.1499999999</v>
      </c>
      <c r="K240" s="41">
        <v>1190215.5899999999</v>
      </c>
      <c r="L240" s="41">
        <v>0</v>
      </c>
      <c r="M240" s="41">
        <v>1190215.5899999999</v>
      </c>
      <c r="N240" s="41">
        <v>79917.429999999993</v>
      </c>
      <c r="O240" s="41">
        <v>0</v>
      </c>
      <c r="P240" s="41">
        <v>78098.679999999993</v>
      </c>
      <c r="Q240" s="41">
        <v>2189033</v>
      </c>
      <c r="R240" s="41">
        <v>1812479</v>
      </c>
      <c r="S240" s="41">
        <v>0</v>
      </c>
      <c r="T240" s="41">
        <v>2061122.07</v>
      </c>
      <c r="U240" s="41">
        <v>0</v>
      </c>
      <c r="V240" s="41">
        <v>0</v>
      </c>
      <c r="W240" s="41">
        <v>7410865.7699999996</v>
      </c>
      <c r="X240" s="43">
        <v>4.0000709057016207E-2</v>
      </c>
      <c r="Y240" s="41">
        <v>2735.04</v>
      </c>
      <c r="Z240" s="41">
        <v>8000</v>
      </c>
      <c r="AA240" s="41">
        <v>214.70080000000002</v>
      </c>
      <c r="AB240" s="41">
        <v>10949.740800000001</v>
      </c>
      <c r="AC240" s="41">
        <v>-500</v>
      </c>
      <c r="AD240" s="41">
        <v>10449.740800000001</v>
      </c>
      <c r="AE240" s="41">
        <v>0</v>
      </c>
      <c r="AF240" s="41">
        <v>0</v>
      </c>
      <c r="AG240" s="43">
        <f t="shared" si="9"/>
        <v>1348231.6999999997</v>
      </c>
      <c r="AH240" s="43">
        <f t="shared" si="10"/>
        <v>4001512</v>
      </c>
      <c r="AI240" s="43">
        <f t="shared" si="11"/>
        <v>2061122.07</v>
      </c>
      <c r="AJ240" s="41">
        <v>225569173</v>
      </c>
      <c r="AK240" s="41">
        <v>248529564</v>
      </c>
      <c r="AL240" s="41">
        <v>281415079</v>
      </c>
      <c r="AM240" s="41">
        <v>251837938.66666666</v>
      </c>
      <c r="AN240" s="41">
        <v>93804.932528307007</v>
      </c>
      <c r="AO240" s="44"/>
    </row>
    <row r="241" spans="1:41" s="34" customFormat="1" ht="16.5" x14ac:dyDescent="0.3">
      <c r="A241" s="34" t="s">
        <v>540</v>
      </c>
      <c r="B241" s="34" t="s">
        <v>238</v>
      </c>
      <c r="C241" s="34" t="s">
        <v>508</v>
      </c>
      <c r="D241" s="39">
        <v>3</v>
      </c>
      <c r="E241" s="39" t="s">
        <v>1246</v>
      </c>
      <c r="F241" s="40" t="s">
        <v>1190</v>
      </c>
      <c r="G241" s="41">
        <v>4723988900</v>
      </c>
      <c r="H241" s="42">
        <v>3.516</v>
      </c>
      <c r="I241" s="41">
        <v>6496507973</v>
      </c>
      <c r="J241" s="41">
        <v>30597323.41</v>
      </c>
      <c r="K241" s="41">
        <v>30438130.580000002</v>
      </c>
      <c r="L241" s="41">
        <v>0</v>
      </c>
      <c r="M241" s="41">
        <v>30438130.580000002</v>
      </c>
      <c r="N241" s="41">
        <v>0</v>
      </c>
      <c r="O241" s="41">
        <v>0</v>
      </c>
      <c r="P241" s="41">
        <v>1997829.02</v>
      </c>
      <c r="Q241" s="41">
        <v>97596253</v>
      </c>
      <c r="R241" s="41">
        <v>0</v>
      </c>
      <c r="S241" s="41">
        <v>0</v>
      </c>
      <c r="T241" s="41">
        <v>33420680.890000001</v>
      </c>
      <c r="U241" s="41">
        <v>472961.44</v>
      </c>
      <c r="V241" s="41">
        <v>2163025.23</v>
      </c>
      <c r="W241" s="41">
        <v>166088880.16</v>
      </c>
      <c r="X241" s="43">
        <v>3.3977930330729843E-2</v>
      </c>
      <c r="Y241" s="41">
        <v>38756.980000000003</v>
      </c>
      <c r="Z241" s="41">
        <v>263250</v>
      </c>
      <c r="AA241" s="41">
        <v>6040.1395999999995</v>
      </c>
      <c r="AB241" s="41">
        <v>308047.11959999998</v>
      </c>
      <c r="AC241" s="41">
        <v>250</v>
      </c>
      <c r="AD241" s="41">
        <v>308297.11959999998</v>
      </c>
      <c r="AE241" s="41">
        <v>0</v>
      </c>
      <c r="AF241" s="41">
        <v>0</v>
      </c>
      <c r="AG241" s="43">
        <f t="shared" si="9"/>
        <v>32435959.600000001</v>
      </c>
      <c r="AH241" s="43">
        <f t="shared" si="10"/>
        <v>97596253</v>
      </c>
      <c r="AI241" s="43">
        <f t="shared" si="11"/>
        <v>36056667.559999995</v>
      </c>
      <c r="AJ241" s="41">
        <v>6007867625</v>
      </c>
      <c r="AK241" s="41">
        <v>6489082177</v>
      </c>
      <c r="AL241" s="41">
        <v>7170596387</v>
      </c>
      <c r="AM241" s="41">
        <v>6555848729.666667</v>
      </c>
      <c r="AN241" s="41">
        <v>2390196.4054678711</v>
      </c>
      <c r="AO241" s="44"/>
    </row>
    <row r="242" spans="1:41" s="34" customFormat="1" ht="16.5" x14ac:dyDescent="0.3">
      <c r="A242" s="34" t="s">
        <v>541</v>
      </c>
      <c r="B242" s="34" t="s">
        <v>542</v>
      </c>
      <c r="C242" s="34" t="s">
        <v>508</v>
      </c>
      <c r="D242" s="39">
        <v>1</v>
      </c>
      <c r="E242" s="39" t="s">
        <v>1246</v>
      </c>
      <c r="F242" s="40" t="s">
        <v>1190</v>
      </c>
      <c r="G242" s="41">
        <v>217346700</v>
      </c>
      <c r="H242" s="42">
        <v>4.4350000000000005</v>
      </c>
      <c r="I242" s="41">
        <v>299530636</v>
      </c>
      <c r="J242" s="41">
        <v>1410732.62</v>
      </c>
      <c r="K242" s="41">
        <v>1407514.4900000002</v>
      </c>
      <c r="L242" s="41">
        <v>0</v>
      </c>
      <c r="M242" s="41">
        <v>1407514.4900000002</v>
      </c>
      <c r="N242" s="41">
        <v>0</v>
      </c>
      <c r="O242" s="41">
        <v>0</v>
      </c>
      <c r="P242" s="41">
        <v>92363.16</v>
      </c>
      <c r="Q242" s="41">
        <v>3392137</v>
      </c>
      <c r="R242" s="41">
        <v>3042283</v>
      </c>
      <c r="S242" s="41">
        <v>0</v>
      </c>
      <c r="T242" s="41">
        <v>1604836.42</v>
      </c>
      <c r="U242" s="41">
        <v>0</v>
      </c>
      <c r="V242" s="41">
        <v>99984.7</v>
      </c>
      <c r="W242" s="41">
        <v>9639118.7699999996</v>
      </c>
      <c r="X242" s="43">
        <v>3.9866930491986766E-2</v>
      </c>
      <c r="Y242" s="41">
        <v>1750</v>
      </c>
      <c r="Z242" s="41">
        <v>15500</v>
      </c>
      <c r="AA242" s="41">
        <v>345</v>
      </c>
      <c r="AB242" s="41">
        <v>17595</v>
      </c>
      <c r="AC242" s="41">
        <v>0</v>
      </c>
      <c r="AD242" s="41">
        <v>17595</v>
      </c>
      <c r="AE242" s="41">
        <v>0</v>
      </c>
      <c r="AF242" s="41">
        <v>0</v>
      </c>
      <c r="AG242" s="43">
        <f t="shared" si="9"/>
        <v>1499877.6500000001</v>
      </c>
      <c r="AH242" s="43">
        <f t="shared" si="10"/>
        <v>6434420</v>
      </c>
      <c r="AI242" s="43">
        <f t="shared" si="11"/>
        <v>1704821.1199999999</v>
      </c>
      <c r="AJ242" s="41">
        <v>261860695</v>
      </c>
      <c r="AK242" s="41">
        <v>299954401</v>
      </c>
      <c r="AL242" s="41">
        <v>322377188</v>
      </c>
      <c r="AM242" s="41">
        <v>294730761.33333331</v>
      </c>
      <c r="AN242" s="41">
        <v>107458.955207604</v>
      </c>
      <c r="AO242" s="44"/>
    </row>
    <row r="243" spans="1:41" s="34" customFormat="1" ht="16.5" x14ac:dyDescent="0.3">
      <c r="A243" s="34" t="s">
        <v>543</v>
      </c>
      <c r="B243" s="34" t="s">
        <v>544</v>
      </c>
      <c r="C243" s="34" t="s">
        <v>508</v>
      </c>
      <c r="D243" s="39">
        <v>2</v>
      </c>
      <c r="E243" s="39" t="s">
        <v>1247</v>
      </c>
      <c r="F243" s="40" t="s">
        <v>1190</v>
      </c>
      <c r="G243" s="41">
        <v>2307572500</v>
      </c>
      <c r="H243" s="42">
        <v>3.492</v>
      </c>
      <c r="I243" s="41">
        <v>3366023637</v>
      </c>
      <c r="J243" s="41">
        <v>15853334.48</v>
      </c>
      <c r="K243" s="41">
        <v>15840475.870000001</v>
      </c>
      <c r="L243" s="41">
        <v>0</v>
      </c>
      <c r="M243" s="41">
        <v>15840475.870000001</v>
      </c>
      <c r="N243" s="41">
        <v>0</v>
      </c>
      <c r="O243" s="41">
        <v>0</v>
      </c>
      <c r="P243" s="41">
        <v>1039405.42</v>
      </c>
      <c r="Q243" s="41">
        <v>38742911</v>
      </c>
      <c r="R243" s="41">
        <v>0</v>
      </c>
      <c r="S243" s="41">
        <v>0</v>
      </c>
      <c r="T243" s="41">
        <v>23636542.780000001</v>
      </c>
      <c r="U243" s="41">
        <v>230875.34</v>
      </c>
      <c r="V243" s="41">
        <v>1083527.1200000001</v>
      </c>
      <c r="W243" s="41">
        <v>80573737.530000016</v>
      </c>
      <c r="X243" s="43">
        <v>3.0625565061215065E-2</v>
      </c>
      <c r="Y243" s="41">
        <v>32337.769999999997</v>
      </c>
      <c r="Z243" s="41">
        <v>129250</v>
      </c>
      <c r="AA243" s="41">
        <v>3231.7554</v>
      </c>
      <c r="AB243" s="41">
        <v>164819.52539999998</v>
      </c>
      <c r="AC243" s="41">
        <v>-125</v>
      </c>
      <c r="AD243" s="41">
        <v>164694.52539999998</v>
      </c>
      <c r="AE243" s="41">
        <v>0</v>
      </c>
      <c r="AF243" s="41">
        <v>0</v>
      </c>
      <c r="AG243" s="43">
        <f t="shared" si="9"/>
        <v>16879881.290000003</v>
      </c>
      <c r="AH243" s="43">
        <f t="shared" si="10"/>
        <v>38742911</v>
      </c>
      <c r="AI243" s="43">
        <f t="shared" si="11"/>
        <v>24950945.240000002</v>
      </c>
      <c r="AJ243" s="41">
        <v>2802217205</v>
      </c>
      <c r="AK243" s="41">
        <v>3246324572</v>
      </c>
      <c r="AL243" s="41">
        <v>3509082269</v>
      </c>
      <c r="AM243" s="41">
        <v>3185874682</v>
      </c>
      <c r="AN243" s="41">
        <v>1169692.9199725769</v>
      </c>
      <c r="AO243" s="44"/>
    </row>
    <row r="244" spans="1:41" s="34" customFormat="1" ht="16.5" x14ac:dyDescent="0.3">
      <c r="A244" s="34" t="s">
        <v>545</v>
      </c>
      <c r="B244" s="34" t="s">
        <v>546</v>
      </c>
      <c r="C244" s="34" t="s">
        <v>508</v>
      </c>
      <c r="D244" s="39">
        <v>3</v>
      </c>
      <c r="E244" s="39" t="s">
        <v>1246</v>
      </c>
      <c r="F244" s="40" t="s">
        <v>1190</v>
      </c>
      <c r="G244" s="41">
        <v>234700450</v>
      </c>
      <c r="H244" s="42">
        <v>5.1760000000000002</v>
      </c>
      <c r="I244" s="41">
        <v>348464585</v>
      </c>
      <c r="J244" s="41">
        <v>1641202.27</v>
      </c>
      <c r="K244" s="41">
        <v>1638762.54</v>
      </c>
      <c r="L244" s="41">
        <v>0</v>
      </c>
      <c r="M244" s="41">
        <v>1638762.54</v>
      </c>
      <c r="N244" s="41">
        <v>0</v>
      </c>
      <c r="O244" s="41">
        <v>0</v>
      </c>
      <c r="P244" s="41">
        <v>107533.79</v>
      </c>
      <c r="Q244" s="41">
        <v>3062373</v>
      </c>
      <c r="R244" s="41">
        <v>3810248</v>
      </c>
      <c r="S244" s="41">
        <v>0</v>
      </c>
      <c r="T244" s="41">
        <v>3411406.27</v>
      </c>
      <c r="U244" s="41">
        <v>0</v>
      </c>
      <c r="V244" s="41">
        <v>115593.73</v>
      </c>
      <c r="W244" s="41">
        <v>12145917.33</v>
      </c>
      <c r="X244" s="43">
        <v>4.3263492322751299E-2</v>
      </c>
      <c r="Y244" s="41">
        <v>10500</v>
      </c>
      <c r="Z244" s="41">
        <v>20000</v>
      </c>
      <c r="AA244" s="41">
        <v>610</v>
      </c>
      <c r="AB244" s="41">
        <v>31110</v>
      </c>
      <c r="AC244" s="41">
        <v>0</v>
      </c>
      <c r="AD244" s="41">
        <v>31110</v>
      </c>
      <c r="AE244" s="41">
        <v>0</v>
      </c>
      <c r="AF244" s="41">
        <v>0</v>
      </c>
      <c r="AG244" s="43">
        <f t="shared" si="9"/>
        <v>1746296.33</v>
      </c>
      <c r="AH244" s="43">
        <f t="shared" si="10"/>
        <v>6872621</v>
      </c>
      <c r="AI244" s="43">
        <f t="shared" si="11"/>
        <v>3527000</v>
      </c>
      <c r="AJ244" s="41">
        <v>302066261</v>
      </c>
      <c r="AK244" s="41">
        <v>346534848</v>
      </c>
      <c r="AL244" s="41">
        <v>397595206</v>
      </c>
      <c r="AM244" s="41">
        <v>348732105</v>
      </c>
      <c r="AN244" s="41">
        <v>132531.602801598</v>
      </c>
      <c r="AO244" s="44"/>
    </row>
    <row r="245" spans="1:41" s="34" customFormat="1" ht="16.5" x14ac:dyDescent="0.3">
      <c r="A245" s="34" t="s">
        <v>547</v>
      </c>
      <c r="B245" s="34" t="s">
        <v>548</v>
      </c>
      <c r="C245" s="34" t="s">
        <v>508</v>
      </c>
      <c r="D245" s="39">
        <v>1</v>
      </c>
      <c r="E245" s="39" t="s">
        <v>1247</v>
      </c>
      <c r="F245" s="40" t="s">
        <v>1190</v>
      </c>
      <c r="G245" s="41">
        <v>628489865</v>
      </c>
      <c r="H245" s="42">
        <v>4.8109999999999999</v>
      </c>
      <c r="I245" s="41">
        <v>855223417</v>
      </c>
      <c r="J245" s="41">
        <v>4027940.49</v>
      </c>
      <c r="K245" s="41">
        <v>4023378.79</v>
      </c>
      <c r="L245" s="41">
        <v>0</v>
      </c>
      <c r="M245" s="41">
        <v>4023378.79</v>
      </c>
      <c r="N245" s="41">
        <v>0</v>
      </c>
      <c r="O245" s="41">
        <v>0</v>
      </c>
      <c r="P245" s="41">
        <v>264003.78000000003</v>
      </c>
      <c r="Q245" s="41">
        <v>14133506</v>
      </c>
      <c r="R245" s="41">
        <v>0</v>
      </c>
      <c r="S245" s="41">
        <v>0</v>
      </c>
      <c r="T245" s="41">
        <v>11528102.66</v>
      </c>
      <c r="U245" s="41">
        <v>0</v>
      </c>
      <c r="V245" s="41">
        <v>284501.15000000002</v>
      </c>
      <c r="W245" s="41">
        <v>30233492.379999999</v>
      </c>
      <c r="X245" s="43">
        <v>4.5225313039475391E-2</v>
      </c>
      <c r="Y245" s="41">
        <v>4750</v>
      </c>
      <c r="Z245" s="41">
        <v>35000</v>
      </c>
      <c r="AA245" s="41">
        <v>795</v>
      </c>
      <c r="AB245" s="41">
        <v>40545</v>
      </c>
      <c r="AC245" s="41">
        <v>0</v>
      </c>
      <c r="AD245" s="41">
        <v>40545</v>
      </c>
      <c r="AE245" s="41">
        <v>0</v>
      </c>
      <c r="AF245" s="41">
        <v>0</v>
      </c>
      <c r="AG245" s="43">
        <f t="shared" si="9"/>
        <v>4287382.57</v>
      </c>
      <c r="AH245" s="43">
        <f t="shared" si="10"/>
        <v>14133506</v>
      </c>
      <c r="AI245" s="43">
        <f t="shared" si="11"/>
        <v>11812603.810000001</v>
      </c>
      <c r="AJ245" s="41">
        <v>747476901</v>
      </c>
      <c r="AK245" s="41">
        <v>849009296</v>
      </c>
      <c r="AL245" s="41">
        <v>934974509</v>
      </c>
      <c r="AM245" s="41">
        <v>843820235.33333337</v>
      </c>
      <c r="AN245" s="41">
        <v>311657.85800849699</v>
      </c>
      <c r="AO245" s="44"/>
    </row>
    <row r="246" spans="1:41" s="34" customFormat="1" ht="16.5" x14ac:dyDescent="0.3">
      <c r="A246" s="34" t="s">
        <v>549</v>
      </c>
      <c r="B246" s="34" t="s">
        <v>550</v>
      </c>
      <c r="C246" s="34" t="s">
        <v>508</v>
      </c>
      <c r="D246" s="39">
        <v>2</v>
      </c>
      <c r="E246" s="39" t="s">
        <v>1247</v>
      </c>
      <c r="F246" s="40" t="s">
        <v>1190</v>
      </c>
      <c r="G246" s="41">
        <v>251214200</v>
      </c>
      <c r="H246" s="42">
        <v>4.7690000000000001</v>
      </c>
      <c r="I246" s="41">
        <v>346470738</v>
      </c>
      <c r="J246" s="41">
        <v>1631811.62</v>
      </c>
      <c r="K246" s="41">
        <v>1630005.7200000002</v>
      </c>
      <c r="L246" s="41">
        <v>0</v>
      </c>
      <c r="M246" s="41">
        <v>1630005.7200000002</v>
      </c>
      <c r="N246" s="41">
        <v>109445.26</v>
      </c>
      <c r="O246" s="41">
        <v>0</v>
      </c>
      <c r="P246" s="41">
        <v>106956.8</v>
      </c>
      <c r="Q246" s="41">
        <v>3332469</v>
      </c>
      <c r="R246" s="41">
        <v>3456123</v>
      </c>
      <c r="S246" s="41">
        <v>0</v>
      </c>
      <c r="T246" s="41">
        <v>3343561.61</v>
      </c>
      <c r="U246" s="41">
        <v>0</v>
      </c>
      <c r="V246" s="41">
        <v>0</v>
      </c>
      <c r="W246" s="41">
        <v>11978561.390000001</v>
      </c>
      <c r="X246" s="43">
        <v>4.1865991189433217E-2</v>
      </c>
      <c r="Y246" s="41">
        <v>3500</v>
      </c>
      <c r="Z246" s="41">
        <v>23500</v>
      </c>
      <c r="AA246" s="41">
        <v>540</v>
      </c>
      <c r="AB246" s="41">
        <v>27540</v>
      </c>
      <c r="AC246" s="41">
        <v>0</v>
      </c>
      <c r="AD246" s="41">
        <v>27540</v>
      </c>
      <c r="AE246" s="41">
        <v>0</v>
      </c>
      <c r="AF246" s="41">
        <v>0</v>
      </c>
      <c r="AG246" s="43">
        <f t="shared" si="9"/>
        <v>1846407.7800000003</v>
      </c>
      <c r="AH246" s="43">
        <f t="shared" si="10"/>
        <v>6788592</v>
      </c>
      <c r="AI246" s="43">
        <f t="shared" si="11"/>
        <v>3343561.61</v>
      </c>
      <c r="AJ246" s="41">
        <v>313191500</v>
      </c>
      <c r="AK246" s="41">
        <v>345070938</v>
      </c>
      <c r="AL246" s="41">
        <v>376012872</v>
      </c>
      <c r="AM246" s="41">
        <v>344758436.66666669</v>
      </c>
      <c r="AN246" s="41">
        <v>125337.49866237601</v>
      </c>
      <c r="AO246" s="44"/>
    </row>
    <row r="247" spans="1:41" s="34" customFormat="1" ht="16.5" x14ac:dyDescent="0.3">
      <c r="A247" s="34" t="s">
        <v>551</v>
      </c>
      <c r="B247" s="34" t="s">
        <v>552</v>
      </c>
      <c r="C247" s="34" t="s">
        <v>508</v>
      </c>
      <c r="D247" s="39">
        <v>3</v>
      </c>
      <c r="E247" s="39" t="s">
        <v>1246</v>
      </c>
      <c r="F247" s="40" t="s">
        <v>1190</v>
      </c>
      <c r="G247" s="41">
        <v>1521692810</v>
      </c>
      <c r="H247" s="42">
        <v>3.3580000000000001</v>
      </c>
      <c r="I247" s="41">
        <v>2026209008</v>
      </c>
      <c r="J247" s="41">
        <v>9543060.3300000001</v>
      </c>
      <c r="K247" s="41">
        <v>9529942.7400000002</v>
      </c>
      <c r="L247" s="41">
        <v>0</v>
      </c>
      <c r="M247" s="41">
        <v>9529942.7400000002</v>
      </c>
      <c r="N247" s="41">
        <v>639875.09</v>
      </c>
      <c r="O247" s="41">
        <v>0</v>
      </c>
      <c r="P247" s="41">
        <v>625343.68000000005</v>
      </c>
      <c r="Q247" s="41">
        <v>18870031</v>
      </c>
      <c r="R247" s="41">
        <v>12602131</v>
      </c>
      <c r="S247" s="41">
        <v>0</v>
      </c>
      <c r="T247" s="41">
        <v>8063141.8700000001</v>
      </c>
      <c r="U247" s="41">
        <v>761818.71</v>
      </c>
      <c r="V247" s="41">
        <v>0</v>
      </c>
      <c r="W247" s="41">
        <v>51092284.089999996</v>
      </c>
      <c r="X247" s="43">
        <v>3.631139968838628E-2</v>
      </c>
      <c r="Y247" s="41">
        <v>5500</v>
      </c>
      <c r="Z247" s="41">
        <v>45250</v>
      </c>
      <c r="AA247" s="41">
        <v>1015</v>
      </c>
      <c r="AB247" s="41">
        <v>51765</v>
      </c>
      <c r="AC247" s="41">
        <v>0</v>
      </c>
      <c r="AD247" s="41">
        <v>51765</v>
      </c>
      <c r="AE247" s="41">
        <v>0</v>
      </c>
      <c r="AF247" s="41">
        <v>0</v>
      </c>
      <c r="AG247" s="43">
        <f t="shared" si="9"/>
        <v>10795161.51</v>
      </c>
      <c r="AH247" s="43">
        <f t="shared" si="10"/>
        <v>31472162</v>
      </c>
      <c r="AI247" s="43">
        <f t="shared" si="11"/>
        <v>8824960.5800000001</v>
      </c>
      <c r="AJ247" s="41">
        <v>1686766045</v>
      </c>
      <c r="AK247" s="41">
        <v>1945945078</v>
      </c>
      <c r="AL247" s="41">
        <v>2217887786</v>
      </c>
      <c r="AM247" s="41">
        <v>1950199636.3333333</v>
      </c>
      <c r="AN247" s="41">
        <v>739295.18937073799</v>
      </c>
      <c r="AO247" s="44"/>
    </row>
    <row r="248" spans="1:41" s="34" customFormat="1" ht="16.5" x14ac:dyDescent="0.3">
      <c r="A248" s="34" t="s">
        <v>553</v>
      </c>
      <c r="B248" s="34" t="s">
        <v>554</v>
      </c>
      <c r="C248" s="34" t="s">
        <v>555</v>
      </c>
      <c r="D248" s="39">
        <v>1</v>
      </c>
      <c r="E248" s="39" t="s">
        <v>1247</v>
      </c>
      <c r="F248" s="40" t="s">
        <v>1190</v>
      </c>
      <c r="G248" s="41">
        <v>7570703976</v>
      </c>
      <c r="H248" s="42">
        <v>2.7959999999999998</v>
      </c>
      <c r="I248" s="41">
        <v>10001207298</v>
      </c>
      <c r="J248" s="41">
        <v>35946641.310000002</v>
      </c>
      <c r="K248" s="41">
        <v>35861047.340000004</v>
      </c>
      <c r="L248" s="41">
        <v>0</v>
      </c>
      <c r="M248" s="41">
        <v>35861047.340000004</v>
      </c>
      <c r="N248" s="41">
        <v>0</v>
      </c>
      <c r="O248" s="41">
        <v>0</v>
      </c>
      <c r="P248" s="41">
        <v>1000120.73</v>
      </c>
      <c r="Q248" s="41">
        <v>74764141</v>
      </c>
      <c r="R248" s="41">
        <v>0</v>
      </c>
      <c r="S248" s="41">
        <v>5331950.3099999996</v>
      </c>
      <c r="T248" s="41">
        <v>91353837.230000004</v>
      </c>
      <c r="U248" s="41">
        <v>0</v>
      </c>
      <c r="V248" s="41">
        <v>3306137.06</v>
      </c>
      <c r="W248" s="41">
        <v>211617233.67000002</v>
      </c>
      <c r="X248" s="43">
        <v>7.9345065608081647E-2</v>
      </c>
      <c r="Y248" s="41">
        <v>24415.08</v>
      </c>
      <c r="Z248" s="41">
        <v>130500</v>
      </c>
      <c r="AA248" s="41">
        <v>3098.3016000000002</v>
      </c>
      <c r="AB248" s="41">
        <v>158013.38160000002</v>
      </c>
      <c r="AC248" s="41">
        <v>0</v>
      </c>
      <c r="AD248" s="41">
        <v>158013.38160000002</v>
      </c>
      <c r="AE248" s="41">
        <v>0</v>
      </c>
      <c r="AF248" s="41">
        <v>0</v>
      </c>
      <c r="AG248" s="43">
        <f t="shared" si="9"/>
        <v>36861168.07</v>
      </c>
      <c r="AH248" s="43">
        <f t="shared" si="10"/>
        <v>80096091.310000002</v>
      </c>
      <c r="AI248" s="43">
        <f t="shared" si="11"/>
        <v>94659974.290000007</v>
      </c>
      <c r="AJ248" s="41">
        <v>9054404667</v>
      </c>
      <c r="AK248" s="41">
        <v>9911202022</v>
      </c>
      <c r="AL248" s="41">
        <v>10833452449</v>
      </c>
      <c r="AM248" s="41">
        <v>9933019712.666666</v>
      </c>
      <c r="AN248" s="41">
        <v>3613409.6949200248</v>
      </c>
      <c r="AO248" s="44"/>
    </row>
    <row r="249" spans="1:41" s="34" customFormat="1" ht="16.5" x14ac:dyDescent="0.3">
      <c r="A249" s="34" t="s">
        <v>556</v>
      </c>
      <c r="B249" s="34" t="s">
        <v>557</v>
      </c>
      <c r="C249" s="34" t="s">
        <v>555</v>
      </c>
      <c r="D249" s="39">
        <v>2</v>
      </c>
      <c r="E249" s="39" t="s">
        <v>1247</v>
      </c>
      <c r="F249" s="40" t="s">
        <v>1190</v>
      </c>
      <c r="G249" s="41">
        <v>161539200</v>
      </c>
      <c r="H249" s="42">
        <v>2.9630000000000001</v>
      </c>
      <c r="I249" s="41">
        <v>284309355</v>
      </c>
      <c r="J249" s="41">
        <v>1021873.27</v>
      </c>
      <c r="K249" s="41">
        <v>1021873.27</v>
      </c>
      <c r="L249" s="41">
        <v>0</v>
      </c>
      <c r="M249" s="41">
        <v>1021873.27</v>
      </c>
      <c r="N249" s="41">
        <v>0</v>
      </c>
      <c r="O249" s="41">
        <v>0</v>
      </c>
      <c r="P249" s="41">
        <v>28430.94</v>
      </c>
      <c r="Q249" s="41">
        <v>1550358</v>
      </c>
      <c r="R249" s="41">
        <v>0</v>
      </c>
      <c r="S249" s="41">
        <v>0</v>
      </c>
      <c r="T249" s="41">
        <v>2185680.7200000002</v>
      </c>
      <c r="U249" s="41">
        <v>0</v>
      </c>
      <c r="V249" s="41">
        <v>0</v>
      </c>
      <c r="W249" s="41">
        <v>4786342.93</v>
      </c>
      <c r="X249" s="43">
        <v>9.2282668400778964E-2</v>
      </c>
      <c r="Y249" s="41">
        <v>1000</v>
      </c>
      <c r="Z249" s="41">
        <v>1750</v>
      </c>
      <c r="AA249" s="41">
        <v>55</v>
      </c>
      <c r="AB249" s="41">
        <v>2805</v>
      </c>
      <c r="AC249" s="41">
        <v>0</v>
      </c>
      <c r="AD249" s="41">
        <v>2805</v>
      </c>
      <c r="AE249" s="41">
        <v>0</v>
      </c>
      <c r="AF249" s="41">
        <v>0</v>
      </c>
      <c r="AG249" s="43">
        <f t="shared" si="9"/>
        <v>1050304.21</v>
      </c>
      <c r="AH249" s="43">
        <f t="shared" si="10"/>
        <v>1550358</v>
      </c>
      <c r="AI249" s="43">
        <f t="shared" si="11"/>
        <v>2185680.7200000002</v>
      </c>
      <c r="AJ249" s="41">
        <v>247552218</v>
      </c>
      <c r="AK249" s="41">
        <v>269681642</v>
      </c>
      <c r="AL249" s="41">
        <v>294081922</v>
      </c>
      <c r="AM249" s="41">
        <v>270438594</v>
      </c>
      <c r="AN249" s="41">
        <v>98027.209306025994</v>
      </c>
      <c r="AO249" s="44"/>
    </row>
    <row r="250" spans="1:41" s="34" customFormat="1" ht="16.5" x14ac:dyDescent="0.3">
      <c r="A250" s="34" t="s">
        <v>558</v>
      </c>
      <c r="B250" s="34" t="s">
        <v>559</v>
      </c>
      <c r="C250" s="34" t="s">
        <v>555</v>
      </c>
      <c r="D250" s="39">
        <v>3</v>
      </c>
      <c r="E250" s="39" t="s">
        <v>1246</v>
      </c>
      <c r="F250" s="40" t="s">
        <v>1190</v>
      </c>
      <c r="G250" s="41">
        <v>782495221</v>
      </c>
      <c r="H250" s="42">
        <v>4.1280000000000001</v>
      </c>
      <c r="I250" s="41">
        <v>1345898427</v>
      </c>
      <c r="J250" s="41">
        <v>4837468.7699999996</v>
      </c>
      <c r="K250" s="41">
        <v>4825276.6899999995</v>
      </c>
      <c r="L250" s="41">
        <v>0</v>
      </c>
      <c r="M250" s="41">
        <v>4825276.6899999995</v>
      </c>
      <c r="N250" s="41">
        <v>0</v>
      </c>
      <c r="O250" s="41">
        <v>0</v>
      </c>
      <c r="P250" s="41">
        <v>134589.84</v>
      </c>
      <c r="Q250" s="41">
        <v>11321822</v>
      </c>
      <c r="R250" s="41">
        <v>0</v>
      </c>
      <c r="S250" s="41">
        <v>0</v>
      </c>
      <c r="T250" s="41">
        <v>16015757</v>
      </c>
      <c r="U250" s="41">
        <v>0</v>
      </c>
      <c r="V250" s="41">
        <v>0</v>
      </c>
      <c r="W250" s="41">
        <v>32297445.530000001</v>
      </c>
      <c r="X250" s="43">
        <v>3.64970379281601E-2</v>
      </c>
      <c r="Y250" s="41">
        <v>2000</v>
      </c>
      <c r="Z250" s="41">
        <v>7750</v>
      </c>
      <c r="AA250" s="41">
        <v>195</v>
      </c>
      <c r="AB250" s="41">
        <v>9945</v>
      </c>
      <c r="AC250" s="41">
        <v>0</v>
      </c>
      <c r="AD250" s="41">
        <v>9945</v>
      </c>
      <c r="AE250" s="41">
        <v>0</v>
      </c>
      <c r="AF250" s="41">
        <v>280000</v>
      </c>
      <c r="AG250" s="43">
        <f t="shared" si="9"/>
        <v>4959866.5299999993</v>
      </c>
      <c r="AH250" s="43">
        <f t="shared" si="10"/>
        <v>11321822</v>
      </c>
      <c r="AI250" s="43">
        <f t="shared" si="11"/>
        <v>16015757</v>
      </c>
      <c r="AJ250" s="41">
        <v>1217693978</v>
      </c>
      <c r="AK250" s="41">
        <v>1343018654</v>
      </c>
      <c r="AL250" s="41">
        <v>1338780817</v>
      </c>
      <c r="AM250" s="41">
        <v>1299831149.6666667</v>
      </c>
      <c r="AN250" s="41">
        <v>446430.94123527902</v>
      </c>
      <c r="AO250" s="44"/>
    </row>
    <row r="251" spans="1:41" s="34" customFormat="1" ht="16.5" x14ac:dyDescent="0.3">
      <c r="A251" s="34" t="s">
        <v>560</v>
      </c>
      <c r="B251" s="34" t="s">
        <v>561</v>
      </c>
      <c r="C251" s="34" t="s">
        <v>555</v>
      </c>
      <c r="D251" s="39">
        <v>1</v>
      </c>
      <c r="E251" s="39" t="s">
        <v>1247</v>
      </c>
      <c r="F251" s="40" t="s">
        <v>1190</v>
      </c>
      <c r="G251" s="41">
        <v>1549032252</v>
      </c>
      <c r="H251" s="42">
        <v>2.3460000000000001</v>
      </c>
      <c r="I251" s="41">
        <v>1948609116</v>
      </c>
      <c r="J251" s="41">
        <v>7003749.7300000004</v>
      </c>
      <c r="K251" s="41">
        <v>6995667.8100000005</v>
      </c>
      <c r="L251" s="41">
        <v>0</v>
      </c>
      <c r="M251" s="41">
        <v>6995667.8100000005</v>
      </c>
      <c r="N251" s="41">
        <v>0</v>
      </c>
      <c r="O251" s="41">
        <v>0</v>
      </c>
      <c r="P251" s="41">
        <v>194860.91</v>
      </c>
      <c r="Q251" s="41">
        <v>10815452</v>
      </c>
      <c r="R251" s="41">
        <v>0</v>
      </c>
      <c r="S251" s="41">
        <v>945324.25</v>
      </c>
      <c r="T251" s="41">
        <v>16743657.539999999</v>
      </c>
      <c r="U251" s="41">
        <v>0</v>
      </c>
      <c r="V251" s="41">
        <v>630194</v>
      </c>
      <c r="W251" s="41">
        <v>36325156.509999998</v>
      </c>
      <c r="X251" s="43">
        <v>7.2030117665753096E-2</v>
      </c>
      <c r="Y251" s="41">
        <v>2558.9</v>
      </c>
      <c r="Z251" s="41">
        <v>11250</v>
      </c>
      <c r="AA251" s="41">
        <v>276.178</v>
      </c>
      <c r="AB251" s="41">
        <v>14085.078</v>
      </c>
      <c r="AC251" s="41">
        <v>0</v>
      </c>
      <c r="AD251" s="41">
        <v>14085.078</v>
      </c>
      <c r="AE251" s="41">
        <v>0</v>
      </c>
      <c r="AF251" s="41">
        <v>0</v>
      </c>
      <c r="AG251" s="43">
        <f t="shared" si="9"/>
        <v>7190528.7200000007</v>
      </c>
      <c r="AH251" s="43">
        <f t="shared" si="10"/>
        <v>11760776.25</v>
      </c>
      <c r="AI251" s="43">
        <f t="shared" si="11"/>
        <v>17373851.539999999</v>
      </c>
      <c r="AJ251" s="41">
        <v>1719994005</v>
      </c>
      <c r="AK251" s="41">
        <v>1888421138</v>
      </c>
      <c r="AL251" s="41">
        <v>2107416417</v>
      </c>
      <c r="AM251" s="41">
        <v>1905277186.6666667</v>
      </c>
      <c r="AN251" s="41">
        <v>703130.72253524105</v>
      </c>
      <c r="AO251" s="44"/>
    </row>
    <row r="252" spans="1:41" s="34" customFormat="1" ht="16.5" x14ac:dyDescent="0.3">
      <c r="A252" s="34" t="s">
        <v>562</v>
      </c>
      <c r="B252" s="34" t="s">
        <v>563</v>
      </c>
      <c r="C252" s="34" t="s">
        <v>555</v>
      </c>
      <c r="D252" s="39">
        <v>2</v>
      </c>
      <c r="E252" s="39" t="s">
        <v>1247</v>
      </c>
      <c r="F252" s="40" t="s">
        <v>1190</v>
      </c>
      <c r="G252" s="41">
        <v>12097455418</v>
      </c>
      <c r="H252" s="42">
        <v>1.7659999999999998</v>
      </c>
      <c r="I252" s="41">
        <v>19260895285</v>
      </c>
      <c r="J252" s="41">
        <v>69228091.510000005</v>
      </c>
      <c r="K252" s="41">
        <v>69080036.780000001</v>
      </c>
      <c r="L252" s="41">
        <v>0</v>
      </c>
      <c r="M252" s="41">
        <v>69080036.780000001</v>
      </c>
      <c r="N252" s="41">
        <v>0</v>
      </c>
      <c r="O252" s="41">
        <v>0</v>
      </c>
      <c r="P252" s="41">
        <v>1926089.53</v>
      </c>
      <c r="Q252" s="41">
        <v>65864473</v>
      </c>
      <c r="R252" s="41">
        <v>0</v>
      </c>
      <c r="S252" s="41">
        <v>0</v>
      </c>
      <c r="T252" s="41">
        <v>66701811.740000002</v>
      </c>
      <c r="U252" s="41">
        <v>3629236.62</v>
      </c>
      <c r="V252" s="41">
        <v>6326590.9500000002</v>
      </c>
      <c r="W252" s="41">
        <v>213528238.62</v>
      </c>
      <c r="X252" s="43">
        <v>1.5504342057516713E-2</v>
      </c>
      <c r="Y252" s="41">
        <v>1000</v>
      </c>
      <c r="Z252" s="41">
        <v>15250</v>
      </c>
      <c r="AA252" s="41">
        <v>325</v>
      </c>
      <c r="AB252" s="41">
        <v>16575</v>
      </c>
      <c r="AC252" s="41">
        <v>0</v>
      </c>
      <c r="AD252" s="41">
        <v>16575</v>
      </c>
      <c r="AE252" s="41">
        <v>0</v>
      </c>
      <c r="AF252" s="41">
        <v>0</v>
      </c>
      <c r="AG252" s="43">
        <f t="shared" si="9"/>
        <v>71006126.310000002</v>
      </c>
      <c r="AH252" s="43">
        <f t="shared" si="10"/>
        <v>65864473</v>
      </c>
      <c r="AI252" s="43">
        <f t="shared" si="11"/>
        <v>76657639.310000002</v>
      </c>
      <c r="AJ252" s="41">
        <v>18026624469</v>
      </c>
      <c r="AK252" s="41">
        <v>18974088091</v>
      </c>
      <c r="AL252" s="41">
        <v>20234123243</v>
      </c>
      <c r="AM252" s="41">
        <v>19078278601</v>
      </c>
      <c r="AN252" s="41">
        <v>6746548.7904444635</v>
      </c>
      <c r="AO252" s="44"/>
    </row>
    <row r="253" spans="1:41" s="34" customFormat="1" ht="16.5" x14ac:dyDescent="0.3">
      <c r="A253" s="34" t="s">
        <v>564</v>
      </c>
      <c r="B253" s="34" t="s">
        <v>565</v>
      </c>
      <c r="C253" s="34" t="s">
        <v>555</v>
      </c>
      <c r="D253" s="39">
        <v>3</v>
      </c>
      <c r="E253" s="39" t="s">
        <v>1247</v>
      </c>
      <c r="F253" s="40" t="s">
        <v>1190</v>
      </c>
      <c r="G253" s="41">
        <v>45392365002</v>
      </c>
      <c r="H253" s="42">
        <v>2.2330000000000001</v>
      </c>
      <c r="I253" s="41">
        <v>52810378094</v>
      </c>
      <c r="J253" s="41">
        <v>189812655.81999999</v>
      </c>
      <c r="K253" s="41">
        <v>180851327.95999998</v>
      </c>
      <c r="L253" s="41">
        <v>0</v>
      </c>
      <c r="M253" s="41">
        <v>180851327.95999998</v>
      </c>
      <c r="N253" s="41">
        <v>0</v>
      </c>
      <c r="O253" s="41">
        <v>0</v>
      </c>
      <c r="P253" s="41">
        <v>5281037.8099999996</v>
      </c>
      <c r="Q253" s="41">
        <v>439120284</v>
      </c>
      <c r="R253" s="41">
        <v>1134809.1299999999</v>
      </c>
      <c r="S253" s="41">
        <v>652744</v>
      </c>
      <c r="T253" s="41">
        <v>368302283.08999997</v>
      </c>
      <c r="U253" s="41">
        <v>1134809.1299999999</v>
      </c>
      <c r="V253" s="41">
        <v>16926956</v>
      </c>
      <c r="W253" s="41">
        <v>1013404251.12</v>
      </c>
      <c r="X253" s="43">
        <v>7.7006860883463202E-2</v>
      </c>
      <c r="Y253" s="41">
        <v>75308.91</v>
      </c>
      <c r="Z253" s="41">
        <v>163500</v>
      </c>
      <c r="AA253" s="41">
        <v>4776.1782000000003</v>
      </c>
      <c r="AB253" s="41">
        <v>243585.0882</v>
      </c>
      <c r="AC253" s="41">
        <v>0</v>
      </c>
      <c r="AD253" s="41">
        <v>243585.0882</v>
      </c>
      <c r="AE253" s="41">
        <v>0</v>
      </c>
      <c r="AF253" s="41">
        <v>0</v>
      </c>
      <c r="AG253" s="43">
        <f t="shared" si="9"/>
        <v>186132365.76999998</v>
      </c>
      <c r="AH253" s="43">
        <f t="shared" si="10"/>
        <v>440907837.13</v>
      </c>
      <c r="AI253" s="43">
        <f t="shared" si="11"/>
        <v>386364048.21999997</v>
      </c>
      <c r="AJ253" s="41">
        <v>49317588976</v>
      </c>
      <c r="AK253" s="41">
        <v>50716365939</v>
      </c>
      <c r="AL253" s="41">
        <v>56947043796</v>
      </c>
      <c r="AM253" s="41">
        <v>52326999570.333336</v>
      </c>
      <c r="AN253" s="41">
        <v>19005066.541914452</v>
      </c>
      <c r="AO253" s="44"/>
    </row>
    <row r="254" spans="1:41" s="34" customFormat="1" ht="16.5" x14ac:dyDescent="0.3">
      <c r="A254" s="34" t="s">
        <v>566</v>
      </c>
      <c r="B254" s="34" t="s">
        <v>567</v>
      </c>
      <c r="C254" s="34" t="s">
        <v>555</v>
      </c>
      <c r="D254" s="39">
        <v>1</v>
      </c>
      <c r="E254" s="39" t="s">
        <v>1247</v>
      </c>
      <c r="F254" s="40" t="s">
        <v>1190</v>
      </c>
      <c r="G254" s="41">
        <v>1163382596</v>
      </c>
      <c r="H254" s="42">
        <v>10.705</v>
      </c>
      <c r="I254" s="41">
        <v>6102131359</v>
      </c>
      <c r="J254" s="41">
        <v>21932464.809999999</v>
      </c>
      <c r="K254" s="41">
        <v>21931421.41</v>
      </c>
      <c r="L254" s="41">
        <v>0</v>
      </c>
      <c r="M254" s="41">
        <v>21931421.41</v>
      </c>
      <c r="N254" s="41">
        <v>0</v>
      </c>
      <c r="O254" s="41">
        <v>0</v>
      </c>
      <c r="P254" s="41">
        <v>610213.14</v>
      </c>
      <c r="Q254" s="41">
        <v>59028838</v>
      </c>
      <c r="R254" s="41">
        <v>0</v>
      </c>
      <c r="S254" s="41">
        <v>0</v>
      </c>
      <c r="T254" s="41">
        <v>41000000</v>
      </c>
      <c r="U254" s="41">
        <v>0</v>
      </c>
      <c r="V254" s="41">
        <v>1965426</v>
      </c>
      <c r="W254" s="41">
        <v>124535898.55</v>
      </c>
      <c r="X254" s="43">
        <v>0.10668077425357902</v>
      </c>
      <c r="Y254" s="41">
        <v>12500</v>
      </c>
      <c r="Z254" s="41">
        <v>48500</v>
      </c>
      <c r="AA254" s="41">
        <v>1220</v>
      </c>
      <c r="AB254" s="41">
        <v>62220</v>
      </c>
      <c r="AC254" s="41">
        <v>0</v>
      </c>
      <c r="AD254" s="41">
        <v>62220</v>
      </c>
      <c r="AE254" s="41">
        <v>0</v>
      </c>
      <c r="AF254" s="41">
        <v>0</v>
      </c>
      <c r="AG254" s="43">
        <f t="shared" si="9"/>
        <v>22541634.550000001</v>
      </c>
      <c r="AH254" s="43">
        <f t="shared" si="10"/>
        <v>59028838</v>
      </c>
      <c r="AI254" s="43">
        <f t="shared" si="11"/>
        <v>42965426</v>
      </c>
      <c r="AJ254" s="41">
        <v>5623201448</v>
      </c>
      <c r="AK254" s="41">
        <v>5894295408</v>
      </c>
      <c r="AL254" s="41">
        <v>6247705218</v>
      </c>
      <c r="AM254" s="41">
        <v>5921734024.666667</v>
      </c>
      <c r="AN254" s="41">
        <v>2083211.0547868621</v>
      </c>
      <c r="AO254" s="44"/>
    </row>
    <row r="255" spans="1:41" s="34" customFormat="1" ht="16.5" x14ac:dyDescent="0.3">
      <c r="A255" s="34" t="s">
        <v>568</v>
      </c>
      <c r="B255" s="34" t="s">
        <v>569</v>
      </c>
      <c r="C255" s="34" t="s">
        <v>555</v>
      </c>
      <c r="D255" s="39">
        <v>2</v>
      </c>
      <c r="E255" s="39" t="s">
        <v>1247</v>
      </c>
      <c r="F255" s="40" t="s">
        <v>1190</v>
      </c>
      <c r="G255" s="41">
        <v>9655024923</v>
      </c>
      <c r="H255" s="42">
        <v>1.7469999999999999</v>
      </c>
      <c r="I255" s="41">
        <v>10098549112</v>
      </c>
      <c r="J255" s="41">
        <v>36296510.189999998</v>
      </c>
      <c r="K255" s="41">
        <v>36130551.469999999</v>
      </c>
      <c r="L255" s="41">
        <v>0</v>
      </c>
      <c r="M255" s="41">
        <v>36130551.469999999</v>
      </c>
      <c r="N255" s="41">
        <v>0</v>
      </c>
      <c r="O255" s="41">
        <v>0</v>
      </c>
      <c r="P255" s="41">
        <v>1009854.91</v>
      </c>
      <c r="Q255" s="41">
        <v>57273644</v>
      </c>
      <c r="R255" s="41">
        <v>0</v>
      </c>
      <c r="S255" s="41">
        <v>0</v>
      </c>
      <c r="T255" s="41">
        <v>70868046.959999993</v>
      </c>
      <c r="U255" s="41">
        <v>0</v>
      </c>
      <c r="V255" s="41">
        <v>3373665.34</v>
      </c>
      <c r="W255" s="41">
        <v>168655762.67999998</v>
      </c>
      <c r="X255" s="43">
        <v>5.4682858617951025E-2</v>
      </c>
      <c r="Y255" s="41">
        <v>32000</v>
      </c>
      <c r="Z255" s="41">
        <v>38000</v>
      </c>
      <c r="AA255" s="41">
        <v>1400</v>
      </c>
      <c r="AB255" s="41">
        <v>71400</v>
      </c>
      <c r="AC255" s="41">
        <v>0</v>
      </c>
      <c r="AD255" s="41">
        <v>71400</v>
      </c>
      <c r="AE255" s="41">
        <v>0</v>
      </c>
      <c r="AF255" s="41">
        <v>0</v>
      </c>
      <c r="AG255" s="43">
        <f t="shared" si="9"/>
        <v>37140406.379999995</v>
      </c>
      <c r="AH255" s="43">
        <f t="shared" si="10"/>
        <v>57273644</v>
      </c>
      <c r="AI255" s="43">
        <f t="shared" si="11"/>
        <v>74241712.299999997</v>
      </c>
      <c r="AJ255" s="41">
        <v>9778338869</v>
      </c>
      <c r="AK255" s="41">
        <v>10111142587</v>
      </c>
      <c r="AL255" s="41">
        <v>10547071183</v>
      </c>
      <c r="AM255" s="41">
        <v>10145517546.333334</v>
      </c>
      <c r="AN255" s="41">
        <v>3518929.650733497</v>
      </c>
      <c r="AO255" s="44"/>
    </row>
    <row r="256" spans="1:41" s="34" customFormat="1" ht="16.5" x14ac:dyDescent="0.3">
      <c r="A256" s="34" t="s">
        <v>570</v>
      </c>
      <c r="B256" s="34" t="s">
        <v>571</v>
      </c>
      <c r="C256" s="34" t="s">
        <v>555</v>
      </c>
      <c r="D256" s="39">
        <v>3</v>
      </c>
      <c r="E256" s="39" t="s">
        <v>1247</v>
      </c>
      <c r="F256" s="40" t="s">
        <v>1190</v>
      </c>
      <c r="G256" s="41">
        <v>2852560493</v>
      </c>
      <c r="H256" s="42">
        <v>4.0920000000000005</v>
      </c>
      <c r="I256" s="41">
        <v>5756721972</v>
      </c>
      <c r="J256" s="41">
        <v>20690983.960000001</v>
      </c>
      <c r="K256" s="41">
        <v>20452622.109999999</v>
      </c>
      <c r="L256" s="41">
        <v>0</v>
      </c>
      <c r="M256" s="41">
        <v>20452622.109999999</v>
      </c>
      <c r="N256" s="41">
        <v>0</v>
      </c>
      <c r="O256" s="41">
        <v>0</v>
      </c>
      <c r="P256" s="41">
        <v>575672.19999999995</v>
      </c>
      <c r="Q256" s="41">
        <v>40603840</v>
      </c>
      <c r="R256" s="41">
        <v>0</v>
      </c>
      <c r="S256" s="41">
        <v>0</v>
      </c>
      <c r="T256" s="41">
        <v>52872891.100000001</v>
      </c>
      <c r="U256" s="41">
        <v>285256.05</v>
      </c>
      <c r="V256" s="41">
        <v>1911865.3</v>
      </c>
      <c r="W256" s="41">
        <v>116702146.75999999</v>
      </c>
      <c r="X256" s="43">
        <v>3.7069645467911076E-2</v>
      </c>
      <c r="Y256" s="41">
        <v>6821.9299999999994</v>
      </c>
      <c r="Z256" s="41">
        <v>52000</v>
      </c>
      <c r="AA256" s="41">
        <v>1176.4386</v>
      </c>
      <c r="AB256" s="41">
        <v>59998.368600000002</v>
      </c>
      <c r="AC256" s="41">
        <v>0</v>
      </c>
      <c r="AD256" s="41">
        <v>59998.368600000002</v>
      </c>
      <c r="AE256" s="41">
        <v>0</v>
      </c>
      <c r="AF256" s="41">
        <v>0</v>
      </c>
      <c r="AG256" s="43">
        <f t="shared" si="9"/>
        <v>21028294.309999999</v>
      </c>
      <c r="AH256" s="43">
        <f t="shared" si="10"/>
        <v>40603840</v>
      </c>
      <c r="AI256" s="43">
        <f t="shared" si="11"/>
        <v>55070012.449999996</v>
      </c>
      <c r="AJ256" s="41">
        <v>5869292895</v>
      </c>
      <c r="AK256" s="41">
        <v>5732062889</v>
      </c>
      <c r="AL256" s="41">
        <v>7820007755</v>
      </c>
      <c r="AM256" s="41">
        <v>6473787846.333333</v>
      </c>
      <c r="AN256" s="41">
        <v>2607910.5330868592</v>
      </c>
      <c r="AO256" s="44"/>
    </row>
    <row r="257" spans="1:41" s="34" customFormat="1" ht="16.5" x14ac:dyDescent="0.3">
      <c r="A257" s="34" t="s">
        <v>572</v>
      </c>
      <c r="B257" s="34" t="s">
        <v>573</v>
      </c>
      <c r="C257" s="34" t="s">
        <v>555</v>
      </c>
      <c r="D257" s="39">
        <v>1</v>
      </c>
      <c r="E257" s="39" t="s">
        <v>1247</v>
      </c>
      <c r="F257" s="40"/>
      <c r="G257" s="41">
        <v>6688003376</v>
      </c>
      <c r="H257" s="42">
        <v>1.8479999999999999</v>
      </c>
      <c r="I257" s="41">
        <v>6184428033</v>
      </c>
      <c r="J257" s="41">
        <v>22228258.010000002</v>
      </c>
      <c r="K257" s="41">
        <v>22186210.270000003</v>
      </c>
      <c r="L257" s="41">
        <v>0</v>
      </c>
      <c r="M257" s="41">
        <v>22186210.270000003</v>
      </c>
      <c r="N257" s="41">
        <v>0</v>
      </c>
      <c r="O257" s="41">
        <v>0</v>
      </c>
      <c r="P257" s="41">
        <v>618442.80000000005</v>
      </c>
      <c r="Q257" s="41">
        <v>15418637</v>
      </c>
      <c r="R257" s="41">
        <v>0</v>
      </c>
      <c r="S257" s="41">
        <v>0</v>
      </c>
      <c r="T257" s="41">
        <v>83508620.730000004</v>
      </c>
      <c r="U257" s="41">
        <v>0</v>
      </c>
      <c r="V257" s="41">
        <v>1798924</v>
      </c>
      <c r="W257" s="41">
        <v>123530834.80000001</v>
      </c>
      <c r="X257" s="43">
        <v>6.8898391458462438E-2</v>
      </c>
      <c r="Y257" s="41">
        <v>9259.59</v>
      </c>
      <c r="Z257" s="41">
        <v>13750</v>
      </c>
      <c r="AA257" s="41">
        <v>460.1918</v>
      </c>
      <c r="AB257" s="41">
        <v>23469.781800000001</v>
      </c>
      <c r="AC257" s="41">
        <v>-250</v>
      </c>
      <c r="AD257" s="41">
        <v>23219.781800000001</v>
      </c>
      <c r="AE257" s="41">
        <v>0</v>
      </c>
      <c r="AF257" s="41">
        <v>2000000</v>
      </c>
      <c r="AG257" s="43">
        <f t="shared" si="9"/>
        <v>22804653.070000004</v>
      </c>
      <c r="AH257" s="43">
        <f t="shared" si="10"/>
        <v>15418637</v>
      </c>
      <c r="AI257" s="43">
        <f t="shared" si="11"/>
        <v>85307544.730000004</v>
      </c>
      <c r="AJ257" s="41">
        <v>5226734235</v>
      </c>
      <c r="AK257" s="41">
        <v>5556195223</v>
      </c>
      <c r="AL257" s="41">
        <v>6664873214</v>
      </c>
      <c r="AM257" s="41">
        <v>5815934224</v>
      </c>
      <c r="AN257" s="41">
        <v>2227332.7693316699</v>
      </c>
      <c r="AO257" s="44"/>
    </row>
    <row r="258" spans="1:41" s="34" customFormat="1" ht="16.5" x14ac:dyDescent="0.3">
      <c r="A258" s="34" t="s">
        <v>574</v>
      </c>
      <c r="B258" s="34" t="s">
        <v>575</v>
      </c>
      <c r="C258" s="34" t="s">
        <v>555</v>
      </c>
      <c r="D258" s="39">
        <v>2</v>
      </c>
      <c r="E258" s="39" t="s">
        <v>1247</v>
      </c>
      <c r="F258" s="40" t="s">
        <v>1191</v>
      </c>
      <c r="G258" s="41">
        <v>4065117168</v>
      </c>
      <c r="H258" s="42">
        <v>1.956</v>
      </c>
      <c r="I258" s="41">
        <v>4245044213</v>
      </c>
      <c r="J258" s="41">
        <v>15257666.109999999</v>
      </c>
      <c r="K258" s="41">
        <v>14876481.639999999</v>
      </c>
      <c r="L258" s="41">
        <v>0</v>
      </c>
      <c r="M258" s="41">
        <v>14876481.639999999</v>
      </c>
      <c r="N258" s="41">
        <v>0</v>
      </c>
      <c r="O258" s="41">
        <v>0</v>
      </c>
      <c r="P258" s="41">
        <v>424504.42</v>
      </c>
      <c r="Q258" s="41">
        <v>27230358</v>
      </c>
      <c r="R258" s="41">
        <v>0</v>
      </c>
      <c r="S258" s="41">
        <v>0</v>
      </c>
      <c r="T258" s="41">
        <v>35584823.640000001</v>
      </c>
      <c r="U258" s="41">
        <v>0</v>
      </c>
      <c r="V258" s="41">
        <v>1385144</v>
      </c>
      <c r="W258" s="41">
        <v>79501311.700000003</v>
      </c>
      <c r="X258" s="43">
        <v>5.0596337299192808E-2</v>
      </c>
      <c r="Y258" s="41">
        <v>2993.15</v>
      </c>
      <c r="Z258" s="41">
        <v>8250</v>
      </c>
      <c r="AA258" s="41">
        <v>224.863</v>
      </c>
      <c r="AB258" s="41">
        <v>11468.012999999999</v>
      </c>
      <c r="AC258" s="41">
        <v>0</v>
      </c>
      <c r="AD258" s="41">
        <v>11468.012999999999</v>
      </c>
      <c r="AE258" s="74">
        <v>0</v>
      </c>
      <c r="AF258" s="41">
        <v>1611038.67</v>
      </c>
      <c r="AG258" s="43">
        <f t="shared" ref="AG258:AG321" si="12">SUM(M258:P258)</f>
        <v>15300986.059999999</v>
      </c>
      <c r="AH258" s="43">
        <f t="shared" ref="AH258:AH321" si="13">SUM(Q258:S258)</f>
        <v>27230358</v>
      </c>
      <c r="AI258" s="43">
        <f t="shared" ref="AI258:AI321" si="14">SUM(T258:V258)</f>
        <v>36969967.640000001</v>
      </c>
      <c r="AJ258" s="41">
        <v>4152201161</v>
      </c>
      <c r="AK258" s="41">
        <v>4232634244</v>
      </c>
      <c r="AL258" s="41">
        <v>4457239311</v>
      </c>
      <c r="AM258" s="41">
        <v>4280691572</v>
      </c>
      <c r="AN258" s="41">
        <v>1486823.278175235</v>
      </c>
      <c r="AO258" s="44"/>
    </row>
    <row r="259" spans="1:41" s="34" customFormat="1" ht="16.5" x14ac:dyDescent="0.3">
      <c r="A259" s="34" t="s">
        <v>576</v>
      </c>
      <c r="B259" s="34" t="s">
        <v>577</v>
      </c>
      <c r="C259" s="34" t="s">
        <v>555</v>
      </c>
      <c r="D259" s="39">
        <v>3</v>
      </c>
      <c r="E259" s="39" t="s">
        <v>1247</v>
      </c>
      <c r="F259" s="40" t="s">
        <v>1190</v>
      </c>
      <c r="G259" s="41">
        <v>948657654</v>
      </c>
      <c r="H259" s="42">
        <v>8.2589999999999986</v>
      </c>
      <c r="I259" s="41">
        <v>4207664871</v>
      </c>
      <c r="J259" s="41">
        <v>15123313.280000001</v>
      </c>
      <c r="K259" s="41">
        <v>14968359.360000001</v>
      </c>
      <c r="L259" s="41">
        <v>0</v>
      </c>
      <c r="M259" s="41">
        <v>14968359.360000001</v>
      </c>
      <c r="N259" s="41">
        <v>0</v>
      </c>
      <c r="O259" s="41">
        <v>0</v>
      </c>
      <c r="P259" s="41">
        <v>420766.48</v>
      </c>
      <c r="Q259" s="41">
        <v>18636110</v>
      </c>
      <c r="R259" s="41">
        <v>0</v>
      </c>
      <c r="S259" s="41">
        <v>278000</v>
      </c>
      <c r="T259" s="41">
        <v>42673389</v>
      </c>
      <c r="U259" s="41">
        <v>0</v>
      </c>
      <c r="V259" s="41">
        <v>1365839</v>
      </c>
      <c r="W259" s="41">
        <v>78342463.840000004</v>
      </c>
      <c r="X259" s="43">
        <v>7.2997753227976581E-2</v>
      </c>
      <c r="Y259" s="41">
        <v>7000</v>
      </c>
      <c r="Z259" s="41">
        <v>12000</v>
      </c>
      <c r="AA259" s="41">
        <v>380</v>
      </c>
      <c r="AB259" s="41">
        <v>19380</v>
      </c>
      <c r="AC259" s="41">
        <v>0</v>
      </c>
      <c r="AD259" s="41">
        <v>19380</v>
      </c>
      <c r="AE259" s="41">
        <v>0</v>
      </c>
      <c r="AF259" s="41">
        <v>1636327</v>
      </c>
      <c r="AG259" s="43">
        <f t="shared" si="12"/>
        <v>15389125.840000002</v>
      </c>
      <c r="AH259" s="43">
        <f t="shared" si="13"/>
        <v>18914110</v>
      </c>
      <c r="AI259" s="43">
        <f t="shared" si="14"/>
        <v>44039228</v>
      </c>
      <c r="AJ259" s="41">
        <v>3773075336</v>
      </c>
      <c r="AK259" s="41">
        <v>4096734759</v>
      </c>
      <c r="AL259" s="41">
        <v>4610544869</v>
      </c>
      <c r="AM259" s="41">
        <v>4160118321.3333335</v>
      </c>
      <c r="AN259" s="41">
        <v>1537089.962241834</v>
      </c>
      <c r="AO259" s="44"/>
    </row>
    <row r="260" spans="1:41" s="34" customFormat="1" ht="16.5" x14ac:dyDescent="0.3">
      <c r="A260" s="34" t="s">
        <v>578</v>
      </c>
      <c r="B260" s="34" t="s">
        <v>579</v>
      </c>
      <c r="C260" s="34" t="s">
        <v>580</v>
      </c>
      <c r="D260" s="39">
        <v>1</v>
      </c>
      <c r="E260" s="39" t="s">
        <v>1246</v>
      </c>
      <c r="F260" s="40" t="s">
        <v>1190</v>
      </c>
      <c r="G260" s="41">
        <v>731363549</v>
      </c>
      <c r="H260" s="42">
        <v>3.0009999999999999</v>
      </c>
      <c r="I260" s="41">
        <v>975036833</v>
      </c>
      <c r="J260" s="41">
        <v>3012807.46</v>
      </c>
      <c r="K260" s="41">
        <v>3012807.46</v>
      </c>
      <c r="L260" s="41">
        <v>0</v>
      </c>
      <c r="M260" s="41">
        <v>3012807.46</v>
      </c>
      <c r="N260" s="41">
        <v>301617.89</v>
      </c>
      <c r="O260" s="41">
        <v>0</v>
      </c>
      <c r="P260" s="41">
        <v>293348.21999999997</v>
      </c>
      <c r="Q260" s="41">
        <v>10145867</v>
      </c>
      <c r="R260" s="41">
        <v>5747355</v>
      </c>
      <c r="S260" s="41">
        <v>0</v>
      </c>
      <c r="T260" s="41">
        <v>2296500</v>
      </c>
      <c r="U260" s="41">
        <v>146272.71</v>
      </c>
      <c r="V260" s="41">
        <v>0</v>
      </c>
      <c r="W260" s="41">
        <v>21943768.280000001</v>
      </c>
      <c r="X260" s="43">
        <v>2.557853060344702E-2</v>
      </c>
      <c r="Y260" s="41">
        <v>897.94</v>
      </c>
      <c r="Z260" s="41">
        <v>23000</v>
      </c>
      <c r="AA260" s="41">
        <v>477.9588</v>
      </c>
      <c r="AB260" s="41">
        <v>24375.898799999999</v>
      </c>
      <c r="AC260" s="41">
        <v>0</v>
      </c>
      <c r="AD260" s="41">
        <v>24375.898799999999</v>
      </c>
      <c r="AE260" s="41">
        <v>0</v>
      </c>
      <c r="AF260" s="41">
        <v>0</v>
      </c>
      <c r="AG260" s="43">
        <f t="shared" si="12"/>
        <v>3607773.5700000003</v>
      </c>
      <c r="AH260" s="43">
        <f t="shared" si="13"/>
        <v>15893222</v>
      </c>
      <c r="AI260" s="43">
        <f t="shared" si="14"/>
        <v>2442772.71</v>
      </c>
      <c r="AJ260" s="41">
        <v>886478833</v>
      </c>
      <c r="AK260" s="41">
        <v>963637307</v>
      </c>
      <c r="AL260" s="41">
        <v>1023378027</v>
      </c>
      <c r="AM260" s="41">
        <v>957831389</v>
      </c>
      <c r="AN260" s="41">
        <v>341178.98415400798</v>
      </c>
      <c r="AO260" s="44"/>
    </row>
    <row r="261" spans="1:41" s="34" customFormat="1" ht="16.5" x14ac:dyDescent="0.3">
      <c r="A261" s="34" t="s">
        <v>581</v>
      </c>
      <c r="B261" s="34" t="s">
        <v>582</v>
      </c>
      <c r="C261" s="34" t="s">
        <v>580</v>
      </c>
      <c r="D261" s="39">
        <v>2</v>
      </c>
      <c r="E261" s="39" t="s">
        <v>1247</v>
      </c>
      <c r="F261" s="40" t="s">
        <v>1190</v>
      </c>
      <c r="G261" s="41">
        <v>528163394</v>
      </c>
      <c r="H261" s="42">
        <v>3.2589999999999999</v>
      </c>
      <c r="I261" s="41">
        <v>736142414</v>
      </c>
      <c r="J261" s="41">
        <v>2274637.5099999998</v>
      </c>
      <c r="K261" s="41">
        <v>2273527.9899999998</v>
      </c>
      <c r="L261" s="41">
        <v>0</v>
      </c>
      <c r="M261" s="41">
        <v>2273527.9899999998</v>
      </c>
      <c r="N261" s="41">
        <v>227607.89</v>
      </c>
      <c r="O261" s="41">
        <v>0</v>
      </c>
      <c r="P261" s="41">
        <v>221369.9</v>
      </c>
      <c r="Q261" s="41">
        <v>8131462</v>
      </c>
      <c r="R261" s="41">
        <v>3939820</v>
      </c>
      <c r="S261" s="41">
        <v>0</v>
      </c>
      <c r="T261" s="41">
        <v>2312035.59</v>
      </c>
      <c r="U261" s="41">
        <v>105634.5</v>
      </c>
      <c r="V261" s="41">
        <v>0</v>
      </c>
      <c r="W261" s="41">
        <v>17211457.869999997</v>
      </c>
      <c r="X261" s="43">
        <v>2.8976512693987395E-2</v>
      </c>
      <c r="Y261" s="41">
        <v>1000</v>
      </c>
      <c r="Z261" s="41">
        <v>25000</v>
      </c>
      <c r="AA261" s="41">
        <v>520</v>
      </c>
      <c r="AB261" s="41">
        <v>26520</v>
      </c>
      <c r="AC261" s="41">
        <v>0</v>
      </c>
      <c r="AD261" s="41">
        <v>26520</v>
      </c>
      <c r="AE261" s="41">
        <v>0</v>
      </c>
      <c r="AF261" s="41">
        <v>0</v>
      </c>
      <c r="AG261" s="43">
        <f t="shared" si="12"/>
        <v>2722505.78</v>
      </c>
      <c r="AH261" s="43">
        <f t="shared" si="13"/>
        <v>12071282</v>
      </c>
      <c r="AI261" s="43">
        <f t="shared" si="14"/>
        <v>2417670.09</v>
      </c>
      <c r="AJ261" s="41">
        <v>670818909</v>
      </c>
      <c r="AK261" s="41">
        <v>734739111</v>
      </c>
      <c r="AL261" s="41">
        <v>771491820</v>
      </c>
      <c r="AM261" s="41">
        <v>725683280</v>
      </c>
      <c r="AN261" s="41">
        <v>257163.71416936201</v>
      </c>
      <c r="AO261" s="44"/>
    </row>
    <row r="262" spans="1:41" s="34" customFormat="1" ht="16.5" x14ac:dyDescent="0.3">
      <c r="A262" s="34" t="s">
        <v>583</v>
      </c>
      <c r="B262" s="34" t="s">
        <v>584</v>
      </c>
      <c r="C262" s="34" t="s">
        <v>580</v>
      </c>
      <c r="D262" s="39">
        <v>3</v>
      </c>
      <c r="E262" s="39" t="s">
        <v>1246</v>
      </c>
      <c r="F262" s="40" t="s">
        <v>1190</v>
      </c>
      <c r="G262" s="41">
        <v>88357895</v>
      </c>
      <c r="H262" s="42">
        <v>3.5409999999999999</v>
      </c>
      <c r="I262" s="41">
        <v>120070595</v>
      </c>
      <c r="J262" s="41">
        <v>371011.2</v>
      </c>
      <c r="K262" s="41">
        <v>371011.2</v>
      </c>
      <c r="L262" s="41">
        <v>0</v>
      </c>
      <c r="M262" s="41">
        <v>371011.2</v>
      </c>
      <c r="N262" s="41">
        <v>37142.639999999999</v>
      </c>
      <c r="O262" s="41">
        <v>0</v>
      </c>
      <c r="P262" s="41">
        <v>36124.269999999997</v>
      </c>
      <c r="Q262" s="41">
        <v>2014389</v>
      </c>
      <c r="R262" s="41">
        <v>0</v>
      </c>
      <c r="S262" s="41">
        <v>0</v>
      </c>
      <c r="T262" s="41">
        <v>669469.19999999995</v>
      </c>
      <c r="U262" s="41">
        <v>0</v>
      </c>
      <c r="V262" s="41">
        <v>0</v>
      </c>
      <c r="W262" s="41">
        <v>3128136.3099999996</v>
      </c>
      <c r="X262" s="43">
        <v>2.8588289744519432E-2</v>
      </c>
      <c r="Y262" s="41">
        <v>0</v>
      </c>
      <c r="Z262" s="41">
        <v>4500</v>
      </c>
      <c r="AA262" s="41">
        <v>90</v>
      </c>
      <c r="AB262" s="41">
        <v>4590</v>
      </c>
      <c r="AC262" s="41">
        <v>0</v>
      </c>
      <c r="AD262" s="41">
        <v>4590</v>
      </c>
      <c r="AE262" s="41">
        <v>0</v>
      </c>
      <c r="AF262" s="41">
        <v>0</v>
      </c>
      <c r="AG262" s="43">
        <f t="shared" si="12"/>
        <v>444278.11000000004</v>
      </c>
      <c r="AH262" s="43">
        <f t="shared" si="13"/>
        <v>2014389</v>
      </c>
      <c r="AI262" s="43">
        <f t="shared" si="14"/>
        <v>669469.19999999995</v>
      </c>
      <c r="AJ262" s="41">
        <v>110197152</v>
      </c>
      <c r="AK262" s="41">
        <v>119859250</v>
      </c>
      <c r="AL262" s="41">
        <v>134959218</v>
      </c>
      <c r="AM262" s="41">
        <v>121671873.33333333</v>
      </c>
      <c r="AN262" s="41">
        <v>44986.392680229001</v>
      </c>
      <c r="AO262" s="44"/>
    </row>
    <row r="263" spans="1:41" s="34" customFormat="1" ht="16.5" x14ac:dyDescent="0.3">
      <c r="A263" s="34" t="s">
        <v>585</v>
      </c>
      <c r="B263" s="34" t="s">
        <v>586</v>
      </c>
      <c r="C263" s="34" t="s">
        <v>580</v>
      </c>
      <c r="D263" s="39">
        <v>1</v>
      </c>
      <c r="E263" s="39" t="s">
        <v>1246</v>
      </c>
      <c r="F263" s="40" t="s">
        <v>1190</v>
      </c>
      <c r="G263" s="41">
        <v>149135990</v>
      </c>
      <c r="H263" s="42">
        <v>3.8289999999999997</v>
      </c>
      <c r="I263" s="41">
        <v>181572200</v>
      </c>
      <c r="J263" s="41">
        <v>561047.6</v>
      </c>
      <c r="K263" s="41">
        <v>561047.6</v>
      </c>
      <c r="L263" s="41">
        <v>0</v>
      </c>
      <c r="M263" s="41">
        <v>561047.6</v>
      </c>
      <c r="N263" s="41">
        <v>56167.54</v>
      </c>
      <c r="O263" s="41">
        <v>0</v>
      </c>
      <c r="P263" s="41">
        <v>54627.56</v>
      </c>
      <c r="Q263" s="41">
        <v>2594030</v>
      </c>
      <c r="R263" s="41">
        <v>1299468</v>
      </c>
      <c r="S263" s="41">
        <v>0</v>
      </c>
      <c r="T263" s="41">
        <v>1114796</v>
      </c>
      <c r="U263" s="41">
        <v>29827</v>
      </c>
      <c r="V263" s="41">
        <v>0</v>
      </c>
      <c r="W263" s="41">
        <v>5709963.7000000002</v>
      </c>
      <c r="X263" s="43">
        <v>3.0693249995393336E-2</v>
      </c>
      <c r="Y263" s="41">
        <v>500</v>
      </c>
      <c r="Z263" s="41">
        <v>4250</v>
      </c>
      <c r="AA263" s="41">
        <v>95</v>
      </c>
      <c r="AB263" s="41">
        <v>4845</v>
      </c>
      <c r="AC263" s="41">
        <v>0</v>
      </c>
      <c r="AD263" s="41">
        <v>4845</v>
      </c>
      <c r="AE263" s="41">
        <v>0</v>
      </c>
      <c r="AF263" s="41">
        <v>0</v>
      </c>
      <c r="AG263" s="43">
        <f t="shared" si="12"/>
        <v>671842.7</v>
      </c>
      <c r="AH263" s="43">
        <f t="shared" si="13"/>
        <v>3893498</v>
      </c>
      <c r="AI263" s="43">
        <f t="shared" si="14"/>
        <v>1144623</v>
      </c>
      <c r="AJ263" s="41">
        <v>171387207</v>
      </c>
      <c r="AK263" s="41">
        <v>180957862</v>
      </c>
      <c r="AL263" s="41">
        <v>199646463</v>
      </c>
      <c r="AM263" s="41">
        <v>183997177.33333334</v>
      </c>
      <c r="AN263" s="41">
        <v>66548.781784485007</v>
      </c>
      <c r="AO263" s="44"/>
    </row>
    <row r="264" spans="1:41" s="34" customFormat="1" ht="16.5" x14ac:dyDescent="0.3">
      <c r="A264" s="34" t="s">
        <v>587</v>
      </c>
      <c r="B264" s="34" t="s">
        <v>588</v>
      </c>
      <c r="C264" s="34" t="s">
        <v>580</v>
      </c>
      <c r="D264" s="39">
        <v>2</v>
      </c>
      <c r="E264" s="39" t="s">
        <v>1247</v>
      </c>
      <c r="F264" s="40" t="s">
        <v>1190</v>
      </c>
      <c r="G264" s="41">
        <v>477027100</v>
      </c>
      <c r="H264" s="42">
        <v>3.0049999999999999</v>
      </c>
      <c r="I264" s="41">
        <v>490109757</v>
      </c>
      <c r="J264" s="41">
        <v>1514410.82</v>
      </c>
      <c r="K264" s="41">
        <v>1514410.82</v>
      </c>
      <c r="L264" s="41">
        <v>0</v>
      </c>
      <c r="M264" s="41">
        <v>1514410.82</v>
      </c>
      <c r="N264" s="41">
        <v>151610.54999999999</v>
      </c>
      <c r="O264" s="41">
        <v>0</v>
      </c>
      <c r="P264" s="41">
        <v>147453.74</v>
      </c>
      <c r="Q264" s="41">
        <v>5834014</v>
      </c>
      <c r="R264" s="41">
        <v>2933663</v>
      </c>
      <c r="S264" s="41">
        <v>0</v>
      </c>
      <c r="T264" s="41">
        <v>3752869.98</v>
      </c>
      <c r="U264" s="41">
        <v>0</v>
      </c>
      <c r="V264" s="41">
        <v>0</v>
      </c>
      <c r="W264" s="41">
        <v>14334022.09</v>
      </c>
      <c r="X264" s="43">
        <v>3.1548014520190099E-2</v>
      </c>
      <c r="Y264" s="41">
        <v>580.54999999999995</v>
      </c>
      <c r="Z264" s="41">
        <v>9750</v>
      </c>
      <c r="AA264" s="41">
        <v>206.61099999999999</v>
      </c>
      <c r="AB264" s="41">
        <v>10537.161</v>
      </c>
      <c r="AC264" s="41">
        <v>0</v>
      </c>
      <c r="AD264" s="41">
        <v>10537.161</v>
      </c>
      <c r="AE264" s="41">
        <v>0</v>
      </c>
      <c r="AF264" s="41">
        <v>0</v>
      </c>
      <c r="AG264" s="43">
        <f t="shared" si="12"/>
        <v>1813475.11</v>
      </c>
      <c r="AH264" s="43">
        <f t="shared" si="13"/>
        <v>8767677</v>
      </c>
      <c r="AI264" s="43">
        <f t="shared" si="14"/>
        <v>3752869.98</v>
      </c>
      <c r="AJ264" s="41">
        <v>460622796</v>
      </c>
      <c r="AK264" s="41">
        <v>486821483</v>
      </c>
      <c r="AL264" s="41">
        <v>524955541</v>
      </c>
      <c r="AM264" s="41">
        <v>490799940</v>
      </c>
      <c r="AN264" s="41">
        <v>174985.005348153</v>
      </c>
      <c r="AO264" s="44"/>
    </row>
    <row r="265" spans="1:41" s="34" customFormat="1" ht="16.5" x14ac:dyDescent="0.3">
      <c r="A265" s="34" t="s">
        <v>589</v>
      </c>
      <c r="B265" s="34" t="s">
        <v>590</v>
      </c>
      <c r="C265" s="34" t="s">
        <v>580</v>
      </c>
      <c r="D265" s="39">
        <v>3</v>
      </c>
      <c r="E265" s="39" t="s">
        <v>1247</v>
      </c>
      <c r="F265" s="40" t="s">
        <v>1190</v>
      </c>
      <c r="G265" s="41">
        <v>2154017800</v>
      </c>
      <c r="H265" s="42">
        <v>2.9809999999999999</v>
      </c>
      <c r="I265" s="41">
        <v>2524967788</v>
      </c>
      <c r="J265" s="41">
        <v>7802004.5199999996</v>
      </c>
      <c r="K265" s="41">
        <v>7797693.0099999998</v>
      </c>
      <c r="L265" s="41">
        <v>0</v>
      </c>
      <c r="M265" s="41">
        <v>7797693.0099999998</v>
      </c>
      <c r="N265" s="41">
        <v>780646.05</v>
      </c>
      <c r="O265" s="41">
        <v>0</v>
      </c>
      <c r="P265" s="41">
        <v>759243</v>
      </c>
      <c r="Q265" s="41">
        <v>29665943</v>
      </c>
      <c r="R265" s="41">
        <v>13994716</v>
      </c>
      <c r="S265" s="41">
        <v>0</v>
      </c>
      <c r="T265" s="41">
        <v>10766476.24</v>
      </c>
      <c r="U265" s="41">
        <v>430302.24</v>
      </c>
      <c r="V265" s="41">
        <v>0</v>
      </c>
      <c r="W265" s="41">
        <v>64195019.540000007</v>
      </c>
      <c r="X265" s="43">
        <v>2.5335513830304246E-2</v>
      </c>
      <c r="Y265" s="41">
        <v>2000</v>
      </c>
      <c r="Z265" s="41">
        <v>58000</v>
      </c>
      <c r="AA265" s="41">
        <v>1200</v>
      </c>
      <c r="AB265" s="41">
        <v>61200</v>
      </c>
      <c r="AC265" s="41">
        <v>0</v>
      </c>
      <c r="AD265" s="41">
        <v>61200</v>
      </c>
      <c r="AE265" s="41">
        <v>0</v>
      </c>
      <c r="AF265" s="41">
        <v>0</v>
      </c>
      <c r="AG265" s="43">
        <f t="shared" si="12"/>
        <v>9337582.0600000005</v>
      </c>
      <c r="AH265" s="43">
        <f t="shared" si="13"/>
        <v>43660659</v>
      </c>
      <c r="AI265" s="43">
        <f t="shared" si="14"/>
        <v>11196778.48</v>
      </c>
      <c r="AJ265" s="41">
        <v>2412609080</v>
      </c>
      <c r="AK265" s="41">
        <v>2522802317</v>
      </c>
      <c r="AL265" s="41">
        <v>2669497831</v>
      </c>
      <c r="AM265" s="41">
        <v>2534969742.6666665</v>
      </c>
      <c r="AN265" s="41">
        <v>889831.72050072299</v>
      </c>
      <c r="AO265" s="44"/>
    </row>
    <row r="266" spans="1:41" s="34" customFormat="1" ht="16.5" x14ac:dyDescent="0.3">
      <c r="A266" s="34" t="s">
        <v>591</v>
      </c>
      <c r="B266" s="34" t="s">
        <v>592</v>
      </c>
      <c r="C266" s="34" t="s">
        <v>580</v>
      </c>
      <c r="D266" s="39">
        <v>1</v>
      </c>
      <c r="E266" s="39" t="s">
        <v>1246</v>
      </c>
      <c r="F266" s="40" t="s">
        <v>1190</v>
      </c>
      <c r="G266" s="41">
        <v>814722400</v>
      </c>
      <c r="H266" s="42">
        <v>2.7490000000000001</v>
      </c>
      <c r="I266" s="41">
        <v>1098929126</v>
      </c>
      <c r="J266" s="41">
        <v>3395627.48</v>
      </c>
      <c r="K266" s="41">
        <v>3395515.9899999998</v>
      </c>
      <c r="L266" s="41">
        <v>0</v>
      </c>
      <c r="M266" s="41">
        <v>3395515.9899999998</v>
      </c>
      <c r="N266" s="41">
        <v>339931.67</v>
      </c>
      <c r="O266" s="41">
        <v>0</v>
      </c>
      <c r="P266" s="41">
        <v>330611.77</v>
      </c>
      <c r="Q266" s="41">
        <v>9189210</v>
      </c>
      <c r="R266" s="41">
        <v>4736775</v>
      </c>
      <c r="S266" s="41">
        <v>0</v>
      </c>
      <c r="T266" s="41">
        <v>3910667.52</v>
      </c>
      <c r="U266" s="41">
        <v>489000</v>
      </c>
      <c r="V266" s="41">
        <v>0</v>
      </c>
      <c r="W266" s="41">
        <v>22391711.949999999</v>
      </c>
      <c r="X266" s="43">
        <v>2.4877284628000401E-2</v>
      </c>
      <c r="Y266" s="41">
        <v>2250</v>
      </c>
      <c r="Z266" s="41">
        <v>29750</v>
      </c>
      <c r="AA266" s="41">
        <v>640</v>
      </c>
      <c r="AB266" s="41">
        <v>32640</v>
      </c>
      <c r="AC266" s="41">
        <v>0</v>
      </c>
      <c r="AD266" s="41">
        <v>32640</v>
      </c>
      <c r="AE266" s="41">
        <v>0</v>
      </c>
      <c r="AF266" s="41">
        <v>0</v>
      </c>
      <c r="AG266" s="43">
        <f t="shared" si="12"/>
        <v>4066059.4299999997</v>
      </c>
      <c r="AH266" s="43">
        <f t="shared" si="13"/>
        <v>13925985</v>
      </c>
      <c r="AI266" s="43">
        <f t="shared" si="14"/>
        <v>4399667.5199999996</v>
      </c>
      <c r="AJ266" s="41">
        <v>1027924713</v>
      </c>
      <c r="AK266" s="41">
        <v>1091507234</v>
      </c>
      <c r="AL266" s="41">
        <v>1202897387</v>
      </c>
      <c r="AM266" s="41">
        <v>1107443111.3333333</v>
      </c>
      <c r="AN266" s="41">
        <v>400965.39470087102</v>
      </c>
      <c r="AO266" s="44"/>
    </row>
    <row r="267" spans="1:41" s="34" customFormat="1" ht="16.5" x14ac:dyDescent="0.3">
      <c r="A267" s="34" t="s">
        <v>593</v>
      </c>
      <c r="B267" s="34" t="s">
        <v>594</v>
      </c>
      <c r="C267" s="34" t="s">
        <v>580</v>
      </c>
      <c r="D267" s="39">
        <v>2</v>
      </c>
      <c r="E267" s="39" t="s">
        <v>1247</v>
      </c>
      <c r="F267" s="40" t="s">
        <v>1190</v>
      </c>
      <c r="G267" s="41">
        <v>675327900</v>
      </c>
      <c r="H267" s="42">
        <v>2.6019999999999999</v>
      </c>
      <c r="I267" s="41">
        <v>933649814</v>
      </c>
      <c r="J267" s="41">
        <v>2884923.96</v>
      </c>
      <c r="K267" s="41">
        <v>2884923.96</v>
      </c>
      <c r="L267" s="41">
        <v>0</v>
      </c>
      <c r="M267" s="41">
        <v>2884923.96</v>
      </c>
      <c r="N267" s="41">
        <v>288815.23</v>
      </c>
      <c r="O267" s="41">
        <v>0</v>
      </c>
      <c r="P267" s="41">
        <v>280896.58</v>
      </c>
      <c r="Q267" s="41">
        <v>8637136</v>
      </c>
      <c r="R267" s="41">
        <v>3732684</v>
      </c>
      <c r="S267" s="41">
        <v>0</v>
      </c>
      <c r="T267" s="41">
        <v>1474497.51</v>
      </c>
      <c r="U267" s="41">
        <v>270131.15999999997</v>
      </c>
      <c r="V267" s="41">
        <v>0</v>
      </c>
      <c r="W267" s="41">
        <v>17569084.440000001</v>
      </c>
      <c r="X267" s="43">
        <v>2.3242066467618675E-2</v>
      </c>
      <c r="Y267" s="41">
        <v>2000</v>
      </c>
      <c r="Z267" s="41">
        <v>25250</v>
      </c>
      <c r="AA267" s="41">
        <v>545</v>
      </c>
      <c r="AB267" s="41">
        <v>27795</v>
      </c>
      <c r="AC267" s="41">
        <v>0</v>
      </c>
      <c r="AD267" s="41">
        <v>27795</v>
      </c>
      <c r="AE267" s="41">
        <v>0</v>
      </c>
      <c r="AF267" s="41">
        <v>0</v>
      </c>
      <c r="AG267" s="43">
        <f t="shared" si="12"/>
        <v>3454635.77</v>
      </c>
      <c r="AH267" s="43">
        <f t="shared" si="13"/>
        <v>12369820</v>
      </c>
      <c r="AI267" s="43">
        <f t="shared" si="14"/>
        <v>1744628.67</v>
      </c>
      <c r="AJ267" s="41">
        <v>857823319</v>
      </c>
      <c r="AK267" s="41">
        <v>929273842</v>
      </c>
      <c r="AL267" s="41">
        <v>989926561</v>
      </c>
      <c r="AM267" s="41">
        <v>925674574</v>
      </c>
      <c r="AN267" s="41">
        <v>329975.19035781303</v>
      </c>
      <c r="AO267" s="44"/>
    </row>
    <row r="268" spans="1:41" s="34" customFormat="1" ht="16.5" x14ac:dyDescent="0.3">
      <c r="A268" s="34" t="s">
        <v>595</v>
      </c>
      <c r="B268" s="34" t="s">
        <v>596</v>
      </c>
      <c r="C268" s="34" t="s">
        <v>580</v>
      </c>
      <c r="D268" s="39">
        <v>3</v>
      </c>
      <c r="E268" s="39" t="s">
        <v>1246</v>
      </c>
      <c r="F268" s="40" t="s">
        <v>1190</v>
      </c>
      <c r="G268" s="41">
        <v>579395700</v>
      </c>
      <c r="H268" s="42">
        <v>2.8159999999999998</v>
      </c>
      <c r="I268" s="41">
        <v>539468901</v>
      </c>
      <c r="J268" s="41">
        <v>1666927.72</v>
      </c>
      <c r="K268" s="41">
        <v>1666485.76</v>
      </c>
      <c r="L268" s="41">
        <v>0</v>
      </c>
      <c r="M268" s="41">
        <v>1666485.76</v>
      </c>
      <c r="N268" s="41">
        <v>0</v>
      </c>
      <c r="O268" s="41">
        <v>0</v>
      </c>
      <c r="P268" s="41">
        <v>162260.71</v>
      </c>
      <c r="Q268" s="41">
        <v>5717949</v>
      </c>
      <c r="R268" s="41">
        <v>2452116</v>
      </c>
      <c r="S268" s="41">
        <v>0</v>
      </c>
      <c r="T268" s="41">
        <v>6136164.5599999996</v>
      </c>
      <c r="U268" s="41">
        <v>0</v>
      </c>
      <c r="V268" s="41">
        <v>177151.34</v>
      </c>
      <c r="W268" s="41">
        <v>16312127.369999997</v>
      </c>
      <c r="X268" s="43">
        <v>3.1396390386806132E-2</v>
      </c>
      <c r="Y268" s="41">
        <v>1500</v>
      </c>
      <c r="Z268" s="41">
        <v>9250</v>
      </c>
      <c r="AA268" s="41">
        <v>215</v>
      </c>
      <c r="AB268" s="41">
        <v>10965</v>
      </c>
      <c r="AC268" s="41">
        <v>0</v>
      </c>
      <c r="AD268" s="41">
        <v>10965</v>
      </c>
      <c r="AE268" s="41">
        <v>0</v>
      </c>
      <c r="AF268" s="41">
        <v>0</v>
      </c>
      <c r="AG268" s="43">
        <f t="shared" si="12"/>
        <v>1828746.47</v>
      </c>
      <c r="AH268" s="43">
        <f t="shared" si="13"/>
        <v>8170065</v>
      </c>
      <c r="AI268" s="43">
        <f t="shared" si="14"/>
        <v>6313315.8999999994</v>
      </c>
      <c r="AJ268" s="41">
        <v>495928762</v>
      </c>
      <c r="AK268" s="41">
        <v>531454564</v>
      </c>
      <c r="AL268" s="41">
        <v>564823260</v>
      </c>
      <c r="AM268" s="41">
        <v>530735528.66666669</v>
      </c>
      <c r="AN268" s="41">
        <v>188274.23172558</v>
      </c>
      <c r="AO268" s="44"/>
    </row>
    <row r="269" spans="1:41" s="34" customFormat="1" ht="16.5" x14ac:dyDescent="0.3">
      <c r="A269" s="34" t="s">
        <v>597</v>
      </c>
      <c r="B269" s="34" t="s">
        <v>516</v>
      </c>
      <c r="C269" s="34" t="s">
        <v>580</v>
      </c>
      <c r="D269" s="39">
        <v>1</v>
      </c>
      <c r="E269" s="39" t="s">
        <v>1246</v>
      </c>
      <c r="F269" s="40" t="s">
        <v>1190</v>
      </c>
      <c r="G269" s="41">
        <v>549444100</v>
      </c>
      <c r="H269" s="42">
        <v>2.9219999999999997</v>
      </c>
      <c r="I269" s="41">
        <v>608548408</v>
      </c>
      <c r="J269" s="41">
        <v>1880379.41</v>
      </c>
      <c r="K269" s="41">
        <v>1880348.42</v>
      </c>
      <c r="L269" s="41">
        <v>0</v>
      </c>
      <c r="M269" s="41">
        <v>1880348.42</v>
      </c>
      <c r="N269" s="41">
        <v>188245.28</v>
      </c>
      <c r="O269" s="41">
        <v>0</v>
      </c>
      <c r="P269" s="41">
        <v>183084.03</v>
      </c>
      <c r="Q269" s="41">
        <v>7264941</v>
      </c>
      <c r="R269" s="41">
        <v>3764355</v>
      </c>
      <c r="S269" s="41">
        <v>0</v>
      </c>
      <c r="T269" s="41">
        <v>2746203.81</v>
      </c>
      <c r="U269" s="41">
        <v>27471.33</v>
      </c>
      <c r="V269" s="41">
        <v>0</v>
      </c>
      <c r="W269" s="41">
        <v>16054648.870000001</v>
      </c>
      <c r="X269" s="43">
        <v>2.4235251252369649E-2</v>
      </c>
      <c r="Y269" s="41">
        <v>2750</v>
      </c>
      <c r="Z269" s="41">
        <v>12750</v>
      </c>
      <c r="AA269" s="41">
        <v>310</v>
      </c>
      <c r="AB269" s="41">
        <v>15810</v>
      </c>
      <c r="AC269" s="41">
        <v>-250</v>
      </c>
      <c r="AD269" s="41">
        <v>15560</v>
      </c>
      <c r="AE269" s="41">
        <v>0</v>
      </c>
      <c r="AF269" s="41">
        <v>0</v>
      </c>
      <c r="AG269" s="43">
        <f t="shared" si="12"/>
        <v>2251677.73</v>
      </c>
      <c r="AH269" s="43">
        <f t="shared" si="13"/>
        <v>11029296</v>
      </c>
      <c r="AI269" s="43">
        <f t="shared" si="14"/>
        <v>2773675.14</v>
      </c>
      <c r="AJ269" s="41">
        <v>573010081</v>
      </c>
      <c r="AK269" s="41">
        <v>603970195</v>
      </c>
      <c r="AL269" s="41">
        <v>617699944</v>
      </c>
      <c r="AM269" s="41">
        <v>598226740</v>
      </c>
      <c r="AN269" s="41">
        <v>205899.77543335201</v>
      </c>
      <c r="AO269" s="44"/>
    </row>
    <row r="270" spans="1:41" s="34" customFormat="1" ht="16.5" x14ac:dyDescent="0.3">
      <c r="A270" s="34" t="s">
        <v>598</v>
      </c>
      <c r="B270" s="34" t="s">
        <v>599</v>
      </c>
      <c r="C270" s="34" t="s">
        <v>580</v>
      </c>
      <c r="D270" s="39">
        <v>2</v>
      </c>
      <c r="E270" s="39" t="s">
        <v>1247</v>
      </c>
      <c r="F270" s="40" t="s">
        <v>1190</v>
      </c>
      <c r="G270" s="41">
        <v>249241800</v>
      </c>
      <c r="H270" s="42">
        <v>2.5129999999999999</v>
      </c>
      <c r="I270" s="41">
        <v>224374781</v>
      </c>
      <c r="J270" s="41">
        <v>693305.1</v>
      </c>
      <c r="K270" s="41">
        <v>700264.59</v>
      </c>
      <c r="L270" s="41">
        <v>0</v>
      </c>
      <c r="M270" s="41">
        <v>700264.59</v>
      </c>
      <c r="N270" s="41">
        <v>70092.639999999999</v>
      </c>
      <c r="O270" s="41">
        <v>0</v>
      </c>
      <c r="P270" s="41">
        <v>68172.899999999994</v>
      </c>
      <c r="Q270" s="41">
        <v>2597306</v>
      </c>
      <c r="R270" s="41">
        <v>1332154</v>
      </c>
      <c r="S270" s="41">
        <v>0</v>
      </c>
      <c r="T270" s="41">
        <v>1457861.22</v>
      </c>
      <c r="U270" s="41">
        <v>37386.269999999997</v>
      </c>
      <c r="V270" s="41">
        <v>0</v>
      </c>
      <c r="W270" s="41">
        <v>6263237.6199999992</v>
      </c>
      <c r="X270" s="43">
        <v>3.3017061725333467E-2</v>
      </c>
      <c r="Y270" s="41">
        <v>0</v>
      </c>
      <c r="Z270" s="41">
        <v>4250</v>
      </c>
      <c r="AA270" s="41">
        <v>85</v>
      </c>
      <c r="AB270" s="41">
        <v>4335</v>
      </c>
      <c r="AC270" s="41">
        <v>0</v>
      </c>
      <c r="AD270" s="41">
        <v>4335</v>
      </c>
      <c r="AE270" s="41">
        <v>0</v>
      </c>
      <c r="AF270" s="41">
        <v>0</v>
      </c>
      <c r="AG270" s="43">
        <f t="shared" si="12"/>
        <v>838530.13</v>
      </c>
      <c r="AH270" s="43">
        <f t="shared" si="13"/>
        <v>3929460</v>
      </c>
      <c r="AI270" s="43">
        <f t="shared" si="14"/>
        <v>1495247.49</v>
      </c>
      <c r="AJ270" s="41">
        <v>199642878</v>
      </c>
      <c r="AK270" s="41">
        <v>220283498</v>
      </c>
      <c r="AL270" s="41">
        <v>250443931</v>
      </c>
      <c r="AM270" s="41">
        <v>223456769</v>
      </c>
      <c r="AN270" s="41">
        <v>83481.226852022999</v>
      </c>
      <c r="AO270" s="44"/>
    </row>
    <row r="271" spans="1:41" s="34" customFormat="1" ht="16.5" x14ac:dyDescent="0.3">
      <c r="A271" s="34" t="s">
        <v>600</v>
      </c>
      <c r="B271" s="34" t="s">
        <v>601</v>
      </c>
      <c r="C271" s="34" t="s">
        <v>580</v>
      </c>
      <c r="D271" s="39">
        <v>3</v>
      </c>
      <c r="E271" s="39" t="s">
        <v>1246</v>
      </c>
      <c r="F271" s="40" t="s">
        <v>1190</v>
      </c>
      <c r="G271" s="41">
        <v>139070800</v>
      </c>
      <c r="H271" s="42">
        <v>3.9059999999999997</v>
      </c>
      <c r="I271" s="41">
        <v>208106842</v>
      </c>
      <c r="J271" s="41">
        <v>643038.11</v>
      </c>
      <c r="K271" s="41">
        <v>643038.11</v>
      </c>
      <c r="L271" s="41">
        <v>0</v>
      </c>
      <c r="M271" s="41">
        <v>643038.11</v>
      </c>
      <c r="N271" s="41">
        <v>64375.77</v>
      </c>
      <c r="O271" s="41">
        <v>0</v>
      </c>
      <c r="P271" s="41">
        <v>62610.73</v>
      </c>
      <c r="Q271" s="41">
        <v>2557872</v>
      </c>
      <c r="R271" s="41">
        <v>1243638</v>
      </c>
      <c r="S271" s="41">
        <v>0</v>
      </c>
      <c r="T271" s="41">
        <v>860000</v>
      </c>
      <c r="U271" s="41">
        <v>0</v>
      </c>
      <c r="V271" s="41">
        <v>0</v>
      </c>
      <c r="W271" s="41">
        <v>5431534.6099999994</v>
      </c>
      <c r="X271" s="43">
        <v>3.0428909520913504E-2</v>
      </c>
      <c r="Y271" s="41">
        <v>250</v>
      </c>
      <c r="Z271" s="41">
        <v>4000</v>
      </c>
      <c r="AA271" s="41">
        <v>85</v>
      </c>
      <c r="AB271" s="41">
        <v>4335</v>
      </c>
      <c r="AC271" s="41">
        <v>0</v>
      </c>
      <c r="AD271" s="41">
        <v>4335</v>
      </c>
      <c r="AE271" s="41">
        <v>0</v>
      </c>
      <c r="AF271" s="41">
        <v>0</v>
      </c>
      <c r="AG271" s="43">
        <f t="shared" si="12"/>
        <v>770024.61</v>
      </c>
      <c r="AH271" s="43">
        <f t="shared" si="13"/>
        <v>3801510</v>
      </c>
      <c r="AI271" s="43">
        <f t="shared" si="14"/>
        <v>860000</v>
      </c>
      <c r="AJ271" s="41">
        <v>193970925</v>
      </c>
      <c r="AK271" s="41">
        <v>208533278</v>
      </c>
      <c r="AL271" s="41">
        <v>235993212</v>
      </c>
      <c r="AM271" s="41">
        <v>212832471.66666666</v>
      </c>
      <c r="AN271" s="41">
        <v>78664.325335596004</v>
      </c>
      <c r="AO271" s="44"/>
    </row>
    <row r="272" spans="1:41" s="34" customFormat="1" ht="16.5" x14ac:dyDescent="0.3">
      <c r="A272" s="34" t="s">
        <v>602</v>
      </c>
      <c r="B272" s="34" t="s">
        <v>603</v>
      </c>
      <c r="C272" s="34" t="s">
        <v>580</v>
      </c>
      <c r="D272" s="39">
        <v>1</v>
      </c>
      <c r="E272" s="39" t="s">
        <v>1246</v>
      </c>
      <c r="F272" s="40" t="s">
        <v>1190</v>
      </c>
      <c r="G272" s="41">
        <v>122501401</v>
      </c>
      <c r="H272" s="42">
        <v>3.9139999999999997</v>
      </c>
      <c r="I272" s="41">
        <v>140934947</v>
      </c>
      <c r="J272" s="41">
        <v>435480.84</v>
      </c>
      <c r="K272" s="41">
        <v>435217.83</v>
      </c>
      <c r="L272" s="41">
        <v>0</v>
      </c>
      <c r="M272" s="41">
        <v>435217.83</v>
      </c>
      <c r="N272" s="41">
        <v>43570.52</v>
      </c>
      <c r="O272" s="41">
        <v>0</v>
      </c>
      <c r="P272" s="41">
        <v>42375.99</v>
      </c>
      <c r="Q272" s="41">
        <v>2632152</v>
      </c>
      <c r="R272" s="41">
        <v>684787</v>
      </c>
      <c r="S272" s="41">
        <v>0</v>
      </c>
      <c r="T272" s="41">
        <v>956117.12</v>
      </c>
      <c r="U272" s="41">
        <v>0</v>
      </c>
      <c r="V272" s="41">
        <v>0</v>
      </c>
      <c r="W272" s="41">
        <v>4794220.46</v>
      </c>
      <c r="X272" s="43">
        <v>3.0333683413691963E-2</v>
      </c>
      <c r="Y272" s="41">
        <v>250</v>
      </c>
      <c r="Z272" s="41">
        <v>5250</v>
      </c>
      <c r="AA272" s="41">
        <v>110</v>
      </c>
      <c r="AB272" s="41">
        <v>5610</v>
      </c>
      <c r="AC272" s="41">
        <v>0</v>
      </c>
      <c r="AD272" s="41">
        <v>5610</v>
      </c>
      <c r="AE272" s="41">
        <v>0</v>
      </c>
      <c r="AF272" s="41">
        <v>0</v>
      </c>
      <c r="AG272" s="43">
        <f t="shared" si="12"/>
        <v>521164.34</v>
      </c>
      <c r="AH272" s="43">
        <f t="shared" si="13"/>
        <v>3316939</v>
      </c>
      <c r="AI272" s="43">
        <f t="shared" si="14"/>
        <v>956117.12</v>
      </c>
      <c r="AJ272" s="41">
        <v>127730634</v>
      </c>
      <c r="AK272" s="41">
        <v>140532953</v>
      </c>
      <c r="AL272" s="41">
        <v>141000692</v>
      </c>
      <c r="AM272" s="41">
        <v>136421426.33333334</v>
      </c>
      <c r="AN272" s="41">
        <v>47000.183666436002</v>
      </c>
      <c r="AO272" s="44"/>
    </row>
    <row r="273" spans="1:41" s="34" customFormat="1" ht="16.5" x14ac:dyDescent="0.3">
      <c r="A273" s="34" t="s">
        <v>604</v>
      </c>
      <c r="B273" s="34" t="s">
        <v>605</v>
      </c>
      <c r="C273" s="34" t="s">
        <v>580</v>
      </c>
      <c r="D273" s="39">
        <v>2</v>
      </c>
      <c r="E273" s="39" t="s">
        <v>1247</v>
      </c>
      <c r="F273" s="40" t="s">
        <v>1190</v>
      </c>
      <c r="G273" s="41">
        <v>487131300</v>
      </c>
      <c r="H273" s="42">
        <v>3.2639999999999998</v>
      </c>
      <c r="I273" s="41">
        <v>482689079</v>
      </c>
      <c r="J273" s="41">
        <v>1491481.35</v>
      </c>
      <c r="K273" s="41">
        <v>1490776.25</v>
      </c>
      <c r="L273" s="41">
        <v>0</v>
      </c>
      <c r="M273" s="41">
        <v>1490776.25</v>
      </c>
      <c r="N273" s="41">
        <v>149246.35</v>
      </c>
      <c r="O273" s="41">
        <v>0</v>
      </c>
      <c r="P273" s="41">
        <v>145154.49</v>
      </c>
      <c r="Q273" s="41">
        <v>7574438</v>
      </c>
      <c r="R273" s="41">
        <v>2789272</v>
      </c>
      <c r="S273" s="41">
        <v>0</v>
      </c>
      <c r="T273" s="41">
        <v>3751038.88</v>
      </c>
      <c r="U273" s="41">
        <v>0</v>
      </c>
      <c r="V273" s="41">
        <v>0</v>
      </c>
      <c r="W273" s="41">
        <v>15899925.969999999</v>
      </c>
      <c r="X273" s="43">
        <v>3.8089024931240646E-2</v>
      </c>
      <c r="Y273" s="41">
        <v>1250</v>
      </c>
      <c r="Z273" s="41">
        <v>15250</v>
      </c>
      <c r="AA273" s="41">
        <v>330</v>
      </c>
      <c r="AB273" s="41">
        <v>16830</v>
      </c>
      <c r="AC273" s="41">
        <v>0</v>
      </c>
      <c r="AD273" s="41">
        <v>16830</v>
      </c>
      <c r="AE273" s="41">
        <v>0</v>
      </c>
      <c r="AF273" s="41">
        <v>0</v>
      </c>
      <c r="AG273" s="43">
        <f t="shared" si="12"/>
        <v>1785177.09</v>
      </c>
      <c r="AH273" s="43">
        <f t="shared" si="13"/>
        <v>10363710</v>
      </c>
      <c r="AI273" s="43">
        <f t="shared" si="14"/>
        <v>3751038.88</v>
      </c>
      <c r="AJ273" s="41">
        <v>417874514</v>
      </c>
      <c r="AK273" s="41">
        <v>477683797</v>
      </c>
      <c r="AL273" s="41">
        <v>517179425</v>
      </c>
      <c r="AM273" s="41">
        <v>470912578.66666669</v>
      </c>
      <c r="AN273" s="41">
        <v>172392.969273525</v>
      </c>
      <c r="AO273" s="44"/>
    </row>
    <row r="274" spans="1:41" s="34" customFormat="1" ht="16.5" x14ac:dyDescent="0.3">
      <c r="A274" s="34" t="s">
        <v>606</v>
      </c>
      <c r="B274" s="34" t="s">
        <v>607</v>
      </c>
      <c r="C274" s="34" t="s">
        <v>580</v>
      </c>
      <c r="D274" s="39">
        <v>3</v>
      </c>
      <c r="E274" s="39" t="s">
        <v>1246</v>
      </c>
      <c r="F274" s="40" t="s">
        <v>1190</v>
      </c>
      <c r="G274" s="41">
        <v>632324901</v>
      </c>
      <c r="H274" s="42">
        <v>3.2399999999999998</v>
      </c>
      <c r="I274" s="41">
        <v>887891305</v>
      </c>
      <c r="J274" s="41">
        <v>2743532.81</v>
      </c>
      <c r="K274" s="41">
        <v>2741792.25</v>
      </c>
      <c r="L274" s="41">
        <v>0</v>
      </c>
      <c r="M274" s="41">
        <v>2741792.25</v>
      </c>
      <c r="N274" s="41">
        <v>274487.53999999998</v>
      </c>
      <c r="O274" s="41">
        <v>0</v>
      </c>
      <c r="P274" s="41">
        <v>266965.61</v>
      </c>
      <c r="Q274" s="41">
        <v>10762090</v>
      </c>
      <c r="R274" s="41">
        <v>5247378</v>
      </c>
      <c r="S274" s="41">
        <v>0</v>
      </c>
      <c r="T274" s="41">
        <v>1193600</v>
      </c>
      <c r="U274" s="41">
        <v>0</v>
      </c>
      <c r="V274" s="41">
        <v>0</v>
      </c>
      <c r="W274" s="41">
        <v>20486313.399999999</v>
      </c>
      <c r="X274" s="43">
        <v>2.5875858497061165E-2</v>
      </c>
      <c r="Y274" s="41">
        <v>5250</v>
      </c>
      <c r="Z274" s="41">
        <v>37500</v>
      </c>
      <c r="AA274" s="41">
        <v>855</v>
      </c>
      <c r="AB274" s="41">
        <v>43605</v>
      </c>
      <c r="AC274" s="41">
        <v>0</v>
      </c>
      <c r="AD274" s="41">
        <v>43605</v>
      </c>
      <c r="AE274" s="41">
        <v>0</v>
      </c>
      <c r="AF274" s="41">
        <v>0</v>
      </c>
      <c r="AG274" s="43">
        <f t="shared" si="12"/>
        <v>3283245.4</v>
      </c>
      <c r="AH274" s="43">
        <f t="shared" si="13"/>
        <v>16009468</v>
      </c>
      <c r="AI274" s="43">
        <f t="shared" si="14"/>
        <v>1193600</v>
      </c>
      <c r="AJ274" s="41">
        <v>803041655</v>
      </c>
      <c r="AK274" s="41">
        <v>885348761</v>
      </c>
      <c r="AL274" s="41">
        <v>980045459</v>
      </c>
      <c r="AM274" s="41">
        <v>889478625</v>
      </c>
      <c r="AN274" s="41">
        <v>327040.69962564</v>
      </c>
      <c r="AO274" s="44"/>
    </row>
    <row r="275" spans="1:41" s="34" customFormat="1" ht="16.5" x14ac:dyDescent="0.3">
      <c r="A275" s="34" t="s">
        <v>608</v>
      </c>
      <c r="B275" s="34" t="s">
        <v>609</v>
      </c>
      <c r="C275" s="34" t="s">
        <v>580</v>
      </c>
      <c r="D275" s="39">
        <v>1</v>
      </c>
      <c r="E275" s="39" t="s">
        <v>1247</v>
      </c>
      <c r="F275" s="40" t="s">
        <v>1190</v>
      </c>
      <c r="G275" s="41">
        <v>629453098</v>
      </c>
      <c r="H275" s="42">
        <v>2.5209999999999999</v>
      </c>
      <c r="I275" s="41">
        <v>791792913</v>
      </c>
      <c r="J275" s="41">
        <v>2446594.34</v>
      </c>
      <c r="K275" s="41">
        <v>2439686.4099999997</v>
      </c>
      <c r="L275" s="41">
        <v>0</v>
      </c>
      <c r="M275" s="41">
        <v>2439686.4099999997</v>
      </c>
      <c r="N275" s="41">
        <v>244250.76</v>
      </c>
      <c r="O275" s="41">
        <v>0</v>
      </c>
      <c r="P275" s="41">
        <v>237553.77</v>
      </c>
      <c r="Q275" s="41">
        <v>6542071</v>
      </c>
      <c r="R275" s="41">
        <v>4190264</v>
      </c>
      <c r="S275" s="41">
        <v>0</v>
      </c>
      <c r="T275" s="41">
        <v>2020593.41</v>
      </c>
      <c r="U275" s="41">
        <v>188835.93</v>
      </c>
      <c r="V275" s="41">
        <v>0</v>
      </c>
      <c r="W275" s="41">
        <v>15863255.279999999</v>
      </c>
      <c r="X275" s="43">
        <v>2.1803362400600698E-2</v>
      </c>
      <c r="Y275" s="41">
        <v>3250</v>
      </c>
      <c r="Z275" s="41">
        <v>19750</v>
      </c>
      <c r="AA275" s="41">
        <v>460</v>
      </c>
      <c r="AB275" s="41">
        <v>23460</v>
      </c>
      <c r="AC275" s="41">
        <v>0</v>
      </c>
      <c r="AD275" s="41">
        <v>23460</v>
      </c>
      <c r="AE275" s="41">
        <v>0</v>
      </c>
      <c r="AF275" s="41">
        <v>0</v>
      </c>
      <c r="AG275" s="43">
        <f t="shared" si="12"/>
        <v>2921490.94</v>
      </c>
      <c r="AH275" s="43">
        <f t="shared" si="13"/>
        <v>10732335</v>
      </c>
      <c r="AI275" s="43">
        <f t="shared" si="14"/>
        <v>2209429.34</v>
      </c>
      <c r="AJ275" s="41">
        <v>741206190</v>
      </c>
      <c r="AK275" s="41">
        <v>785780157</v>
      </c>
      <c r="AL275" s="41">
        <v>860651918</v>
      </c>
      <c r="AM275" s="41">
        <v>795879421.66666663</v>
      </c>
      <c r="AN275" s="41">
        <v>287276.08472362801</v>
      </c>
      <c r="AO275" s="44"/>
    </row>
    <row r="276" spans="1:41" s="34" customFormat="1" ht="16.5" x14ac:dyDescent="0.3">
      <c r="A276" s="34" t="s">
        <v>610</v>
      </c>
      <c r="B276" s="34" t="s">
        <v>611</v>
      </c>
      <c r="C276" s="34" t="s">
        <v>580</v>
      </c>
      <c r="D276" s="39">
        <v>2</v>
      </c>
      <c r="E276" s="39" t="s">
        <v>1247</v>
      </c>
      <c r="F276" s="40" t="s">
        <v>1190</v>
      </c>
      <c r="G276" s="41">
        <v>922625419</v>
      </c>
      <c r="H276" s="42">
        <v>2.1669999999999998</v>
      </c>
      <c r="I276" s="41">
        <v>1040489115</v>
      </c>
      <c r="J276" s="41">
        <v>3215051.23</v>
      </c>
      <c r="K276" s="41">
        <v>3213557.58</v>
      </c>
      <c r="L276" s="41">
        <v>0</v>
      </c>
      <c r="M276" s="41">
        <v>3213557.58</v>
      </c>
      <c r="N276" s="41">
        <v>0</v>
      </c>
      <c r="O276" s="41">
        <v>0</v>
      </c>
      <c r="P276" s="41">
        <v>312896.81</v>
      </c>
      <c r="Q276" s="41">
        <v>0</v>
      </c>
      <c r="R276" s="41">
        <v>11914366</v>
      </c>
      <c r="S276" s="41">
        <v>0</v>
      </c>
      <c r="T276" s="41">
        <v>4109615.77</v>
      </c>
      <c r="U276" s="41">
        <v>92262.54</v>
      </c>
      <c r="V276" s="41">
        <v>344140.76</v>
      </c>
      <c r="W276" s="41">
        <v>19986839.460000001</v>
      </c>
      <c r="X276" s="43">
        <v>1.9274847984929056E-2</v>
      </c>
      <c r="Y276" s="41">
        <v>1950.1899999999998</v>
      </c>
      <c r="Z276" s="41">
        <v>17250</v>
      </c>
      <c r="AA276" s="41">
        <v>384.00379999999996</v>
      </c>
      <c r="AB276" s="41">
        <v>19584.193799999997</v>
      </c>
      <c r="AC276" s="41">
        <v>0</v>
      </c>
      <c r="AD276" s="41">
        <v>19584.193799999997</v>
      </c>
      <c r="AE276" s="41">
        <v>0</v>
      </c>
      <c r="AF276" s="41">
        <v>0</v>
      </c>
      <c r="AG276" s="43">
        <f t="shared" si="12"/>
        <v>3526454.39</v>
      </c>
      <c r="AH276" s="43">
        <f t="shared" si="13"/>
        <v>11914366</v>
      </c>
      <c r="AI276" s="43">
        <f t="shared" si="14"/>
        <v>4546019.0699999994</v>
      </c>
      <c r="AJ276" s="41">
        <v>954871366</v>
      </c>
      <c r="AK276" s="41">
        <v>1032423314</v>
      </c>
      <c r="AL276" s="41">
        <v>1104279376</v>
      </c>
      <c r="AM276" s="41">
        <v>1030524685.3333334</v>
      </c>
      <c r="AN276" s="41">
        <v>368092.75724020798</v>
      </c>
      <c r="AO276" s="44"/>
    </row>
    <row r="277" spans="1:41" s="34" customFormat="1" ht="16.5" x14ac:dyDescent="0.3">
      <c r="A277" s="34" t="s">
        <v>612</v>
      </c>
      <c r="B277" s="34" t="s">
        <v>613</v>
      </c>
      <c r="C277" s="34" t="s">
        <v>580</v>
      </c>
      <c r="D277" s="39">
        <v>3</v>
      </c>
      <c r="E277" s="39" t="s">
        <v>1246</v>
      </c>
      <c r="F277" s="40" t="s">
        <v>1190</v>
      </c>
      <c r="G277" s="41">
        <v>275089735</v>
      </c>
      <c r="H277" s="42">
        <v>2.6999999999999997</v>
      </c>
      <c r="I277" s="41">
        <v>322160443</v>
      </c>
      <c r="J277" s="41">
        <v>995457.15</v>
      </c>
      <c r="K277" s="41">
        <v>995457.15</v>
      </c>
      <c r="L277" s="41">
        <v>0</v>
      </c>
      <c r="M277" s="41">
        <v>995457.15</v>
      </c>
      <c r="N277" s="41">
        <v>99657.11</v>
      </c>
      <c r="O277" s="41">
        <v>0</v>
      </c>
      <c r="P277" s="41">
        <v>96924.74</v>
      </c>
      <c r="Q277" s="41">
        <v>2991896</v>
      </c>
      <c r="R277" s="41">
        <v>1821383</v>
      </c>
      <c r="S277" s="41">
        <v>0</v>
      </c>
      <c r="T277" s="41">
        <v>1421000</v>
      </c>
      <c r="U277" s="41">
        <v>0</v>
      </c>
      <c r="V277" s="41">
        <v>0</v>
      </c>
      <c r="W277" s="41">
        <v>7426318</v>
      </c>
      <c r="X277" s="43">
        <v>2.2830103968354932E-2</v>
      </c>
      <c r="Y277" s="41">
        <v>1000</v>
      </c>
      <c r="Z277" s="41">
        <v>6750</v>
      </c>
      <c r="AA277" s="41">
        <v>155</v>
      </c>
      <c r="AB277" s="41">
        <v>7905</v>
      </c>
      <c r="AC277" s="41">
        <v>0</v>
      </c>
      <c r="AD277" s="41">
        <v>7905</v>
      </c>
      <c r="AE277" s="41">
        <v>0</v>
      </c>
      <c r="AF277" s="41">
        <v>0</v>
      </c>
      <c r="AG277" s="43">
        <f t="shared" si="12"/>
        <v>1192039</v>
      </c>
      <c r="AH277" s="43">
        <f t="shared" si="13"/>
        <v>4813279</v>
      </c>
      <c r="AI277" s="43">
        <f t="shared" si="14"/>
        <v>1421000</v>
      </c>
      <c r="AJ277" s="41">
        <v>291020644</v>
      </c>
      <c r="AK277" s="41">
        <v>321762838</v>
      </c>
      <c r="AL277" s="41">
        <v>335352597</v>
      </c>
      <c r="AM277" s="41">
        <v>316045359.66666669</v>
      </c>
      <c r="AN277" s="41">
        <v>111784.087215801</v>
      </c>
      <c r="AO277" s="44"/>
    </row>
    <row r="278" spans="1:41" s="34" customFormat="1" ht="16.5" x14ac:dyDescent="0.3">
      <c r="A278" s="34" t="s">
        <v>614</v>
      </c>
      <c r="B278" s="34" t="s">
        <v>615</v>
      </c>
      <c r="C278" s="34" t="s">
        <v>580</v>
      </c>
      <c r="D278" s="39">
        <v>1</v>
      </c>
      <c r="E278" s="39" t="s">
        <v>1246</v>
      </c>
      <c r="F278" s="40" t="s">
        <v>1190</v>
      </c>
      <c r="G278" s="41">
        <v>931272900</v>
      </c>
      <c r="H278" s="42">
        <v>2.798</v>
      </c>
      <c r="I278" s="41">
        <v>1156112335</v>
      </c>
      <c r="J278" s="41">
        <v>3572320.29</v>
      </c>
      <c r="K278" s="41">
        <v>3573751.15</v>
      </c>
      <c r="L278" s="41">
        <v>0</v>
      </c>
      <c r="M278" s="41">
        <v>3573751.15</v>
      </c>
      <c r="N278" s="41">
        <v>357774.11</v>
      </c>
      <c r="O278" s="41">
        <v>0</v>
      </c>
      <c r="P278" s="41">
        <v>347960.96</v>
      </c>
      <c r="Q278" s="41">
        <v>11678748</v>
      </c>
      <c r="R278" s="41">
        <v>7087013</v>
      </c>
      <c r="S278" s="41">
        <v>0</v>
      </c>
      <c r="T278" s="41">
        <v>2917648</v>
      </c>
      <c r="U278" s="41">
        <v>93127</v>
      </c>
      <c r="V278" s="41">
        <v>0</v>
      </c>
      <c r="W278" s="41">
        <v>26056022.219999999</v>
      </c>
      <c r="X278" s="43">
        <v>2.7676924290778379E-2</v>
      </c>
      <c r="Y278" s="41">
        <v>2490.41</v>
      </c>
      <c r="Z278" s="41">
        <v>30750</v>
      </c>
      <c r="AA278" s="41">
        <v>664.80820000000006</v>
      </c>
      <c r="AB278" s="41">
        <v>33905.218200000003</v>
      </c>
      <c r="AC278" s="41">
        <v>0</v>
      </c>
      <c r="AD278" s="41">
        <v>33905.218200000003</v>
      </c>
      <c r="AE278" s="41">
        <v>0</v>
      </c>
      <c r="AF278" s="41">
        <v>0</v>
      </c>
      <c r="AG278" s="43">
        <f t="shared" si="12"/>
        <v>4279486.22</v>
      </c>
      <c r="AH278" s="43">
        <f t="shared" si="13"/>
        <v>18765761</v>
      </c>
      <c r="AI278" s="43">
        <f t="shared" si="14"/>
        <v>3010775</v>
      </c>
      <c r="AJ278" s="41">
        <v>1096830979</v>
      </c>
      <c r="AK278" s="41">
        <v>1150249618</v>
      </c>
      <c r="AL278" s="41">
        <v>1256439423</v>
      </c>
      <c r="AM278" s="41">
        <v>1167840006.6666667</v>
      </c>
      <c r="AN278" s="41">
        <v>418812.722186859</v>
      </c>
      <c r="AO278" s="44"/>
    </row>
    <row r="279" spans="1:41" s="34" customFormat="1" ht="16.5" x14ac:dyDescent="0.3">
      <c r="A279" s="34" t="s">
        <v>616</v>
      </c>
      <c r="B279" s="34" t="s">
        <v>617</v>
      </c>
      <c r="C279" s="34" t="s">
        <v>580</v>
      </c>
      <c r="D279" s="39">
        <v>2</v>
      </c>
      <c r="E279" s="39" t="s">
        <v>1247</v>
      </c>
      <c r="F279" s="40" t="s">
        <v>1190</v>
      </c>
      <c r="G279" s="41">
        <v>114701760</v>
      </c>
      <c r="H279" s="42">
        <v>3.9009999999999998</v>
      </c>
      <c r="I279" s="41">
        <v>143945654</v>
      </c>
      <c r="J279" s="41">
        <v>444783.75</v>
      </c>
      <c r="K279" s="41">
        <v>443450.1</v>
      </c>
      <c r="L279" s="41">
        <v>0</v>
      </c>
      <c r="M279" s="41">
        <v>443450.1</v>
      </c>
      <c r="N279" s="41">
        <v>0</v>
      </c>
      <c r="O279" s="41">
        <v>0</v>
      </c>
      <c r="P279" s="41">
        <v>43178.34</v>
      </c>
      <c r="Q279" s="41">
        <v>2145580</v>
      </c>
      <c r="R279" s="41">
        <v>846387</v>
      </c>
      <c r="S279" s="41">
        <v>0</v>
      </c>
      <c r="T279" s="41">
        <v>949906.67</v>
      </c>
      <c r="U279" s="41">
        <v>0</v>
      </c>
      <c r="V279" s="41">
        <v>45802.080000000002</v>
      </c>
      <c r="W279" s="41">
        <v>4474304.1900000004</v>
      </c>
      <c r="X279" s="43">
        <v>3.3895470287717902E-2</v>
      </c>
      <c r="Y279" s="41">
        <v>500</v>
      </c>
      <c r="Z279" s="41">
        <v>6250</v>
      </c>
      <c r="AA279" s="41">
        <v>135</v>
      </c>
      <c r="AB279" s="41">
        <v>6885</v>
      </c>
      <c r="AC279" s="41">
        <v>0</v>
      </c>
      <c r="AD279" s="41">
        <v>6885</v>
      </c>
      <c r="AE279" s="41">
        <v>0</v>
      </c>
      <c r="AF279" s="41">
        <v>0</v>
      </c>
      <c r="AG279" s="43">
        <f t="shared" si="12"/>
        <v>486628.43999999994</v>
      </c>
      <c r="AH279" s="43">
        <f t="shared" si="13"/>
        <v>2991967</v>
      </c>
      <c r="AI279" s="43">
        <f t="shared" si="14"/>
        <v>995708.75</v>
      </c>
      <c r="AJ279" s="41">
        <v>139224421</v>
      </c>
      <c r="AK279" s="41">
        <v>137237129</v>
      </c>
      <c r="AL279" s="41">
        <v>150766254</v>
      </c>
      <c r="AM279" s="41">
        <v>142409268</v>
      </c>
      <c r="AN279" s="41">
        <v>50305.221028061998</v>
      </c>
      <c r="AO279" s="44"/>
    </row>
    <row r="280" spans="1:41" s="34" customFormat="1" ht="16.5" x14ac:dyDescent="0.3">
      <c r="A280" s="34" t="s">
        <v>618</v>
      </c>
      <c r="B280" s="34" t="s">
        <v>619</v>
      </c>
      <c r="C280" s="34" t="s">
        <v>580</v>
      </c>
      <c r="D280" s="39">
        <v>3</v>
      </c>
      <c r="E280" s="39" t="s">
        <v>1246</v>
      </c>
      <c r="F280" s="40" t="s">
        <v>1190</v>
      </c>
      <c r="G280" s="41">
        <v>4299388200</v>
      </c>
      <c r="H280" s="42">
        <v>2.8969999999999998</v>
      </c>
      <c r="I280" s="41">
        <v>5727595269</v>
      </c>
      <c r="J280" s="41">
        <v>17697938.329999998</v>
      </c>
      <c r="K280" s="41">
        <v>17690794.93</v>
      </c>
      <c r="L280" s="41">
        <v>0</v>
      </c>
      <c r="M280" s="41">
        <v>17690794.93</v>
      </c>
      <c r="N280" s="41">
        <v>1771063.72</v>
      </c>
      <c r="O280" s="41">
        <v>0</v>
      </c>
      <c r="P280" s="41">
        <v>1722504.39</v>
      </c>
      <c r="Q280" s="41">
        <v>57820780</v>
      </c>
      <c r="R280" s="41">
        <v>28478147</v>
      </c>
      <c r="S280" s="41">
        <v>0</v>
      </c>
      <c r="T280" s="41">
        <v>16193416.41</v>
      </c>
      <c r="U280" s="41">
        <v>859877.64</v>
      </c>
      <c r="V280" s="41">
        <v>0</v>
      </c>
      <c r="W280" s="41">
        <v>124536584.08999999</v>
      </c>
      <c r="X280" s="43">
        <v>2.4055402781883166E-2</v>
      </c>
      <c r="Y280" s="41">
        <v>8225.34</v>
      </c>
      <c r="Z280" s="41">
        <v>85500</v>
      </c>
      <c r="AA280" s="41">
        <v>1874.5067999999999</v>
      </c>
      <c r="AB280" s="41">
        <v>95599.846799999999</v>
      </c>
      <c r="AC280" s="41">
        <v>0</v>
      </c>
      <c r="AD280" s="41">
        <v>95599.846799999999</v>
      </c>
      <c r="AE280" s="41">
        <v>0</v>
      </c>
      <c r="AF280" s="41">
        <v>0</v>
      </c>
      <c r="AG280" s="43">
        <f t="shared" si="12"/>
        <v>21184363.039999999</v>
      </c>
      <c r="AH280" s="43">
        <f t="shared" si="13"/>
        <v>86298927</v>
      </c>
      <c r="AI280" s="43">
        <f t="shared" si="14"/>
        <v>17053294.050000001</v>
      </c>
      <c r="AJ280" s="41">
        <v>5153325874</v>
      </c>
      <c r="AK280" s="41">
        <v>5699953621</v>
      </c>
      <c r="AL280" s="41">
        <v>6124484615</v>
      </c>
      <c r="AM280" s="41">
        <v>5659254703.333333</v>
      </c>
      <c r="AN280" s="41">
        <v>2041492.8301717951</v>
      </c>
      <c r="AO280" s="44"/>
    </row>
    <row r="281" spans="1:41" s="34" customFormat="1" ht="16.5" x14ac:dyDescent="0.3">
      <c r="A281" s="34" t="s">
        <v>620</v>
      </c>
      <c r="B281" s="34" t="s">
        <v>621</v>
      </c>
      <c r="C281" s="34" t="s">
        <v>580</v>
      </c>
      <c r="D281" s="39">
        <v>1</v>
      </c>
      <c r="E281" s="39" t="s">
        <v>1246</v>
      </c>
      <c r="F281" s="40" t="s">
        <v>1190</v>
      </c>
      <c r="G281" s="41">
        <v>3337361500</v>
      </c>
      <c r="H281" s="42">
        <v>2.621</v>
      </c>
      <c r="I281" s="41">
        <v>4075162366</v>
      </c>
      <c r="J281" s="41">
        <v>12592016.17</v>
      </c>
      <c r="K281" s="41">
        <v>12500689.65</v>
      </c>
      <c r="L281" s="41">
        <v>0</v>
      </c>
      <c r="M281" s="41">
        <v>12500689.65</v>
      </c>
      <c r="N281" s="41">
        <v>1251447.6499999999</v>
      </c>
      <c r="O281" s="41">
        <v>0</v>
      </c>
      <c r="P281" s="41">
        <v>1217140.04</v>
      </c>
      <c r="Q281" s="41">
        <v>34837861</v>
      </c>
      <c r="R281" s="41">
        <v>20022826</v>
      </c>
      <c r="S281" s="41">
        <v>0</v>
      </c>
      <c r="T281" s="41">
        <v>16950896.969999999</v>
      </c>
      <c r="U281" s="41">
        <v>667472.30000000005</v>
      </c>
      <c r="V281" s="41">
        <v>0</v>
      </c>
      <c r="W281" s="41">
        <v>87448333.609999999</v>
      </c>
      <c r="X281" s="43">
        <v>2.7990640527291163E-2</v>
      </c>
      <c r="Y281" s="41">
        <v>4982.88</v>
      </c>
      <c r="Z281" s="41">
        <v>87250</v>
      </c>
      <c r="AA281" s="41">
        <v>1844.6576000000002</v>
      </c>
      <c r="AB281" s="41">
        <v>94077.537600000011</v>
      </c>
      <c r="AC281" s="41">
        <v>0</v>
      </c>
      <c r="AD281" s="41">
        <v>94077.537600000011</v>
      </c>
      <c r="AE281" s="41">
        <v>0</v>
      </c>
      <c r="AF281" s="41">
        <v>0</v>
      </c>
      <c r="AG281" s="43">
        <f t="shared" si="12"/>
        <v>14969277.34</v>
      </c>
      <c r="AH281" s="43">
        <f t="shared" si="13"/>
        <v>54860687</v>
      </c>
      <c r="AI281" s="43">
        <f t="shared" si="14"/>
        <v>17618369.27</v>
      </c>
      <c r="AJ281" s="41">
        <v>3755486842</v>
      </c>
      <c r="AK281" s="41">
        <v>4011431760</v>
      </c>
      <c r="AL281" s="41">
        <v>4590818957</v>
      </c>
      <c r="AM281" s="41">
        <v>4119245853</v>
      </c>
      <c r="AN281" s="41">
        <v>1530369.8552952809</v>
      </c>
      <c r="AO281" s="44"/>
    </row>
    <row r="282" spans="1:41" s="34" customFormat="1" ht="16.5" x14ac:dyDescent="0.3">
      <c r="A282" s="34" t="s">
        <v>622</v>
      </c>
      <c r="B282" s="34" t="s">
        <v>623</v>
      </c>
      <c r="C282" s="34" t="s">
        <v>580</v>
      </c>
      <c r="D282" s="39">
        <v>2</v>
      </c>
      <c r="E282" s="39" t="s">
        <v>1247</v>
      </c>
      <c r="F282" s="40" t="s">
        <v>1190</v>
      </c>
      <c r="G282" s="41">
        <v>116192200</v>
      </c>
      <c r="H282" s="42">
        <v>1.9129999999999998</v>
      </c>
      <c r="I282" s="41">
        <v>107695311</v>
      </c>
      <c r="J282" s="41">
        <v>332772.28999999998</v>
      </c>
      <c r="K282" s="41">
        <v>331004.81</v>
      </c>
      <c r="L282" s="41">
        <v>0</v>
      </c>
      <c r="M282" s="41">
        <v>331004.81</v>
      </c>
      <c r="N282" s="41">
        <v>33138.93</v>
      </c>
      <c r="O282" s="41">
        <v>0</v>
      </c>
      <c r="P282" s="41">
        <v>32231.58</v>
      </c>
      <c r="Q282" s="41">
        <v>0</v>
      </c>
      <c r="R282" s="41">
        <v>1264023</v>
      </c>
      <c r="S282" s="41">
        <v>0</v>
      </c>
      <c r="T282" s="41">
        <v>549589.11</v>
      </c>
      <c r="U282" s="41">
        <v>11619</v>
      </c>
      <c r="V282" s="41">
        <v>0</v>
      </c>
      <c r="W282" s="41">
        <v>2221606.4300000002</v>
      </c>
      <c r="X282" s="43">
        <v>2.0809814371330615E-2</v>
      </c>
      <c r="Y282" s="41">
        <v>0</v>
      </c>
      <c r="Z282" s="41">
        <v>2250</v>
      </c>
      <c r="AA282" s="41">
        <v>45</v>
      </c>
      <c r="AB282" s="41">
        <v>2295</v>
      </c>
      <c r="AC282" s="41">
        <v>0</v>
      </c>
      <c r="AD282" s="41">
        <v>2295</v>
      </c>
      <c r="AE282" s="41">
        <v>0</v>
      </c>
      <c r="AF282" s="41">
        <v>0</v>
      </c>
      <c r="AG282" s="43">
        <f t="shared" si="12"/>
        <v>396375.32</v>
      </c>
      <c r="AH282" s="43">
        <f t="shared" si="13"/>
        <v>1264023</v>
      </c>
      <c r="AI282" s="43">
        <f t="shared" si="14"/>
        <v>561208.11</v>
      </c>
      <c r="AJ282" s="41">
        <v>107108349</v>
      </c>
      <c r="AK282" s="41">
        <v>107948595</v>
      </c>
      <c r="AL282" s="41">
        <v>121999370</v>
      </c>
      <c r="AM282" s="41">
        <v>112352104.66666667</v>
      </c>
      <c r="AN282" s="41">
        <v>40666.416000210003</v>
      </c>
      <c r="AO282" s="44"/>
    </row>
    <row r="283" spans="1:41" s="34" customFormat="1" ht="16.5" x14ac:dyDescent="0.3">
      <c r="A283" s="34" t="s">
        <v>624</v>
      </c>
      <c r="B283" s="34" t="s">
        <v>625</v>
      </c>
      <c r="C283" s="34" t="s">
        <v>580</v>
      </c>
      <c r="D283" s="39">
        <v>3</v>
      </c>
      <c r="E283" s="39" t="s">
        <v>1246</v>
      </c>
      <c r="F283" s="40" t="s">
        <v>1190</v>
      </c>
      <c r="G283" s="41">
        <v>1581416300</v>
      </c>
      <c r="H283" s="42">
        <v>2.4289999999999998</v>
      </c>
      <c r="I283" s="41">
        <v>1916309810</v>
      </c>
      <c r="J283" s="41">
        <v>5921286.5499999998</v>
      </c>
      <c r="K283" s="41">
        <v>5910664.21</v>
      </c>
      <c r="L283" s="41">
        <v>0</v>
      </c>
      <c r="M283" s="41">
        <v>5910664.21</v>
      </c>
      <c r="N283" s="41">
        <v>591731.61</v>
      </c>
      <c r="O283" s="41">
        <v>0</v>
      </c>
      <c r="P283" s="41">
        <v>575510.86</v>
      </c>
      <c r="Q283" s="41">
        <v>14338447</v>
      </c>
      <c r="R283" s="41">
        <v>9899165</v>
      </c>
      <c r="S283" s="41">
        <v>0</v>
      </c>
      <c r="T283" s="41">
        <v>6295652.04</v>
      </c>
      <c r="U283" s="41">
        <v>790708.1</v>
      </c>
      <c r="V283" s="41">
        <v>0</v>
      </c>
      <c r="W283" s="41">
        <v>38401878.82</v>
      </c>
      <c r="X283" s="43">
        <v>2.4343255590616668E-2</v>
      </c>
      <c r="Y283" s="41">
        <v>750</v>
      </c>
      <c r="Z283" s="41">
        <v>23500</v>
      </c>
      <c r="AA283" s="41">
        <v>485</v>
      </c>
      <c r="AB283" s="41">
        <v>24735</v>
      </c>
      <c r="AC283" s="41">
        <v>0</v>
      </c>
      <c r="AD283" s="41">
        <v>24735</v>
      </c>
      <c r="AE283" s="41">
        <v>0</v>
      </c>
      <c r="AF283" s="41">
        <v>0</v>
      </c>
      <c r="AG283" s="43">
        <f t="shared" si="12"/>
        <v>7077906.6800000006</v>
      </c>
      <c r="AH283" s="43">
        <f t="shared" si="13"/>
        <v>24237612</v>
      </c>
      <c r="AI283" s="43">
        <f t="shared" si="14"/>
        <v>7086360.1399999997</v>
      </c>
      <c r="AJ283" s="41">
        <v>1787195058</v>
      </c>
      <c r="AK283" s="41">
        <v>1908165054</v>
      </c>
      <c r="AL283" s="41">
        <v>2015313241</v>
      </c>
      <c r="AM283" s="41">
        <v>1903557784.3333333</v>
      </c>
      <c r="AN283" s="41">
        <v>671770.408562253</v>
      </c>
      <c r="AO283" s="44"/>
    </row>
    <row r="284" spans="1:41" s="34" customFormat="1" ht="16.5" x14ac:dyDescent="0.3">
      <c r="A284" s="34" t="s">
        <v>626</v>
      </c>
      <c r="B284" s="34" t="s">
        <v>627</v>
      </c>
      <c r="C284" s="34" t="s">
        <v>580</v>
      </c>
      <c r="D284" s="39">
        <v>1</v>
      </c>
      <c r="E284" s="39" t="s">
        <v>1246</v>
      </c>
      <c r="F284" s="40" t="s">
        <v>1190</v>
      </c>
      <c r="G284" s="41">
        <v>1103042900</v>
      </c>
      <c r="H284" s="42">
        <v>2.1189999999999998</v>
      </c>
      <c r="I284" s="41">
        <v>1094029074</v>
      </c>
      <c r="J284" s="41">
        <v>3380486.6</v>
      </c>
      <c r="K284" s="41">
        <v>3373373.15</v>
      </c>
      <c r="L284" s="41">
        <v>0</v>
      </c>
      <c r="M284" s="41">
        <v>3373373.15</v>
      </c>
      <c r="N284" s="41">
        <v>337737.76</v>
      </c>
      <c r="O284" s="41">
        <v>0</v>
      </c>
      <c r="P284" s="41">
        <v>328458.87</v>
      </c>
      <c r="Q284" s="41">
        <v>10824217</v>
      </c>
      <c r="R284" s="41">
        <v>5888171</v>
      </c>
      <c r="S284" s="41">
        <v>0</v>
      </c>
      <c r="T284" s="41">
        <v>2395428.9700000002</v>
      </c>
      <c r="U284" s="41">
        <v>220608.58</v>
      </c>
      <c r="V284" s="41">
        <v>0</v>
      </c>
      <c r="W284" s="41">
        <v>23367995.329999998</v>
      </c>
      <c r="X284" s="43">
        <v>2.600426585740321E-2</v>
      </c>
      <c r="Y284" s="41">
        <v>2928.08</v>
      </c>
      <c r="Z284" s="41">
        <v>19500</v>
      </c>
      <c r="AA284" s="41">
        <v>448.56160000000006</v>
      </c>
      <c r="AB284" s="41">
        <v>22876.641600000003</v>
      </c>
      <c r="AC284" s="41">
        <v>0</v>
      </c>
      <c r="AD284" s="41">
        <v>22876.641600000003</v>
      </c>
      <c r="AE284" s="41">
        <v>0</v>
      </c>
      <c r="AF284" s="41">
        <v>0</v>
      </c>
      <c r="AG284" s="43">
        <f t="shared" si="12"/>
        <v>4039569.7800000003</v>
      </c>
      <c r="AH284" s="43">
        <f t="shared" si="13"/>
        <v>16712388</v>
      </c>
      <c r="AI284" s="43">
        <f t="shared" si="14"/>
        <v>2616037.5500000003</v>
      </c>
      <c r="AJ284" s="41">
        <v>984354310</v>
      </c>
      <c r="AK284" s="41">
        <v>1072460206</v>
      </c>
      <c r="AL284" s="41">
        <v>1159267367</v>
      </c>
      <c r="AM284" s="41">
        <v>1072027294.3333334</v>
      </c>
      <c r="AN284" s="41">
        <v>386422.06924421102</v>
      </c>
      <c r="AO284" s="44"/>
    </row>
    <row r="285" spans="1:41" s="34" customFormat="1" ht="16.5" x14ac:dyDescent="0.3">
      <c r="A285" s="34" t="s">
        <v>628</v>
      </c>
      <c r="B285" s="34" t="s">
        <v>629</v>
      </c>
      <c r="C285" s="34" t="s">
        <v>580</v>
      </c>
      <c r="D285" s="39">
        <v>2</v>
      </c>
      <c r="E285" s="39" t="s">
        <v>1247</v>
      </c>
      <c r="F285" s="40" t="s">
        <v>1190</v>
      </c>
      <c r="G285" s="41">
        <v>647763978</v>
      </c>
      <c r="H285" s="42">
        <v>2.21</v>
      </c>
      <c r="I285" s="41">
        <v>672555931</v>
      </c>
      <c r="J285" s="41">
        <v>2078158.96</v>
      </c>
      <c r="K285" s="41">
        <v>2075806.57</v>
      </c>
      <c r="L285" s="41">
        <v>0</v>
      </c>
      <c r="M285" s="41">
        <v>2075806.57</v>
      </c>
      <c r="N285" s="41">
        <v>207818.3</v>
      </c>
      <c r="O285" s="41">
        <v>0</v>
      </c>
      <c r="P285" s="41">
        <v>202121.33</v>
      </c>
      <c r="Q285" s="41">
        <v>0</v>
      </c>
      <c r="R285" s="41">
        <v>9345975</v>
      </c>
      <c r="S285" s="41">
        <v>0</v>
      </c>
      <c r="T285" s="41">
        <v>2094131</v>
      </c>
      <c r="U285" s="41">
        <v>388658.39</v>
      </c>
      <c r="V285" s="41">
        <v>0</v>
      </c>
      <c r="W285" s="41">
        <v>14314510.59</v>
      </c>
      <c r="X285" s="43">
        <v>2.2570640358348368E-2</v>
      </c>
      <c r="Y285" s="41">
        <v>2500</v>
      </c>
      <c r="Z285" s="41">
        <v>18833</v>
      </c>
      <c r="AA285" s="41">
        <v>426.66</v>
      </c>
      <c r="AB285" s="41">
        <v>21759.66</v>
      </c>
      <c r="AC285" s="41">
        <v>0</v>
      </c>
      <c r="AD285" s="41">
        <v>21759.66</v>
      </c>
      <c r="AE285" s="41">
        <v>0</v>
      </c>
      <c r="AF285" s="41">
        <v>0</v>
      </c>
      <c r="AG285" s="43">
        <f t="shared" si="12"/>
        <v>2485746.2000000002</v>
      </c>
      <c r="AH285" s="43">
        <f t="shared" si="13"/>
        <v>9345975</v>
      </c>
      <c r="AI285" s="43">
        <f t="shared" si="14"/>
        <v>2482789.39</v>
      </c>
      <c r="AJ285" s="41">
        <v>640011717</v>
      </c>
      <c r="AK285" s="41">
        <v>664756204</v>
      </c>
      <c r="AL285" s="41">
        <v>679737710</v>
      </c>
      <c r="AM285" s="41">
        <v>661501877</v>
      </c>
      <c r="AN285" s="41">
        <v>226796.902536204</v>
      </c>
      <c r="AO285" s="44"/>
    </row>
    <row r="286" spans="1:41" s="34" customFormat="1" ht="16.5" x14ac:dyDescent="0.3">
      <c r="A286" s="34" t="s">
        <v>630</v>
      </c>
      <c r="B286" s="34" t="s">
        <v>631</v>
      </c>
      <c r="C286" s="34" t="s">
        <v>632</v>
      </c>
      <c r="D286" s="39">
        <v>3</v>
      </c>
      <c r="E286" s="39" t="s">
        <v>1246</v>
      </c>
      <c r="F286" s="40" t="s">
        <v>1190</v>
      </c>
      <c r="G286" s="41">
        <v>2872575800</v>
      </c>
      <c r="H286" s="42">
        <v>3.5960000000000001</v>
      </c>
      <c r="I286" s="41">
        <v>4165420141</v>
      </c>
      <c r="J286" s="41">
        <v>22757057.32</v>
      </c>
      <c r="K286" s="41">
        <v>22757057.32</v>
      </c>
      <c r="L286" s="41">
        <v>0</v>
      </c>
      <c r="M286" s="41">
        <v>22757057.32</v>
      </c>
      <c r="N286" s="41">
        <v>2122324.0499999998</v>
      </c>
      <c r="O286" s="41">
        <v>0</v>
      </c>
      <c r="P286" s="41">
        <v>1249626.04</v>
      </c>
      <c r="Q286" s="41">
        <v>0</v>
      </c>
      <c r="R286" s="41">
        <v>63945399</v>
      </c>
      <c r="S286" s="41">
        <v>0</v>
      </c>
      <c r="T286" s="41">
        <v>13220517.689999999</v>
      </c>
      <c r="U286" s="41">
        <v>0</v>
      </c>
      <c r="V286" s="41">
        <v>0</v>
      </c>
      <c r="W286" s="41">
        <v>103294924.09999999</v>
      </c>
      <c r="X286" s="43">
        <v>3.1600732004127843E-2</v>
      </c>
      <c r="Y286" s="41">
        <v>6708.22</v>
      </c>
      <c r="Z286" s="41">
        <v>64500</v>
      </c>
      <c r="AA286" s="41">
        <v>1424.1644000000001</v>
      </c>
      <c r="AB286" s="41">
        <v>72632.384399999995</v>
      </c>
      <c r="AC286" s="41">
        <v>0</v>
      </c>
      <c r="AD286" s="41">
        <v>72632.384399999995</v>
      </c>
      <c r="AE286" s="41">
        <v>0</v>
      </c>
      <c r="AF286" s="41">
        <v>0</v>
      </c>
      <c r="AG286" s="43">
        <f t="shared" si="12"/>
        <v>26129007.41</v>
      </c>
      <c r="AH286" s="43">
        <f t="shared" si="13"/>
        <v>63945399</v>
      </c>
      <c r="AI286" s="43">
        <f t="shared" si="14"/>
        <v>13220517.689999999</v>
      </c>
      <c r="AJ286" s="41">
        <v>3571086108</v>
      </c>
      <c r="AK286" s="41">
        <v>4136956012</v>
      </c>
      <c r="AL286" s="41">
        <v>4435112691</v>
      </c>
      <c r="AM286" s="41">
        <v>4047718270.3333335</v>
      </c>
      <c r="AN286" s="41">
        <v>1479536.550795303</v>
      </c>
      <c r="AO286" s="44"/>
    </row>
    <row r="287" spans="1:41" s="34" customFormat="1" ht="16.5" x14ac:dyDescent="0.3">
      <c r="A287" s="34" t="s">
        <v>633</v>
      </c>
      <c r="B287" s="34" t="s">
        <v>634</v>
      </c>
      <c r="C287" s="34" t="s">
        <v>632</v>
      </c>
      <c r="D287" s="39">
        <v>1</v>
      </c>
      <c r="E287" s="39" t="s">
        <v>1246</v>
      </c>
      <c r="F287" s="40" t="s">
        <v>1190</v>
      </c>
      <c r="G287" s="41">
        <v>3344444675</v>
      </c>
      <c r="H287" s="42">
        <v>3.9329999999999998</v>
      </c>
      <c r="I287" s="41">
        <v>4743448559</v>
      </c>
      <c r="J287" s="41">
        <v>25915016.280000001</v>
      </c>
      <c r="K287" s="41">
        <v>25823195.100000001</v>
      </c>
      <c r="L287" s="41">
        <v>0</v>
      </c>
      <c r="M287" s="41">
        <v>25823195.100000001</v>
      </c>
      <c r="N287" s="41">
        <v>2407378.42</v>
      </c>
      <c r="O287" s="41">
        <v>0</v>
      </c>
      <c r="P287" s="41">
        <v>1418811.39</v>
      </c>
      <c r="Q287" s="41">
        <v>67265369</v>
      </c>
      <c r="R287" s="41">
        <v>0</v>
      </c>
      <c r="S287" s="41">
        <v>0</v>
      </c>
      <c r="T287" s="41">
        <v>34621977.780000001</v>
      </c>
      <c r="U287" s="41">
        <v>0</v>
      </c>
      <c r="V287" s="41">
        <v>0</v>
      </c>
      <c r="W287" s="41">
        <v>131536731.69</v>
      </c>
      <c r="X287" s="43">
        <v>5.3318850752944964E-2</v>
      </c>
      <c r="Y287" s="41">
        <v>17743.150000000001</v>
      </c>
      <c r="Z287" s="41">
        <v>155000</v>
      </c>
      <c r="AA287" s="41">
        <v>3454.8629999999998</v>
      </c>
      <c r="AB287" s="41">
        <v>176198.01300000001</v>
      </c>
      <c r="AC287" s="41">
        <v>0</v>
      </c>
      <c r="AD287" s="41">
        <v>176198.01300000001</v>
      </c>
      <c r="AE287" s="41">
        <v>0</v>
      </c>
      <c r="AF287" s="41">
        <v>0</v>
      </c>
      <c r="AG287" s="43">
        <f t="shared" si="12"/>
        <v>29649384.910000004</v>
      </c>
      <c r="AH287" s="43">
        <f t="shared" si="13"/>
        <v>67265369</v>
      </c>
      <c r="AI287" s="43">
        <f t="shared" si="14"/>
        <v>34621977.780000001</v>
      </c>
      <c r="AJ287" s="41">
        <v>3814358847</v>
      </c>
      <c r="AK287" s="41">
        <v>4663047544</v>
      </c>
      <c r="AL287" s="41">
        <v>4979701568</v>
      </c>
      <c r="AM287" s="41">
        <v>4485702653</v>
      </c>
      <c r="AN287" s="41">
        <v>1663410.3509213191</v>
      </c>
      <c r="AO287" s="44"/>
    </row>
    <row r="288" spans="1:41" s="34" customFormat="1" ht="16.5" x14ac:dyDescent="0.3">
      <c r="A288" s="34" t="s">
        <v>635</v>
      </c>
      <c r="B288" s="34" t="s">
        <v>83</v>
      </c>
      <c r="C288" s="34" t="s">
        <v>632</v>
      </c>
      <c r="D288" s="39">
        <v>2</v>
      </c>
      <c r="E288" s="39" t="s">
        <v>1247</v>
      </c>
      <c r="F288" s="40" t="s">
        <v>1190</v>
      </c>
      <c r="G288" s="41">
        <v>8938045721</v>
      </c>
      <c r="H288" s="42">
        <v>3.524</v>
      </c>
      <c r="I288" s="41">
        <v>11896456264</v>
      </c>
      <c r="J288" s="41">
        <v>64994244.990000002</v>
      </c>
      <c r="K288" s="41">
        <v>64959356.270000003</v>
      </c>
      <c r="L288" s="41">
        <v>0</v>
      </c>
      <c r="M288" s="41">
        <v>64959356.270000003</v>
      </c>
      <c r="N288" s="41">
        <v>0</v>
      </c>
      <c r="O288" s="41">
        <v>0</v>
      </c>
      <c r="P288" s="41">
        <v>3567327.54</v>
      </c>
      <c r="Q288" s="41">
        <v>130429327</v>
      </c>
      <c r="R288" s="41">
        <v>0</v>
      </c>
      <c r="S288" s="41">
        <v>0</v>
      </c>
      <c r="T288" s="41">
        <v>112065665.25</v>
      </c>
      <c r="U288" s="41">
        <v>0</v>
      </c>
      <c r="V288" s="41">
        <v>3922533</v>
      </c>
      <c r="W288" s="41">
        <v>314944209.06</v>
      </c>
      <c r="X288" s="43">
        <v>2.7032526615282066E-2</v>
      </c>
      <c r="Y288" s="41">
        <v>72510.27</v>
      </c>
      <c r="Z288" s="41">
        <v>510000</v>
      </c>
      <c r="AA288" s="41">
        <v>11650.205400000001</v>
      </c>
      <c r="AB288" s="41">
        <v>594160.4754</v>
      </c>
      <c r="AC288" s="41">
        <v>0</v>
      </c>
      <c r="AD288" s="41">
        <v>594160.4754</v>
      </c>
      <c r="AE288" s="41">
        <v>0</v>
      </c>
      <c r="AF288" s="41">
        <v>0</v>
      </c>
      <c r="AG288" s="43">
        <f t="shared" si="12"/>
        <v>68526683.810000002</v>
      </c>
      <c r="AH288" s="43">
        <f t="shared" si="13"/>
        <v>130429327</v>
      </c>
      <c r="AI288" s="43">
        <f t="shared" si="14"/>
        <v>115988198.25</v>
      </c>
      <c r="AJ288" s="41">
        <v>10477696786</v>
      </c>
      <c r="AK288" s="41">
        <v>11742782499</v>
      </c>
      <c r="AL288" s="41">
        <v>13553567270</v>
      </c>
      <c r="AM288" s="41">
        <v>11924682185</v>
      </c>
      <c r="AN288" s="41">
        <v>4525354.288307853</v>
      </c>
      <c r="AO288" s="44"/>
    </row>
    <row r="289" spans="1:41" s="34" customFormat="1" ht="16.5" x14ac:dyDescent="0.3">
      <c r="A289" s="34" t="s">
        <v>636</v>
      </c>
      <c r="B289" s="34" t="s">
        <v>637</v>
      </c>
      <c r="C289" s="34" t="s">
        <v>632</v>
      </c>
      <c r="D289" s="39">
        <v>3</v>
      </c>
      <c r="E289" s="39" t="s">
        <v>1247</v>
      </c>
      <c r="F289" s="40" t="s">
        <v>1190</v>
      </c>
      <c r="G289" s="41">
        <v>394325400</v>
      </c>
      <c r="H289" s="42">
        <v>4.9030000000000005</v>
      </c>
      <c r="I289" s="41">
        <v>580393008</v>
      </c>
      <c r="J289" s="41">
        <v>3170877.49</v>
      </c>
      <c r="K289" s="41">
        <v>3170877.49</v>
      </c>
      <c r="L289" s="41">
        <v>0</v>
      </c>
      <c r="M289" s="41">
        <v>3170877.49</v>
      </c>
      <c r="N289" s="41">
        <v>295716.15999999997</v>
      </c>
      <c r="O289" s="41">
        <v>0</v>
      </c>
      <c r="P289" s="41">
        <v>174117.9</v>
      </c>
      <c r="Q289" s="41">
        <v>0</v>
      </c>
      <c r="R289" s="41">
        <v>9253387</v>
      </c>
      <c r="S289" s="41">
        <v>0</v>
      </c>
      <c r="T289" s="41">
        <v>6439191</v>
      </c>
      <c r="U289" s="41">
        <v>0</v>
      </c>
      <c r="V289" s="41">
        <v>0</v>
      </c>
      <c r="W289" s="41">
        <v>19333289.550000001</v>
      </c>
      <c r="X289" s="43">
        <v>4.0857362214061499E-2</v>
      </c>
      <c r="Y289" s="41">
        <v>1250</v>
      </c>
      <c r="Z289" s="41">
        <v>14500</v>
      </c>
      <c r="AA289" s="41">
        <v>315</v>
      </c>
      <c r="AB289" s="41">
        <v>16065</v>
      </c>
      <c r="AC289" s="41">
        <v>0</v>
      </c>
      <c r="AD289" s="41">
        <v>16065</v>
      </c>
      <c r="AE289" s="41">
        <v>0</v>
      </c>
      <c r="AF289" s="41">
        <v>0</v>
      </c>
      <c r="AG289" s="43">
        <f t="shared" si="12"/>
        <v>3640711.5500000003</v>
      </c>
      <c r="AH289" s="43">
        <f t="shared" si="13"/>
        <v>9253387</v>
      </c>
      <c r="AI289" s="43">
        <f t="shared" si="14"/>
        <v>6439191</v>
      </c>
      <c r="AJ289" s="41">
        <v>534602123</v>
      </c>
      <c r="AK289" s="41">
        <v>576643697</v>
      </c>
      <c r="AL289" s="41">
        <v>659530592</v>
      </c>
      <c r="AM289" s="41">
        <v>590258804</v>
      </c>
      <c r="AN289" s="41">
        <v>220851.94314783599</v>
      </c>
      <c r="AO289" s="44"/>
    </row>
    <row r="290" spans="1:41" s="34" customFormat="1" ht="16.5" x14ac:dyDescent="0.3">
      <c r="A290" s="34" t="s">
        <v>638</v>
      </c>
      <c r="B290" s="34" t="s">
        <v>639</v>
      </c>
      <c r="C290" s="34" t="s">
        <v>632</v>
      </c>
      <c r="D290" s="39">
        <v>1</v>
      </c>
      <c r="E290" s="39" t="s">
        <v>1246</v>
      </c>
      <c r="F290" s="40" t="s">
        <v>1190</v>
      </c>
      <c r="G290" s="41">
        <v>317972400</v>
      </c>
      <c r="H290" s="42">
        <v>3.3689999999999998</v>
      </c>
      <c r="I290" s="41">
        <v>397266179</v>
      </c>
      <c r="J290" s="41">
        <v>2170395.52</v>
      </c>
      <c r="K290" s="41">
        <v>2170395.52</v>
      </c>
      <c r="L290" s="41">
        <v>0</v>
      </c>
      <c r="M290" s="41">
        <v>2170395.52</v>
      </c>
      <c r="N290" s="41">
        <v>0</v>
      </c>
      <c r="O290" s="41">
        <v>0</v>
      </c>
      <c r="P290" s="41">
        <v>119179.85</v>
      </c>
      <c r="Q290" s="41">
        <v>0</v>
      </c>
      <c r="R290" s="41">
        <v>5876341</v>
      </c>
      <c r="S290" s="41">
        <v>0</v>
      </c>
      <c r="T290" s="41">
        <v>2381771.62</v>
      </c>
      <c r="U290" s="41">
        <v>31797.24</v>
      </c>
      <c r="V290" s="41">
        <v>132254.85</v>
      </c>
      <c r="W290" s="41">
        <v>10711740.08</v>
      </c>
      <c r="X290" s="43">
        <v>2.7366426334252333E-2</v>
      </c>
      <c r="Y290" s="41">
        <v>1250</v>
      </c>
      <c r="Z290" s="41">
        <v>7750</v>
      </c>
      <c r="AA290" s="41">
        <v>180</v>
      </c>
      <c r="AB290" s="41">
        <v>9180</v>
      </c>
      <c r="AC290" s="41">
        <v>0</v>
      </c>
      <c r="AD290" s="41">
        <v>9180</v>
      </c>
      <c r="AE290" s="41">
        <v>0</v>
      </c>
      <c r="AF290" s="41">
        <v>0</v>
      </c>
      <c r="AG290" s="43">
        <f t="shared" si="12"/>
        <v>2289575.37</v>
      </c>
      <c r="AH290" s="43">
        <f t="shared" si="13"/>
        <v>5876341</v>
      </c>
      <c r="AI290" s="43">
        <f t="shared" si="14"/>
        <v>2545823.7100000004</v>
      </c>
      <c r="AJ290" s="41">
        <v>372210305</v>
      </c>
      <c r="AK290" s="41">
        <v>396764948</v>
      </c>
      <c r="AL290" s="41">
        <v>435817434</v>
      </c>
      <c r="AM290" s="41">
        <v>401597562.33333331</v>
      </c>
      <c r="AN290" s="41">
        <v>145272.33272752201</v>
      </c>
      <c r="AO290" s="44"/>
    </row>
    <row r="291" spans="1:41" s="34" customFormat="1" ht="16.5" x14ac:dyDescent="0.3">
      <c r="A291" s="34" t="s">
        <v>640</v>
      </c>
      <c r="B291" s="34" t="s">
        <v>447</v>
      </c>
      <c r="C291" s="34" t="s">
        <v>632</v>
      </c>
      <c r="D291" s="39">
        <v>2</v>
      </c>
      <c r="E291" s="39" t="s">
        <v>1247</v>
      </c>
      <c r="F291" s="40" t="s">
        <v>1190</v>
      </c>
      <c r="G291" s="41">
        <v>3994610481</v>
      </c>
      <c r="H291" s="42">
        <v>3.0409999999999999</v>
      </c>
      <c r="I291" s="41">
        <v>4864346624</v>
      </c>
      <c r="J291" s="41">
        <v>26575522.09</v>
      </c>
      <c r="K291" s="41">
        <v>26566047.449999999</v>
      </c>
      <c r="L291" s="41">
        <v>0</v>
      </c>
      <c r="M291" s="41">
        <v>26566047.449999999</v>
      </c>
      <c r="N291" s="41">
        <v>2477459.61</v>
      </c>
      <c r="O291" s="41">
        <v>0</v>
      </c>
      <c r="P291" s="41">
        <v>1458854.82</v>
      </c>
      <c r="Q291" s="41">
        <v>0</v>
      </c>
      <c r="R291" s="41">
        <v>72058759</v>
      </c>
      <c r="S291" s="41">
        <v>0</v>
      </c>
      <c r="T291" s="41">
        <v>17684866.579999998</v>
      </c>
      <c r="U291" s="41">
        <v>1198383</v>
      </c>
      <c r="V291" s="41">
        <v>0</v>
      </c>
      <c r="W291" s="41">
        <v>121444370.45999999</v>
      </c>
      <c r="X291" s="43">
        <v>2.6273906049276433E-2</v>
      </c>
      <c r="Y291" s="41">
        <v>4250</v>
      </c>
      <c r="Z291" s="41">
        <v>61250</v>
      </c>
      <c r="AA291" s="41">
        <v>1310</v>
      </c>
      <c r="AB291" s="41">
        <v>66810</v>
      </c>
      <c r="AC291" s="41">
        <v>-1250</v>
      </c>
      <c r="AD291" s="41">
        <v>65560</v>
      </c>
      <c r="AE291" s="41">
        <v>0</v>
      </c>
      <c r="AF291" s="41">
        <v>0</v>
      </c>
      <c r="AG291" s="43">
        <f t="shared" si="12"/>
        <v>30502361.879999999</v>
      </c>
      <c r="AH291" s="43">
        <f t="shared" si="13"/>
        <v>72058759</v>
      </c>
      <c r="AI291" s="43">
        <f t="shared" si="14"/>
        <v>18883249.579999998</v>
      </c>
      <c r="AJ291" s="41">
        <v>4576404661</v>
      </c>
      <c r="AK291" s="41">
        <v>4840208822</v>
      </c>
      <c r="AL291" s="41">
        <v>5317946548</v>
      </c>
      <c r="AM291" s="41">
        <v>4911520010.333333</v>
      </c>
      <c r="AN291" s="41">
        <v>1774342.7353221569</v>
      </c>
      <c r="AO291" s="44"/>
    </row>
    <row r="292" spans="1:41" s="34" customFormat="1" ht="16.5" x14ac:dyDescent="0.3">
      <c r="A292" s="34" t="s">
        <v>641</v>
      </c>
      <c r="B292" s="34" t="s">
        <v>449</v>
      </c>
      <c r="C292" s="34" t="s">
        <v>632</v>
      </c>
      <c r="D292" s="39">
        <v>3</v>
      </c>
      <c r="E292" s="39" t="s">
        <v>1246</v>
      </c>
      <c r="F292" s="40" t="s">
        <v>1190</v>
      </c>
      <c r="G292" s="41">
        <v>4721546600</v>
      </c>
      <c r="H292" s="42">
        <v>3.0979999999999999</v>
      </c>
      <c r="I292" s="41">
        <v>5746777435</v>
      </c>
      <c r="J292" s="41">
        <v>31396531.219999999</v>
      </c>
      <c r="K292" s="41">
        <v>31541255.309999999</v>
      </c>
      <c r="L292" s="41">
        <v>0</v>
      </c>
      <c r="M292" s="41">
        <v>31541255.309999999</v>
      </c>
      <c r="N292" s="41">
        <v>2942997.31</v>
      </c>
      <c r="O292" s="41">
        <v>0</v>
      </c>
      <c r="P292" s="41">
        <v>1730935.81</v>
      </c>
      <c r="Q292" s="41">
        <v>77824712</v>
      </c>
      <c r="R292" s="41">
        <v>0</v>
      </c>
      <c r="S292" s="41">
        <v>0</v>
      </c>
      <c r="T292" s="41">
        <v>30785718.390000001</v>
      </c>
      <c r="U292" s="41">
        <v>1416463.98</v>
      </c>
      <c r="V292" s="41">
        <v>0</v>
      </c>
      <c r="W292" s="41">
        <v>146242082.79999998</v>
      </c>
      <c r="X292" s="43">
        <v>2.7452013824883759E-2</v>
      </c>
      <c r="Y292" s="41">
        <v>17814.38</v>
      </c>
      <c r="Z292" s="41">
        <v>91500</v>
      </c>
      <c r="AA292" s="41">
        <v>2186.2876000000001</v>
      </c>
      <c r="AB292" s="41">
        <v>111500.6676</v>
      </c>
      <c r="AC292" s="41">
        <v>0</v>
      </c>
      <c r="AD292" s="41">
        <v>111500.6676</v>
      </c>
      <c r="AE292" s="41">
        <v>0</v>
      </c>
      <c r="AF292" s="41">
        <v>0</v>
      </c>
      <c r="AG292" s="43">
        <f t="shared" si="12"/>
        <v>36215188.43</v>
      </c>
      <c r="AH292" s="43">
        <f t="shared" si="13"/>
        <v>77824712</v>
      </c>
      <c r="AI292" s="43">
        <f t="shared" si="14"/>
        <v>32202182.370000001</v>
      </c>
      <c r="AJ292" s="41">
        <v>5484374254</v>
      </c>
      <c r="AK292" s="41">
        <v>5698762095</v>
      </c>
      <c r="AL292" s="41">
        <v>6258412397</v>
      </c>
      <c r="AM292" s="41">
        <v>5813849582</v>
      </c>
      <c r="AN292" s="41">
        <v>2088288.2773763011</v>
      </c>
      <c r="AO292" s="44"/>
    </row>
    <row r="293" spans="1:41" s="34" customFormat="1" ht="16.5" x14ac:dyDescent="0.3">
      <c r="A293" s="34" t="s">
        <v>642</v>
      </c>
      <c r="B293" s="34" t="s">
        <v>643</v>
      </c>
      <c r="C293" s="34" t="s">
        <v>632</v>
      </c>
      <c r="D293" s="39">
        <v>1</v>
      </c>
      <c r="E293" s="39" t="s">
        <v>1246</v>
      </c>
      <c r="F293" s="40" t="s">
        <v>1190</v>
      </c>
      <c r="G293" s="41">
        <v>528259500</v>
      </c>
      <c r="H293" s="42">
        <v>3.2010000000000001</v>
      </c>
      <c r="I293" s="41">
        <v>675023527</v>
      </c>
      <c r="J293" s="41">
        <v>3687875.07</v>
      </c>
      <c r="K293" s="41">
        <v>3687441.46</v>
      </c>
      <c r="L293" s="41">
        <v>0</v>
      </c>
      <c r="M293" s="41">
        <v>3687441.46</v>
      </c>
      <c r="N293" s="41">
        <v>0</v>
      </c>
      <c r="O293" s="41">
        <v>0</v>
      </c>
      <c r="P293" s="41">
        <v>202486.18</v>
      </c>
      <c r="Q293" s="41">
        <v>0</v>
      </c>
      <c r="R293" s="41">
        <v>9834512</v>
      </c>
      <c r="S293" s="41">
        <v>0</v>
      </c>
      <c r="T293" s="41">
        <v>2905427.25</v>
      </c>
      <c r="U293" s="41">
        <v>52825.95</v>
      </c>
      <c r="V293" s="41">
        <v>224307</v>
      </c>
      <c r="W293" s="41">
        <v>16906999.84</v>
      </c>
      <c r="X293" s="43">
        <v>2.6542541081221858E-2</v>
      </c>
      <c r="Y293" s="41">
        <v>0</v>
      </c>
      <c r="Z293" s="41">
        <v>7000</v>
      </c>
      <c r="AA293" s="41">
        <v>140</v>
      </c>
      <c r="AB293" s="41">
        <v>7140</v>
      </c>
      <c r="AC293" s="41">
        <v>0</v>
      </c>
      <c r="AD293" s="41">
        <v>7140</v>
      </c>
      <c r="AE293" s="41">
        <v>0</v>
      </c>
      <c r="AF293" s="41">
        <v>0</v>
      </c>
      <c r="AG293" s="43">
        <f t="shared" si="12"/>
        <v>3889927.64</v>
      </c>
      <c r="AH293" s="43">
        <f t="shared" si="13"/>
        <v>9834512</v>
      </c>
      <c r="AI293" s="43">
        <f t="shared" si="14"/>
        <v>3182560.2</v>
      </c>
      <c r="AJ293" s="41">
        <v>612650035</v>
      </c>
      <c r="AK293" s="41">
        <v>671217086</v>
      </c>
      <c r="AL293" s="41">
        <v>719540301</v>
      </c>
      <c r="AM293" s="41">
        <v>667802474</v>
      </c>
      <c r="AN293" s="41">
        <v>240365.193301233</v>
      </c>
      <c r="AO293" s="44"/>
    </row>
    <row r="294" spans="1:41" s="34" customFormat="1" ht="16.5" x14ac:dyDescent="0.3">
      <c r="A294" s="34" t="s">
        <v>644</v>
      </c>
      <c r="B294" s="34" t="s">
        <v>645</v>
      </c>
      <c r="C294" s="34" t="s">
        <v>632</v>
      </c>
      <c r="D294" s="39">
        <v>1</v>
      </c>
      <c r="E294" s="39" t="s">
        <v>1247</v>
      </c>
      <c r="F294" s="40"/>
      <c r="G294" s="41">
        <v>2219200210</v>
      </c>
      <c r="H294" s="42">
        <v>5.8010000000000002</v>
      </c>
      <c r="I294" s="41">
        <v>3453500692</v>
      </c>
      <c r="J294" s="41">
        <v>18867607.719999999</v>
      </c>
      <c r="K294" s="41">
        <v>18707956.16</v>
      </c>
      <c r="L294" s="41">
        <v>0</v>
      </c>
      <c r="M294" s="41">
        <v>18707956.16</v>
      </c>
      <c r="N294" s="41">
        <v>0</v>
      </c>
      <c r="O294" s="41">
        <v>0</v>
      </c>
      <c r="P294" s="41">
        <v>1028831.74</v>
      </c>
      <c r="Q294" s="41">
        <v>25235170</v>
      </c>
      <c r="R294" s="41">
        <v>0</v>
      </c>
      <c r="S294" s="41">
        <v>1136918.76</v>
      </c>
      <c r="T294" s="41">
        <v>81498282.620000005</v>
      </c>
      <c r="U294" s="41">
        <v>0</v>
      </c>
      <c r="V294" s="41">
        <v>1128450</v>
      </c>
      <c r="W294" s="41">
        <v>128735609.28</v>
      </c>
      <c r="X294" s="43">
        <v>5.752357958708957E-2</v>
      </c>
      <c r="Y294" s="41">
        <v>39434.89</v>
      </c>
      <c r="Z294" s="41">
        <v>64250</v>
      </c>
      <c r="AA294" s="41">
        <v>2073.6977999999999</v>
      </c>
      <c r="AB294" s="41">
        <v>105758.58780000001</v>
      </c>
      <c r="AC294" s="41">
        <v>-3250</v>
      </c>
      <c r="AD294" s="41">
        <v>102508.58780000001</v>
      </c>
      <c r="AE294" s="41">
        <v>0</v>
      </c>
      <c r="AF294" s="41">
        <v>0</v>
      </c>
      <c r="AG294" s="43">
        <f t="shared" si="12"/>
        <v>19736787.899999999</v>
      </c>
      <c r="AH294" s="43">
        <f t="shared" si="13"/>
        <v>26372088.760000002</v>
      </c>
      <c r="AI294" s="43">
        <f t="shared" si="14"/>
        <v>82626732.620000005</v>
      </c>
      <c r="AJ294" s="41">
        <v>2943628535</v>
      </c>
      <c r="AK294" s="41">
        <v>3370920631</v>
      </c>
      <c r="AL294" s="41">
        <v>3669688026</v>
      </c>
      <c r="AM294" s="41">
        <v>3328079064</v>
      </c>
      <c r="AN294" s="41">
        <v>1227433.714565058</v>
      </c>
      <c r="AO294" s="44"/>
    </row>
    <row r="295" spans="1:41" s="34" customFormat="1" ht="16.5" x14ac:dyDescent="0.3">
      <c r="A295" s="34" t="s">
        <v>646</v>
      </c>
      <c r="B295" s="34" t="s">
        <v>647</v>
      </c>
      <c r="C295" s="34" t="s">
        <v>632</v>
      </c>
      <c r="D295" s="39">
        <v>2</v>
      </c>
      <c r="E295" s="39" t="s">
        <v>1247</v>
      </c>
      <c r="F295" s="40" t="s">
        <v>1190</v>
      </c>
      <c r="G295" s="41">
        <v>2682874262</v>
      </c>
      <c r="H295" s="42">
        <v>3.3420000000000001</v>
      </c>
      <c r="I295" s="41">
        <v>3653722014</v>
      </c>
      <c r="J295" s="41">
        <v>19961482.510000002</v>
      </c>
      <c r="K295" s="41">
        <v>20217575.09</v>
      </c>
      <c r="L295" s="41">
        <v>0</v>
      </c>
      <c r="M295" s="41">
        <v>20217575.09</v>
      </c>
      <c r="N295" s="41">
        <v>1888138.82</v>
      </c>
      <c r="O295" s="41">
        <v>0</v>
      </c>
      <c r="P295" s="41">
        <v>1108190.04</v>
      </c>
      <c r="Q295" s="41">
        <v>48941998</v>
      </c>
      <c r="R295" s="41">
        <v>0</v>
      </c>
      <c r="S295" s="41">
        <v>0</v>
      </c>
      <c r="T295" s="41">
        <v>15487950.710000001</v>
      </c>
      <c r="U295" s="41">
        <v>2012155.73</v>
      </c>
      <c r="V295" s="41">
        <v>0</v>
      </c>
      <c r="W295" s="41">
        <v>89656008.390000001</v>
      </c>
      <c r="X295" s="43">
        <v>2.9046501369999943E-2</v>
      </c>
      <c r="Y295" s="41">
        <v>6750</v>
      </c>
      <c r="Z295" s="41">
        <v>35000</v>
      </c>
      <c r="AA295" s="41">
        <v>835</v>
      </c>
      <c r="AB295" s="41">
        <v>42585</v>
      </c>
      <c r="AC295" s="41">
        <v>0</v>
      </c>
      <c r="AD295" s="41">
        <v>42585</v>
      </c>
      <c r="AE295" s="41">
        <v>0</v>
      </c>
      <c r="AF295" s="41">
        <v>0</v>
      </c>
      <c r="AG295" s="43">
        <f t="shared" si="12"/>
        <v>23213903.949999999</v>
      </c>
      <c r="AH295" s="43">
        <f t="shared" si="13"/>
        <v>48941998</v>
      </c>
      <c r="AI295" s="43">
        <f t="shared" si="14"/>
        <v>17500106.440000001</v>
      </c>
      <c r="AJ295" s="41">
        <v>3251870593</v>
      </c>
      <c r="AK295" s="41">
        <v>3632526548</v>
      </c>
      <c r="AL295" s="41">
        <v>3984966045</v>
      </c>
      <c r="AM295" s="41">
        <v>3623121062</v>
      </c>
      <c r="AN295" s="41">
        <v>1329182.719149285</v>
      </c>
      <c r="AO295" s="44"/>
    </row>
    <row r="296" spans="1:41" s="34" customFormat="1" ht="16.5" x14ac:dyDescent="0.3">
      <c r="A296" s="34" t="s">
        <v>648</v>
      </c>
      <c r="B296" s="34" t="s">
        <v>649</v>
      </c>
      <c r="C296" s="34" t="s">
        <v>632</v>
      </c>
      <c r="D296" s="39">
        <v>3</v>
      </c>
      <c r="E296" s="39" t="s">
        <v>1246</v>
      </c>
      <c r="F296" s="40" t="s">
        <v>1190</v>
      </c>
      <c r="G296" s="41">
        <v>6208136300</v>
      </c>
      <c r="H296" s="42">
        <v>3.0649999999999999</v>
      </c>
      <c r="I296" s="41">
        <v>8523129452</v>
      </c>
      <c r="J296" s="41">
        <v>46564653.490000002</v>
      </c>
      <c r="K296" s="41">
        <v>47277076.240000002</v>
      </c>
      <c r="L296" s="41">
        <v>0</v>
      </c>
      <c r="M296" s="41">
        <v>47277076.240000002</v>
      </c>
      <c r="N296" s="41">
        <v>4415676.63</v>
      </c>
      <c r="O296" s="41">
        <v>0</v>
      </c>
      <c r="P296" s="41">
        <v>2589483.0099999998</v>
      </c>
      <c r="Q296" s="41">
        <v>0</v>
      </c>
      <c r="R296" s="41">
        <v>108233688</v>
      </c>
      <c r="S296" s="41">
        <v>0</v>
      </c>
      <c r="T296" s="41">
        <v>26517846.440000001</v>
      </c>
      <c r="U296" s="41">
        <v>1239648.76</v>
      </c>
      <c r="V296" s="41">
        <v>0</v>
      </c>
      <c r="W296" s="41">
        <v>190273419.07999998</v>
      </c>
      <c r="X296" s="43">
        <v>2.6303041407653875E-2</v>
      </c>
      <c r="Y296" s="41">
        <v>3726.71</v>
      </c>
      <c r="Z296" s="41">
        <v>48000</v>
      </c>
      <c r="AA296" s="41">
        <v>1034.5342000000001</v>
      </c>
      <c r="AB296" s="41">
        <v>52761.244200000001</v>
      </c>
      <c r="AC296" s="41">
        <v>0</v>
      </c>
      <c r="AD296" s="41">
        <v>52761.244200000001</v>
      </c>
      <c r="AE296" s="41">
        <v>0</v>
      </c>
      <c r="AF296" s="41">
        <v>0</v>
      </c>
      <c r="AG296" s="43">
        <f t="shared" si="12"/>
        <v>54282235.880000003</v>
      </c>
      <c r="AH296" s="43">
        <f t="shared" si="13"/>
        <v>108233688</v>
      </c>
      <c r="AI296" s="43">
        <f t="shared" si="14"/>
        <v>27757495.200000003</v>
      </c>
      <c r="AJ296" s="41">
        <v>7410224049</v>
      </c>
      <c r="AK296" s="41">
        <v>8381784225</v>
      </c>
      <c r="AL296" s="41">
        <v>9415530609</v>
      </c>
      <c r="AM296" s="41">
        <v>8402512961</v>
      </c>
      <c r="AN296" s="41">
        <v>3141804.5611922969</v>
      </c>
      <c r="AO296" s="44"/>
    </row>
    <row r="297" spans="1:41" s="34" customFormat="1" ht="16.5" x14ac:dyDescent="0.3">
      <c r="A297" s="34" t="s">
        <v>650</v>
      </c>
      <c r="B297" s="34" t="s">
        <v>651</v>
      </c>
      <c r="C297" s="34" t="s">
        <v>632</v>
      </c>
      <c r="D297" s="39">
        <v>1</v>
      </c>
      <c r="E297" s="39" t="s">
        <v>1246</v>
      </c>
      <c r="F297" s="40" t="s">
        <v>1190</v>
      </c>
      <c r="G297" s="41">
        <v>7141653414</v>
      </c>
      <c r="H297" s="42">
        <v>2.6629999999999998</v>
      </c>
      <c r="I297" s="41">
        <v>10142543351</v>
      </c>
      <c r="J297" s="41">
        <v>55412042.799999997</v>
      </c>
      <c r="K297" s="41">
        <v>55628474.93</v>
      </c>
      <c r="L297" s="41">
        <v>0</v>
      </c>
      <c r="M297" s="41">
        <v>55628474.93</v>
      </c>
      <c r="N297" s="41">
        <v>0</v>
      </c>
      <c r="O297" s="41">
        <v>0</v>
      </c>
      <c r="P297" s="41">
        <v>3053023.82</v>
      </c>
      <c r="Q297" s="41">
        <v>90175525</v>
      </c>
      <c r="R297" s="41">
        <v>0</v>
      </c>
      <c r="S297" s="41">
        <v>0</v>
      </c>
      <c r="T297" s="41">
        <v>36735248.960000001</v>
      </c>
      <c r="U297" s="41">
        <v>1214081</v>
      </c>
      <c r="V297" s="41">
        <v>3364855.04</v>
      </c>
      <c r="W297" s="41">
        <v>190171208.75</v>
      </c>
      <c r="X297" s="43">
        <v>2.2633562376681432E-2</v>
      </c>
      <c r="Y297" s="41">
        <v>4250</v>
      </c>
      <c r="Z297" s="41">
        <v>40000</v>
      </c>
      <c r="AA297" s="41">
        <v>885</v>
      </c>
      <c r="AB297" s="41">
        <v>45135</v>
      </c>
      <c r="AC297" s="41">
        <v>0</v>
      </c>
      <c r="AD297" s="41">
        <v>45135</v>
      </c>
      <c r="AE297" s="41">
        <v>0</v>
      </c>
      <c r="AF297" s="41">
        <v>0</v>
      </c>
      <c r="AG297" s="43">
        <f t="shared" si="12"/>
        <v>58681498.75</v>
      </c>
      <c r="AH297" s="43">
        <f t="shared" si="13"/>
        <v>90175525</v>
      </c>
      <c r="AI297" s="43">
        <f t="shared" si="14"/>
        <v>41314185</v>
      </c>
      <c r="AJ297" s="41">
        <v>9341543866</v>
      </c>
      <c r="AK297" s="41">
        <v>10086302159</v>
      </c>
      <c r="AL297" s="41">
        <v>10727963759</v>
      </c>
      <c r="AM297" s="41">
        <v>10051936594.666666</v>
      </c>
      <c r="AN297" s="41">
        <v>3578503.5124929091</v>
      </c>
      <c r="AO297" s="44"/>
    </row>
    <row r="298" spans="1:41" s="34" customFormat="1" ht="16.5" x14ac:dyDescent="0.3">
      <c r="A298" s="34" t="s">
        <v>652</v>
      </c>
      <c r="B298" s="34" t="s">
        <v>653</v>
      </c>
      <c r="C298" s="34" t="s">
        <v>654</v>
      </c>
      <c r="D298" s="39">
        <v>1</v>
      </c>
      <c r="E298" s="39" t="s">
        <v>1247</v>
      </c>
      <c r="F298" s="40" t="s">
        <v>1190</v>
      </c>
      <c r="G298" s="41">
        <v>2601317183</v>
      </c>
      <c r="H298" s="42">
        <v>3.1879999999999997</v>
      </c>
      <c r="I298" s="41">
        <v>3850780696</v>
      </c>
      <c r="J298" s="41">
        <v>12719026.59</v>
      </c>
      <c r="K298" s="41">
        <v>13128160.140000001</v>
      </c>
      <c r="L298" s="41">
        <v>0</v>
      </c>
      <c r="M298" s="41">
        <v>13128160.140000001</v>
      </c>
      <c r="N298" s="41">
        <v>0</v>
      </c>
      <c r="O298" s="41">
        <v>0</v>
      </c>
      <c r="P298" s="41">
        <v>1189577.8500000001</v>
      </c>
      <c r="Q298" s="41">
        <v>29311318</v>
      </c>
      <c r="R298" s="41">
        <v>0</v>
      </c>
      <c r="S298" s="41">
        <v>0</v>
      </c>
      <c r="T298" s="41">
        <v>37237390.390000001</v>
      </c>
      <c r="U298" s="41">
        <v>780395.15</v>
      </c>
      <c r="V298" s="41">
        <v>1265108</v>
      </c>
      <c r="W298" s="41">
        <v>82911949.530000001</v>
      </c>
      <c r="X298" s="43">
        <v>3.1664044919735242E-2</v>
      </c>
      <c r="Y298" s="41">
        <v>21793.83</v>
      </c>
      <c r="Z298" s="41">
        <v>64500</v>
      </c>
      <c r="AA298" s="41">
        <v>1725.8766000000001</v>
      </c>
      <c r="AB298" s="41">
        <v>88019.706600000005</v>
      </c>
      <c r="AC298" s="41">
        <v>0</v>
      </c>
      <c r="AD298" s="41">
        <v>88019.706600000005</v>
      </c>
      <c r="AE298" s="41">
        <v>0</v>
      </c>
      <c r="AF298" s="41">
        <v>0</v>
      </c>
      <c r="AG298" s="43">
        <f t="shared" si="12"/>
        <v>14317737.99</v>
      </c>
      <c r="AH298" s="43">
        <f t="shared" si="13"/>
        <v>29311318</v>
      </c>
      <c r="AI298" s="43">
        <f t="shared" si="14"/>
        <v>39282893.539999999</v>
      </c>
      <c r="AJ298" s="41">
        <v>3547417272</v>
      </c>
      <c r="AK298" s="41">
        <v>3795328475</v>
      </c>
      <c r="AL298" s="41">
        <v>4409759591</v>
      </c>
      <c r="AM298" s="41">
        <v>3917501779.3333335</v>
      </c>
      <c r="AN298" s="41">
        <v>1469918.393746803</v>
      </c>
      <c r="AO298" s="44"/>
    </row>
    <row r="299" spans="1:41" s="34" customFormat="1" ht="16.5" x14ac:dyDescent="0.3">
      <c r="A299" s="34" t="s">
        <v>655</v>
      </c>
      <c r="B299" s="34" t="s">
        <v>656</v>
      </c>
      <c r="C299" s="34" t="s">
        <v>654</v>
      </c>
      <c r="D299" s="39">
        <v>2</v>
      </c>
      <c r="E299" s="39" t="s">
        <v>1247</v>
      </c>
      <c r="F299" s="40" t="s">
        <v>1190</v>
      </c>
      <c r="G299" s="41">
        <v>1973441600</v>
      </c>
      <c r="H299" s="42">
        <v>1.8339999999999999</v>
      </c>
      <c r="I299" s="41">
        <v>2390205071</v>
      </c>
      <c r="J299" s="41">
        <v>7894784.0099999998</v>
      </c>
      <c r="K299" s="41">
        <v>7894784.0099999998</v>
      </c>
      <c r="L299" s="41">
        <v>0</v>
      </c>
      <c r="M299" s="41">
        <v>7894784.0099999998</v>
      </c>
      <c r="N299" s="41">
        <v>0</v>
      </c>
      <c r="O299" s="41">
        <v>0</v>
      </c>
      <c r="P299" s="41">
        <v>717061.52</v>
      </c>
      <c r="Q299" s="41">
        <v>19665880</v>
      </c>
      <c r="R299" s="41">
        <v>0</v>
      </c>
      <c r="S299" s="41">
        <v>0</v>
      </c>
      <c r="T299" s="41">
        <v>6724930.0899999999</v>
      </c>
      <c r="U299" s="41">
        <v>394688.32</v>
      </c>
      <c r="V299" s="41">
        <v>787899</v>
      </c>
      <c r="W299" s="41">
        <v>36185242.940000005</v>
      </c>
      <c r="X299" s="43">
        <v>1.9324991066375908E-2</v>
      </c>
      <c r="Y299" s="41">
        <v>0</v>
      </c>
      <c r="Z299" s="41">
        <v>13500</v>
      </c>
      <c r="AA299" s="41">
        <v>270</v>
      </c>
      <c r="AB299" s="41">
        <v>13770</v>
      </c>
      <c r="AC299" s="41">
        <v>0</v>
      </c>
      <c r="AD299" s="41">
        <v>13770</v>
      </c>
      <c r="AE299" s="41">
        <v>0</v>
      </c>
      <c r="AF299" s="41">
        <v>0</v>
      </c>
      <c r="AG299" s="43">
        <f t="shared" si="12"/>
        <v>8611845.5299999993</v>
      </c>
      <c r="AH299" s="43">
        <f t="shared" si="13"/>
        <v>19665880</v>
      </c>
      <c r="AI299" s="43">
        <f t="shared" si="14"/>
        <v>7907517.4100000001</v>
      </c>
      <c r="AJ299" s="41">
        <v>2143541042</v>
      </c>
      <c r="AK299" s="41">
        <v>2361768135</v>
      </c>
      <c r="AL299" s="41">
        <v>2480055472</v>
      </c>
      <c r="AM299" s="41">
        <v>2328454883</v>
      </c>
      <c r="AN299" s="41">
        <v>827283.49671567604</v>
      </c>
      <c r="AO299" s="44"/>
    </row>
    <row r="300" spans="1:41" s="34" customFormat="1" ht="16.5" x14ac:dyDescent="0.3">
      <c r="A300" s="34" t="s">
        <v>657</v>
      </c>
      <c r="B300" s="34" t="s">
        <v>658</v>
      </c>
      <c r="C300" s="34" t="s">
        <v>654</v>
      </c>
      <c r="D300" s="39">
        <v>3</v>
      </c>
      <c r="E300" s="39" t="s">
        <v>1247</v>
      </c>
      <c r="F300" s="40" t="s">
        <v>1190</v>
      </c>
      <c r="G300" s="41">
        <v>937674500</v>
      </c>
      <c r="H300" s="42">
        <v>2.508</v>
      </c>
      <c r="I300" s="41">
        <v>926734369</v>
      </c>
      <c r="J300" s="41">
        <v>3060979.06</v>
      </c>
      <c r="K300" s="41">
        <v>3055954.5100000002</v>
      </c>
      <c r="L300" s="41">
        <v>0</v>
      </c>
      <c r="M300" s="41">
        <v>3055954.5100000002</v>
      </c>
      <c r="N300" s="41">
        <v>0</v>
      </c>
      <c r="O300" s="41">
        <v>0</v>
      </c>
      <c r="P300" s="41">
        <v>277591.88</v>
      </c>
      <c r="Q300" s="41">
        <v>13877991</v>
      </c>
      <c r="R300" s="41">
        <v>0</v>
      </c>
      <c r="S300" s="41">
        <v>0</v>
      </c>
      <c r="T300" s="41">
        <v>5997625.8300000001</v>
      </c>
      <c r="U300" s="41">
        <v>0</v>
      </c>
      <c r="V300" s="41">
        <v>299625.19</v>
      </c>
      <c r="W300" s="41">
        <v>23508788.41</v>
      </c>
      <c r="X300" s="43">
        <v>0.1248698443733771</v>
      </c>
      <c r="Y300" s="41">
        <v>1752.05</v>
      </c>
      <c r="Z300" s="41">
        <v>25000</v>
      </c>
      <c r="AA300" s="41">
        <v>535.04099999999994</v>
      </c>
      <c r="AB300" s="41">
        <v>27287.091</v>
      </c>
      <c r="AC300" s="41">
        <v>0</v>
      </c>
      <c r="AD300" s="41">
        <v>27287.091</v>
      </c>
      <c r="AE300" s="41">
        <v>0</v>
      </c>
      <c r="AF300" s="41">
        <v>0</v>
      </c>
      <c r="AG300" s="43">
        <f t="shared" si="12"/>
        <v>3333546.39</v>
      </c>
      <c r="AH300" s="43">
        <f t="shared" si="13"/>
        <v>13877991</v>
      </c>
      <c r="AI300" s="43">
        <f t="shared" si="14"/>
        <v>6297251.0200000005</v>
      </c>
      <c r="AJ300" s="41">
        <v>847014639</v>
      </c>
      <c r="AK300" s="41">
        <v>898876382</v>
      </c>
      <c r="AL300" s="41">
        <v>1009337352</v>
      </c>
      <c r="AM300" s="41">
        <v>918409457.66666663</v>
      </c>
      <c r="AN300" s="41">
        <v>336445.48088751599</v>
      </c>
      <c r="AO300" s="44"/>
    </row>
    <row r="301" spans="1:41" s="34" customFormat="1" ht="16.5" x14ac:dyDescent="0.3">
      <c r="A301" s="34" t="s">
        <v>659</v>
      </c>
      <c r="B301" s="34" t="s">
        <v>660</v>
      </c>
      <c r="C301" s="34" t="s">
        <v>654</v>
      </c>
      <c r="D301" s="39">
        <v>1</v>
      </c>
      <c r="E301" s="39" t="s">
        <v>1247</v>
      </c>
      <c r="F301" s="40" t="s">
        <v>1190</v>
      </c>
      <c r="G301" s="41">
        <v>1926008550</v>
      </c>
      <c r="H301" s="42">
        <v>11.821999999999999</v>
      </c>
      <c r="I301" s="41">
        <v>9487445885</v>
      </c>
      <c r="J301" s="41">
        <v>31336782.34</v>
      </c>
      <c r="K301" s="41">
        <v>31323762.210000001</v>
      </c>
      <c r="L301" s="41">
        <v>0</v>
      </c>
      <c r="M301" s="41">
        <v>31323762.210000001</v>
      </c>
      <c r="N301" s="41">
        <v>0</v>
      </c>
      <c r="O301" s="41">
        <v>0</v>
      </c>
      <c r="P301" s="41">
        <v>2845114.56</v>
      </c>
      <c r="Q301" s="41">
        <v>147019950</v>
      </c>
      <c r="R301" s="41">
        <v>0</v>
      </c>
      <c r="S301" s="41">
        <v>0</v>
      </c>
      <c r="T301" s="41">
        <v>42960306.020000003</v>
      </c>
      <c r="U301" s="41">
        <v>385201.71</v>
      </c>
      <c r="V301" s="41">
        <v>3141882</v>
      </c>
      <c r="W301" s="41">
        <v>227676216.50000003</v>
      </c>
      <c r="X301" s="43">
        <v>0.10430969087280251</v>
      </c>
      <c r="Y301" s="41">
        <v>29843.919999999998</v>
      </c>
      <c r="Z301" s="41">
        <v>137750</v>
      </c>
      <c r="AA301" s="41">
        <v>3351.8783999999996</v>
      </c>
      <c r="AB301" s="41">
        <v>170945.7984</v>
      </c>
      <c r="AC301" s="41">
        <v>0</v>
      </c>
      <c r="AD301" s="41">
        <v>170945.7984</v>
      </c>
      <c r="AE301" s="41">
        <v>0</v>
      </c>
      <c r="AF301" s="41">
        <v>0</v>
      </c>
      <c r="AG301" s="43">
        <f t="shared" si="12"/>
        <v>34168876.770000003</v>
      </c>
      <c r="AH301" s="43">
        <f t="shared" si="13"/>
        <v>147019950</v>
      </c>
      <c r="AI301" s="43">
        <f t="shared" si="14"/>
        <v>46487389.730000004</v>
      </c>
      <c r="AJ301" s="41">
        <v>8625315659</v>
      </c>
      <c r="AK301" s="41">
        <v>9423430713</v>
      </c>
      <c r="AL301" s="41">
        <v>10228404408</v>
      </c>
      <c r="AM301" s="41">
        <v>9425716926.666666</v>
      </c>
      <c r="AN301" s="41">
        <v>3409464.7265318641</v>
      </c>
      <c r="AO301" s="44"/>
    </row>
    <row r="302" spans="1:41" s="34" customFormat="1" ht="16.5" x14ac:dyDescent="0.3">
      <c r="A302" s="34" t="s">
        <v>661</v>
      </c>
      <c r="B302" s="34" t="s">
        <v>662</v>
      </c>
      <c r="C302" s="34" t="s">
        <v>654</v>
      </c>
      <c r="D302" s="39">
        <v>2</v>
      </c>
      <c r="E302" s="39" t="s">
        <v>1247</v>
      </c>
      <c r="F302" s="40" t="s">
        <v>1190</v>
      </c>
      <c r="G302" s="41">
        <v>7423717100</v>
      </c>
      <c r="H302" s="42">
        <v>5.7320000000000002</v>
      </c>
      <c r="I302" s="41">
        <v>20401267422</v>
      </c>
      <c r="J302" s="41">
        <v>67384845.659999996</v>
      </c>
      <c r="K302" s="41">
        <v>67228264.939999998</v>
      </c>
      <c r="L302" s="41">
        <v>0</v>
      </c>
      <c r="M302" s="41">
        <v>67228264.939999998</v>
      </c>
      <c r="N302" s="41">
        <v>0</v>
      </c>
      <c r="O302" s="41">
        <v>0</v>
      </c>
      <c r="P302" s="41">
        <v>6106979.6600000001</v>
      </c>
      <c r="Q302" s="41">
        <v>235013168</v>
      </c>
      <c r="R302" s="41">
        <v>0</v>
      </c>
      <c r="S302" s="41">
        <v>0</v>
      </c>
      <c r="T302" s="41">
        <v>109648165.42</v>
      </c>
      <c r="U302" s="41">
        <v>741837.46</v>
      </c>
      <c r="V302" s="41">
        <v>6740264</v>
      </c>
      <c r="W302" s="41">
        <v>425478679.48000002</v>
      </c>
      <c r="X302" s="43">
        <v>5.0550462009294618E-2</v>
      </c>
      <c r="Y302" s="41">
        <v>44769.86</v>
      </c>
      <c r="Z302" s="41">
        <v>234250</v>
      </c>
      <c r="AA302" s="41">
        <v>5580.3971999999994</v>
      </c>
      <c r="AB302" s="41">
        <v>284600.25719999999</v>
      </c>
      <c r="AC302" s="41">
        <v>0</v>
      </c>
      <c r="AD302" s="41">
        <v>284600.25719999999</v>
      </c>
      <c r="AE302" s="41">
        <v>0</v>
      </c>
      <c r="AF302" s="41">
        <v>0</v>
      </c>
      <c r="AG302" s="43">
        <f t="shared" si="12"/>
        <v>73335244.599999994</v>
      </c>
      <c r="AH302" s="43">
        <f t="shared" si="13"/>
        <v>235013168</v>
      </c>
      <c r="AI302" s="43">
        <f t="shared" si="14"/>
        <v>117130266.88</v>
      </c>
      <c r="AJ302" s="41">
        <v>19261135029</v>
      </c>
      <c r="AK302" s="41">
        <v>20214871436</v>
      </c>
      <c r="AL302" s="41">
        <v>21121959282</v>
      </c>
      <c r="AM302" s="41">
        <v>20199321915.666668</v>
      </c>
      <c r="AN302" s="41">
        <v>7042541.0514519056</v>
      </c>
      <c r="AO302" s="44"/>
    </row>
    <row r="303" spans="1:41" s="34" customFormat="1" ht="16.5" x14ac:dyDescent="0.3">
      <c r="A303" s="34" t="s">
        <v>663</v>
      </c>
      <c r="B303" s="34" t="s">
        <v>664</v>
      </c>
      <c r="C303" s="34" t="s">
        <v>654</v>
      </c>
      <c r="D303" s="39">
        <v>3</v>
      </c>
      <c r="E303" s="39" t="s">
        <v>1246</v>
      </c>
      <c r="F303" s="40" t="s">
        <v>1190</v>
      </c>
      <c r="G303" s="41">
        <v>187450500</v>
      </c>
      <c r="H303" s="42">
        <v>3.3889999999999998</v>
      </c>
      <c r="I303" s="41">
        <v>290148017</v>
      </c>
      <c r="J303" s="41">
        <v>958351.21</v>
      </c>
      <c r="K303" s="41">
        <v>958351.21</v>
      </c>
      <c r="L303" s="41">
        <v>0</v>
      </c>
      <c r="M303" s="41">
        <v>958351.21</v>
      </c>
      <c r="N303" s="41">
        <v>0</v>
      </c>
      <c r="O303" s="41">
        <v>0</v>
      </c>
      <c r="P303" s="41">
        <v>87044.41</v>
      </c>
      <c r="Q303" s="41">
        <v>3964615</v>
      </c>
      <c r="R303" s="41">
        <v>0</v>
      </c>
      <c r="S303" s="41">
        <v>0</v>
      </c>
      <c r="T303" s="41">
        <v>1341911.3899999999</v>
      </c>
      <c r="U303" s="41">
        <v>0</v>
      </c>
      <c r="V303" s="41">
        <v>0</v>
      </c>
      <c r="W303" s="41">
        <v>6351922.0099999998</v>
      </c>
      <c r="X303" s="43">
        <v>2.8735137632155593E-2</v>
      </c>
      <c r="Y303" s="41">
        <v>1250</v>
      </c>
      <c r="Z303" s="41">
        <v>9000</v>
      </c>
      <c r="AA303" s="41">
        <v>205</v>
      </c>
      <c r="AB303" s="41">
        <v>10455</v>
      </c>
      <c r="AC303" s="41">
        <v>0</v>
      </c>
      <c r="AD303" s="41">
        <v>10455</v>
      </c>
      <c r="AE303" s="41">
        <v>0</v>
      </c>
      <c r="AF303" s="41">
        <v>0</v>
      </c>
      <c r="AG303" s="43">
        <f t="shared" si="12"/>
        <v>1045395.62</v>
      </c>
      <c r="AH303" s="43">
        <f t="shared" si="13"/>
        <v>3964615</v>
      </c>
      <c r="AI303" s="43">
        <f t="shared" si="14"/>
        <v>1341911.3899999999</v>
      </c>
      <c r="AJ303" s="41">
        <v>266300500</v>
      </c>
      <c r="AK303" s="41">
        <v>286358456</v>
      </c>
      <c r="AL303" s="41">
        <v>321582604</v>
      </c>
      <c r="AM303" s="41">
        <v>291413853.33333331</v>
      </c>
      <c r="AN303" s="41">
        <v>107194.09413913199</v>
      </c>
      <c r="AO303" s="44"/>
    </row>
    <row r="304" spans="1:41" s="34" customFormat="1" ht="16.5" x14ac:dyDescent="0.3">
      <c r="A304" s="34" t="s">
        <v>665</v>
      </c>
      <c r="B304" s="34" t="s">
        <v>666</v>
      </c>
      <c r="C304" s="34" t="s">
        <v>654</v>
      </c>
      <c r="D304" s="39">
        <v>1</v>
      </c>
      <c r="E304" s="39" t="s">
        <v>1246</v>
      </c>
      <c r="F304" s="40" t="s">
        <v>1190</v>
      </c>
      <c r="G304" s="41">
        <v>2146292700</v>
      </c>
      <c r="H304" s="42">
        <v>2.5619999999999998</v>
      </c>
      <c r="I304" s="41">
        <v>1908401108</v>
      </c>
      <c r="J304" s="41">
        <v>6303398.29</v>
      </c>
      <c r="K304" s="41">
        <v>6297613.0599999996</v>
      </c>
      <c r="L304" s="41">
        <v>0</v>
      </c>
      <c r="M304" s="41">
        <v>6297613.0599999996</v>
      </c>
      <c r="N304" s="41">
        <v>0</v>
      </c>
      <c r="O304" s="41">
        <v>0</v>
      </c>
      <c r="P304" s="41">
        <v>572016.30000000005</v>
      </c>
      <c r="Q304" s="41">
        <v>33057494</v>
      </c>
      <c r="R304" s="41">
        <v>0</v>
      </c>
      <c r="S304" s="41">
        <v>0</v>
      </c>
      <c r="T304" s="41">
        <v>14424978.84</v>
      </c>
      <c r="U304" s="41">
        <v>0</v>
      </c>
      <c r="V304" s="41">
        <v>634635.19999999995</v>
      </c>
      <c r="W304" s="41">
        <v>54986737.400000006</v>
      </c>
      <c r="X304" s="43">
        <v>7.897085134706143E-2</v>
      </c>
      <c r="Y304" s="41">
        <v>3092.46</v>
      </c>
      <c r="Z304" s="41">
        <v>19250</v>
      </c>
      <c r="AA304" s="41">
        <v>446.8492</v>
      </c>
      <c r="AB304" s="41">
        <v>22789.3092</v>
      </c>
      <c r="AC304" s="41">
        <v>0</v>
      </c>
      <c r="AD304" s="41">
        <v>22789.3092</v>
      </c>
      <c r="AE304" s="41">
        <v>0</v>
      </c>
      <c r="AF304" s="41">
        <v>0</v>
      </c>
      <c r="AG304" s="43">
        <f t="shared" si="12"/>
        <v>6869629.3599999994</v>
      </c>
      <c r="AH304" s="43">
        <f t="shared" si="13"/>
        <v>33057494</v>
      </c>
      <c r="AI304" s="43">
        <f t="shared" si="14"/>
        <v>15059614.039999999</v>
      </c>
      <c r="AJ304" s="41">
        <v>1584606028</v>
      </c>
      <c r="AK304" s="41">
        <v>1903907398</v>
      </c>
      <c r="AL304" s="41">
        <v>2080547305</v>
      </c>
      <c r="AM304" s="41">
        <v>1856353577</v>
      </c>
      <c r="AN304" s="41">
        <v>693515.10815086495</v>
      </c>
      <c r="AO304" s="44"/>
    </row>
    <row r="305" spans="1:41" s="34" customFormat="1" ht="16.5" x14ac:dyDescent="0.3">
      <c r="A305" s="34" t="s">
        <v>667</v>
      </c>
      <c r="B305" s="34" t="s">
        <v>668</v>
      </c>
      <c r="C305" s="34" t="s">
        <v>654</v>
      </c>
      <c r="D305" s="39">
        <v>2</v>
      </c>
      <c r="E305" s="39" t="s">
        <v>1247</v>
      </c>
      <c r="F305" s="40" t="s">
        <v>1190</v>
      </c>
      <c r="G305" s="41">
        <v>241692900</v>
      </c>
      <c r="H305" s="42">
        <v>6.657</v>
      </c>
      <c r="I305" s="41">
        <v>578091271</v>
      </c>
      <c r="J305" s="41">
        <v>1909420.15</v>
      </c>
      <c r="K305" s="41">
        <v>1909420.15</v>
      </c>
      <c r="L305" s="41">
        <v>0</v>
      </c>
      <c r="M305" s="41">
        <v>1909420.15</v>
      </c>
      <c r="N305" s="41">
        <v>0</v>
      </c>
      <c r="O305" s="41">
        <v>0</v>
      </c>
      <c r="P305" s="41">
        <v>173427.38</v>
      </c>
      <c r="Q305" s="41">
        <v>8572770</v>
      </c>
      <c r="R305" s="41">
        <v>0</v>
      </c>
      <c r="S305" s="41">
        <v>0</v>
      </c>
      <c r="T305" s="41">
        <v>5242052.8099999996</v>
      </c>
      <c r="U305" s="41">
        <v>0</v>
      </c>
      <c r="V305" s="41">
        <v>191825</v>
      </c>
      <c r="W305" s="41">
        <v>16089495.34</v>
      </c>
      <c r="X305" s="43">
        <v>6.0250130671918957E-2</v>
      </c>
      <c r="Y305" s="41">
        <v>2625.34</v>
      </c>
      <c r="Z305" s="41">
        <v>11750</v>
      </c>
      <c r="AA305" s="41">
        <v>287.5068</v>
      </c>
      <c r="AB305" s="41">
        <v>14662.846800000001</v>
      </c>
      <c r="AC305" s="41">
        <v>250</v>
      </c>
      <c r="AD305" s="41">
        <v>14912.846800000001</v>
      </c>
      <c r="AE305" s="41">
        <v>0</v>
      </c>
      <c r="AF305" s="41">
        <v>0</v>
      </c>
      <c r="AG305" s="43">
        <f t="shared" si="12"/>
        <v>2082847.5299999998</v>
      </c>
      <c r="AH305" s="43">
        <f t="shared" si="13"/>
        <v>8572770</v>
      </c>
      <c r="AI305" s="43">
        <f t="shared" si="14"/>
        <v>5433877.8099999996</v>
      </c>
      <c r="AJ305" s="41">
        <v>527295555</v>
      </c>
      <c r="AK305" s="41">
        <v>574301671</v>
      </c>
      <c r="AL305" s="41">
        <v>637712137</v>
      </c>
      <c r="AM305" s="41">
        <v>579769787.66666663</v>
      </c>
      <c r="AN305" s="41">
        <v>212570.49976262101</v>
      </c>
      <c r="AO305" s="44"/>
    </row>
    <row r="306" spans="1:41" s="34" customFormat="1" ht="16.5" x14ac:dyDescent="0.3">
      <c r="A306" s="34" t="s">
        <v>669</v>
      </c>
      <c r="B306" s="34" t="s">
        <v>670</v>
      </c>
      <c r="C306" s="34" t="s">
        <v>654</v>
      </c>
      <c r="D306" s="39">
        <v>3</v>
      </c>
      <c r="E306" s="39" t="s">
        <v>1247</v>
      </c>
      <c r="F306" s="40" t="s">
        <v>1190</v>
      </c>
      <c r="G306" s="41">
        <v>3673391100</v>
      </c>
      <c r="H306" s="42">
        <v>5.53</v>
      </c>
      <c r="I306" s="41">
        <v>10984449878</v>
      </c>
      <c r="J306" s="41">
        <v>36281346.859999999</v>
      </c>
      <c r="K306" s="41">
        <v>36409246.609999999</v>
      </c>
      <c r="L306" s="41">
        <v>0</v>
      </c>
      <c r="M306" s="41">
        <v>36409246.609999999</v>
      </c>
      <c r="N306" s="41">
        <v>0</v>
      </c>
      <c r="O306" s="41">
        <v>0</v>
      </c>
      <c r="P306" s="41">
        <v>3306565.83</v>
      </c>
      <c r="Q306" s="41">
        <v>122577440</v>
      </c>
      <c r="R306" s="41">
        <v>0</v>
      </c>
      <c r="S306" s="41">
        <v>0</v>
      </c>
      <c r="T306" s="41">
        <v>37229758</v>
      </c>
      <c r="U306" s="41">
        <v>0</v>
      </c>
      <c r="V306" s="41">
        <v>3604963</v>
      </c>
      <c r="W306" s="41">
        <v>203127973.44</v>
      </c>
      <c r="X306" s="43">
        <v>4.6472025090182265E-2</v>
      </c>
      <c r="Y306" s="41">
        <v>72286.3</v>
      </c>
      <c r="Z306" s="41">
        <v>222250</v>
      </c>
      <c r="AA306" s="41">
        <v>5890.7259999999997</v>
      </c>
      <c r="AB306" s="41">
        <v>300427.02600000001</v>
      </c>
      <c r="AC306" s="41">
        <v>0</v>
      </c>
      <c r="AD306" s="41">
        <v>300427.02600000001</v>
      </c>
      <c r="AE306" s="41">
        <v>0</v>
      </c>
      <c r="AF306" s="41">
        <v>0</v>
      </c>
      <c r="AG306" s="43">
        <f t="shared" si="12"/>
        <v>39715812.439999998</v>
      </c>
      <c r="AH306" s="43">
        <f t="shared" si="13"/>
        <v>122577440</v>
      </c>
      <c r="AI306" s="43">
        <f t="shared" si="14"/>
        <v>40834721</v>
      </c>
      <c r="AJ306" s="41">
        <v>10089726346</v>
      </c>
      <c r="AK306" s="41">
        <v>10812011048</v>
      </c>
      <c r="AL306" s="41">
        <v>12175641697</v>
      </c>
      <c r="AM306" s="41">
        <v>11025793030.333334</v>
      </c>
      <c r="AN306" s="41">
        <v>4058543.1737861009</v>
      </c>
      <c r="AO306" s="44"/>
    </row>
    <row r="307" spans="1:41" s="34" customFormat="1" ht="16.5" x14ac:dyDescent="0.3">
      <c r="A307" s="34" t="s">
        <v>671</v>
      </c>
      <c r="B307" s="34" t="s">
        <v>672</v>
      </c>
      <c r="C307" s="34" t="s">
        <v>654</v>
      </c>
      <c r="D307" s="39">
        <v>1</v>
      </c>
      <c r="E307" s="39" t="s">
        <v>1246</v>
      </c>
      <c r="F307" s="40" t="s">
        <v>1190</v>
      </c>
      <c r="G307" s="41">
        <v>1096817600</v>
      </c>
      <c r="H307" s="42">
        <v>6.9550000000000001</v>
      </c>
      <c r="I307" s="41">
        <v>3098179456</v>
      </c>
      <c r="J307" s="41">
        <v>10233204.640000001</v>
      </c>
      <c r="K307" s="41">
        <v>10219059</v>
      </c>
      <c r="L307" s="41">
        <v>0</v>
      </c>
      <c r="M307" s="41">
        <v>10219059</v>
      </c>
      <c r="N307" s="41">
        <v>0</v>
      </c>
      <c r="O307" s="41">
        <v>0</v>
      </c>
      <c r="P307" s="41">
        <v>928226.55</v>
      </c>
      <c r="Q307" s="41">
        <v>46830292</v>
      </c>
      <c r="R307" s="41">
        <v>0</v>
      </c>
      <c r="S307" s="41">
        <v>0</v>
      </c>
      <c r="T307" s="41">
        <v>17275373.949999999</v>
      </c>
      <c r="U307" s="41">
        <v>0</v>
      </c>
      <c r="V307" s="41">
        <v>1029515</v>
      </c>
      <c r="W307" s="41">
        <v>76282466.5</v>
      </c>
      <c r="X307" s="43">
        <v>5.7691422789694573E-2</v>
      </c>
      <c r="Y307" s="41">
        <v>3882.2</v>
      </c>
      <c r="Z307" s="41">
        <v>38750</v>
      </c>
      <c r="AA307" s="41">
        <v>852.64400000000001</v>
      </c>
      <c r="AB307" s="41">
        <v>43484.843999999997</v>
      </c>
      <c r="AC307" s="41">
        <v>0</v>
      </c>
      <c r="AD307" s="41">
        <v>43484.843999999997</v>
      </c>
      <c r="AE307" s="41">
        <v>0</v>
      </c>
      <c r="AF307" s="41">
        <v>0</v>
      </c>
      <c r="AG307" s="43">
        <f t="shared" si="12"/>
        <v>11147285.550000001</v>
      </c>
      <c r="AH307" s="43">
        <f t="shared" si="13"/>
        <v>46830292</v>
      </c>
      <c r="AI307" s="43">
        <f t="shared" si="14"/>
        <v>18304888.949999999</v>
      </c>
      <c r="AJ307" s="41">
        <v>2992709264</v>
      </c>
      <c r="AK307" s="41">
        <v>3088546989</v>
      </c>
      <c r="AL307" s="41">
        <v>3339883069</v>
      </c>
      <c r="AM307" s="41">
        <v>3140379774</v>
      </c>
      <c r="AN307" s="41">
        <v>1113293.243038977</v>
      </c>
      <c r="AO307" s="44"/>
    </row>
    <row r="308" spans="1:41" s="34" customFormat="1" ht="16.5" x14ac:dyDescent="0.3">
      <c r="A308" s="34" t="s">
        <v>673</v>
      </c>
      <c r="B308" s="34" t="s">
        <v>674</v>
      </c>
      <c r="C308" s="34" t="s">
        <v>654</v>
      </c>
      <c r="D308" s="39">
        <v>2</v>
      </c>
      <c r="E308" s="39" t="s">
        <v>1247</v>
      </c>
      <c r="F308" s="40" t="s">
        <v>1190</v>
      </c>
      <c r="G308" s="41">
        <v>2309988800</v>
      </c>
      <c r="H308" s="42">
        <v>2.3140000000000001</v>
      </c>
      <c r="I308" s="41">
        <v>2335338110</v>
      </c>
      <c r="J308" s="41">
        <v>7713559.8899999997</v>
      </c>
      <c r="K308" s="41">
        <v>7703254.4199999999</v>
      </c>
      <c r="L308" s="41">
        <v>0</v>
      </c>
      <c r="M308" s="41">
        <v>7703254.4199999999</v>
      </c>
      <c r="N308" s="41">
        <v>0</v>
      </c>
      <c r="O308" s="41">
        <v>0</v>
      </c>
      <c r="P308" s="41">
        <v>699679.03</v>
      </c>
      <c r="Q308" s="41">
        <v>28847169</v>
      </c>
      <c r="R308" s="41">
        <v>0</v>
      </c>
      <c r="S308" s="41">
        <v>0</v>
      </c>
      <c r="T308" s="41">
        <v>15410454.93</v>
      </c>
      <c r="U308" s="41">
        <v>0</v>
      </c>
      <c r="V308" s="41">
        <v>775334.25</v>
      </c>
      <c r="W308" s="41">
        <v>53435891.630000003</v>
      </c>
      <c r="X308" s="43">
        <v>8.3582026473836127E-2</v>
      </c>
      <c r="Y308" s="41">
        <v>9304.11</v>
      </c>
      <c r="Z308" s="41">
        <v>64250</v>
      </c>
      <c r="AA308" s="41">
        <v>1471.0822000000001</v>
      </c>
      <c r="AB308" s="41">
        <v>75025.192200000005</v>
      </c>
      <c r="AC308" s="41">
        <v>0</v>
      </c>
      <c r="AD308" s="41">
        <v>75025.192200000005</v>
      </c>
      <c r="AE308" s="41">
        <v>0</v>
      </c>
      <c r="AF308" s="41">
        <v>0</v>
      </c>
      <c r="AG308" s="43">
        <f t="shared" si="12"/>
        <v>8402933.4499999993</v>
      </c>
      <c r="AH308" s="43">
        <f t="shared" si="13"/>
        <v>28847169</v>
      </c>
      <c r="AI308" s="43">
        <f t="shared" si="14"/>
        <v>16185789.18</v>
      </c>
      <c r="AJ308" s="41">
        <v>2077941507</v>
      </c>
      <c r="AK308" s="41">
        <v>2324028172</v>
      </c>
      <c r="AL308" s="41">
        <v>2450877880</v>
      </c>
      <c r="AM308" s="41">
        <v>2284282519.6666665</v>
      </c>
      <c r="AN308" s="41">
        <v>817624.17570834002</v>
      </c>
      <c r="AO308" s="44"/>
    </row>
    <row r="309" spans="1:41" s="34" customFormat="1" ht="16.5" x14ac:dyDescent="0.3">
      <c r="A309" s="34" t="s">
        <v>675</v>
      </c>
      <c r="B309" s="34" t="s">
        <v>676</v>
      </c>
      <c r="C309" s="34" t="s">
        <v>654</v>
      </c>
      <c r="D309" s="39">
        <v>3</v>
      </c>
      <c r="E309" s="39" t="s">
        <v>1246</v>
      </c>
      <c r="F309" s="40" t="s">
        <v>1190</v>
      </c>
      <c r="G309" s="41">
        <v>444879500</v>
      </c>
      <c r="H309" s="42">
        <v>6.7540000000000004</v>
      </c>
      <c r="I309" s="41">
        <v>1200338359</v>
      </c>
      <c r="J309" s="41">
        <v>3964685.79</v>
      </c>
      <c r="K309" s="41">
        <v>3964685.79</v>
      </c>
      <c r="L309" s="41">
        <v>0</v>
      </c>
      <c r="M309" s="41">
        <v>3964685.79</v>
      </c>
      <c r="N309" s="41">
        <v>0</v>
      </c>
      <c r="O309" s="41">
        <v>0</v>
      </c>
      <c r="P309" s="41">
        <v>360101.51</v>
      </c>
      <c r="Q309" s="41">
        <v>18188090</v>
      </c>
      <c r="R309" s="41">
        <v>0</v>
      </c>
      <c r="S309" s="41">
        <v>0</v>
      </c>
      <c r="T309" s="41">
        <v>7136492</v>
      </c>
      <c r="U309" s="41">
        <v>0</v>
      </c>
      <c r="V309" s="41">
        <v>397437</v>
      </c>
      <c r="W309" s="41">
        <v>30046806.300000001</v>
      </c>
      <c r="X309" s="43">
        <v>5.3099234100722668E-2</v>
      </c>
      <c r="Y309" s="41">
        <v>2395</v>
      </c>
      <c r="Z309" s="41">
        <v>40500</v>
      </c>
      <c r="AA309" s="41">
        <v>857.9</v>
      </c>
      <c r="AB309" s="41">
        <v>43752.9</v>
      </c>
      <c r="AC309" s="41">
        <v>0</v>
      </c>
      <c r="AD309" s="41">
        <v>43752.9</v>
      </c>
      <c r="AE309" s="41">
        <v>0</v>
      </c>
      <c r="AF309" s="41">
        <v>0</v>
      </c>
      <c r="AG309" s="43">
        <f t="shared" si="12"/>
        <v>4324787.3</v>
      </c>
      <c r="AH309" s="43">
        <f t="shared" si="13"/>
        <v>18188090</v>
      </c>
      <c r="AI309" s="43">
        <f t="shared" si="14"/>
        <v>7533929</v>
      </c>
      <c r="AJ309" s="41">
        <v>1132980617</v>
      </c>
      <c r="AK309" s="41">
        <v>1192310382</v>
      </c>
      <c r="AL309" s="41">
        <v>1232694652</v>
      </c>
      <c r="AM309" s="41">
        <v>1185995217</v>
      </c>
      <c r="AN309" s="41">
        <v>410897.80643511598</v>
      </c>
      <c r="AO309" s="44"/>
    </row>
    <row r="310" spans="1:41" s="34" customFormat="1" ht="16.5" x14ac:dyDescent="0.3">
      <c r="A310" s="34" t="s">
        <v>677</v>
      </c>
      <c r="B310" s="34" t="s">
        <v>527</v>
      </c>
      <c r="C310" s="34" t="s">
        <v>654</v>
      </c>
      <c r="D310" s="39">
        <v>1</v>
      </c>
      <c r="E310" s="39" t="s">
        <v>1247</v>
      </c>
      <c r="F310" s="40" t="s">
        <v>1190</v>
      </c>
      <c r="G310" s="41">
        <v>8626353357</v>
      </c>
      <c r="H310" s="42">
        <v>2.6539999999999999</v>
      </c>
      <c r="I310" s="41">
        <v>14157775474</v>
      </c>
      <c r="J310" s="41">
        <v>46762757.210000001</v>
      </c>
      <c r="K310" s="41">
        <v>46746547.210000001</v>
      </c>
      <c r="L310" s="41">
        <v>0</v>
      </c>
      <c r="M310" s="41">
        <v>46746547.210000001</v>
      </c>
      <c r="N310" s="41">
        <v>0</v>
      </c>
      <c r="O310" s="41">
        <v>0</v>
      </c>
      <c r="P310" s="41">
        <v>4245905.5199999996</v>
      </c>
      <c r="Q310" s="41">
        <v>128264974</v>
      </c>
      <c r="R310" s="41">
        <v>0</v>
      </c>
      <c r="S310" s="41">
        <v>0</v>
      </c>
      <c r="T310" s="41">
        <v>43800000</v>
      </c>
      <c r="U310" s="41">
        <v>1293953</v>
      </c>
      <c r="V310" s="41">
        <v>4576894</v>
      </c>
      <c r="W310" s="41">
        <v>228928273.73000002</v>
      </c>
      <c r="X310" s="43">
        <v>2.3642364796444961E-2</v>
      </c>
      <c r="Y310" s="41">
        <v>40966.479999999996</v>
      </c>
      <c r="Z310" s="41">
        <v>420750</v>
      </c>
      <c r="AA310" s="41">
        <v>9234.3295999999991</v>
      </c>
      <c r="AB310" s="41">
        <v>470950.80959999998</v>
      </c>
      <c r="AC310" s="41">
        <v>-250</v>
      </c>
      <c r="AD310" s="41">
        <v>470700.80959999998</v>
      </c>
      <c r="AE310" s="41">
        <v>0</v>
      </c>
      <c r="AF310" s="41">
        <v>0</v>
      </c>
      <c r="AG310" s="43">
        <f t="shared" si="12"/>
        <v>50992452.730000004</v>
      </c>
      <c r="AH310" s="43">
        <f t="shared" si="13"/>
        <v>128264974</v>
      </c>
      <c r="AI310" s="43">
        <f t="shared" si="14"/>
        <v>49670847</v>
      </c>
      <c r="AJ310" s="41">
        <v>11773670615</v>
      </c>
      <c r="AK310" s="41">
        <v>13723329943</v>
      </c>
      <c r="AL310" s="41">
        <v>15162474406</v>
      </c>
      <c r="AM310" s="41">
        <v>13553158321.333334</v>
      </c>
      <c r="AN310" s="41">
        <v>5056315.2980129793</v>
      </c>
      <c r="AO310" s="44"/>
    </row>
    <row r="311" spans="1:41" s="34" customFormat="1" ht="16.5" x14ac:dyDescent="0.3">
      <c r="A311" s="34" t="s">
        <v>678</v>
      </c>
      <c r="B311" s="34" t="s">
        <v>679</v>
      </c>
      <c r="C311" s="34" t="s">
        <v>654</v>
      </c>
      <c r="D311" s="39">
        <v>2</v>
      </c>
      <c r="E311" s="39" t="s">
        <v>1247</v>
      </c>
      <c r="F311" s="40" t="s">
        <v>1190</v>
      </c>
      <c r="G311" s="41">
        <v>3605697500</v>
      </c>
      <c r="H311" s="42">
        <v>2.6189999999999998</v>
      </c>
      <c r="I311" s="41">
        <v>4410250132</v>
      </c>
      <c r="J311" s="41">
        <v>14566939.310000001</v>
      </c>
      <c r="K311" s="41">
        <v>14412933.640000001</v>
      </c>
      <c r="L311" s="41">
        <v>0</v>
      </c>
      <c r="M311" s="41">
        <v>14412933.640000001</v>
      </c>
      <c r="N311" s="41">
        <v>0</v>
      </c>
      <c r="O311" s="41">
        <v>0</v>
      </c>
      <c r="P311" s="41">
        <v>1310004.3600000001</v>
      </c>
      <c r="Q311" s="41">
        <v>36706700</v>
      </c>
      <c r="R311" s="41">
        <v>500918</v>
      </c>
      <c r="S311" s="41">
        <v>0</v>
      </c>
      <c r="T311" s="41">
        <v>39702257.479999997</v>
      </c>
      <c r="U311" s="41">
        <v>360569.75</v>
      </c>
      <c r="V311" s="41">
        <v>1434308.94</v>
      </c>
      <c r="W311" s="41">
        <v>94427692.169999987</v>
      </c>
      <c r="X311" s="43">
        <v>5.8650895503861745E-2</v>
      </c>
      <c r="Y311" s="41">
        <v>10250</v>
      </c>
      <c r="Z311" s="41">
        <v>19500</v>
      </c>
      <c r="AA311" s="41">
        <v>595</v>
      </c>
      <c r="AB311" s="41">
        <v>30345</v>
      </c>
      <c r="AC311" s="41">
        <v>0</v>
      </c>
      <c r="AD311" s="41">
        <v>30345</v>
      </c>
      <c r="AE311" s="41">
        <v>0</v>
      </c>
      <c r="AF311" s="41">
        <v>0</v>
      </c>
      <c r="AG311" s="43">
        <f t="shared" si="12"/>
        <v>15722938</v>
      </c>
      <c r="AH311" s="43">
        <f t="shared" si="13"/>
        <v>37207618</v>
      </c>
      <c r="AI311" s="43">
        <f t="shared" si="14"/>
        <v>41497136.169999994</v>
      </c>
      <c r="AJ311" s="41">
        <v>3991047400</v>
      </c>
      <c r="AK311" s="41">
        <v>4292931120</v>
      </c>
      <c r="AL311" s="41">
        <v>4572228648</v>
      </c>
      <c r="AM311" s="41">
        <v>4285402389.3333335</v>
      </c>
      <c r="AN311" s="41">
        <v>1526830.6891677841</v>
      </c>
      <c r="AO311" s="44"/>
    </row>
    <row r="312" spans="1:41" s="34" customFormat="1" ht="16.5" x14ac:dyDescent="0.3">
      <c r="A312" s="34" t="s">
        <v>680</v>
      </c>
      <c r="B312" s="34" t="s">
        <v>681</v>
      </c>
      <c r="C312" s="34" t="s">
        <v>654</v>
      </c>
      <c r="D312" s="39">
        <v>3</v>
      </c>
      <c r="E312" s="39" t="s">
        <v>1247</v>
      </c>
      <c r="F312" s="40" t="s">
        <v>1191</v>
      </c>
      <c r="G312" s="41">
        <v>2561895400</v>
      </c>
      <c r="H312" s="42">
        <v>6.3360000000000003</v>
      </c>
      <c r="I312" s="41">
        <v>6378516107</v>
      </c>
      <c r="J312" s="41">
        <v>21068069.670000002</v>
      </c>
      <c r="K312" s="41">
        <v>21109608.810000002</v>
      </c>
      <c r="L312" s="41">
        <v>0</v>
      </c>
      <c r="M312" s="41">
        <v>21109608.810000002</v>
      </c>
      <c r="N312" s="41">
        <v>0</v>
      </c>
      <c r="O312" s="41">
        <v>0</v>
      </c>
      <c r="P312" s="41">
        <v>1916982.68</v>
      </c>
      <c r="Q312" s="41">
        <v>97187170</v>
      </c>
      <c r="R312" s="41">
        <v>0</v>
      </c>
      <c r="S312" s="41">
        <v>0</v>
      </c>
      <c r="T312" s="41">
        <v>39207053.840000004</v>
      </c>
      <c r="U312" s="41">
        <v>768568.62</v>
      </c>
      <c r="V312" s="41">
        <v>2111180.2999999998</v>
      </c>
      <c r="W312" s="41">
        <v>162300564.25000003</v>
      </c>
      <c r="X312" s="43">
        <v>5.3395919265646505E-2</v>
      </c>
      <c r="Y312" s="41">
        <v>13341.77</v>
      </c>
      <c r="Z312" s="41">
        <v>73500</v>
      </c>
      <c r="AA312" s="41">
        <v>1736.8354000000002</v>
      </c>
      <c r="AB312" s="41">
        <v>88578.6054</v>
      </c>
      <c r="AC312" s="41">
        <v>0</v>
      </c>
      <c r="AD312" s="41">
        <v>88578.6054</v>
      </c>
      <c r="AE312" s="41">
        <v>0</v>
      </c>
      <c r="AF312" s="41">
        <v>0</v>
      </c>
      <c r="AG312" s="43">
        <f t="shared" si="12"/>
        <v>23026591.490000002</v>
      </c>
      <c r="AH312" s="43">
        <f t="shared" si="13"/>
        <v>97187170</v>
      </c>
      <c r="AI312" s="43">
        <f t="shared" si="14"/>
        <v>42086802.759999998</v>
      </c>
      <c r="AJ312" s="41">
        <v>6239961303</v>
      </c>
      <c r="AK312" s="41">
        <v>6333547230</v>
      </c>
      <c r="AL312" s="41">
        <v>7112424764</v>
      </c>
      <c r="AM312" s="41">
        <v>6561977765.666667</v>
      </c>
      <c r="AN312" s="41">
        <v>2370805.883858412</v>
      </c>
      <c r="AO312" s="44"/>
    </row>
    <row r="313" spans="1:41" s="34" customFormat="1" ht="16.5" x14ac:dyDescent="0.3">
      <c r="A313" s="34" t="s">
        <v>682</v>
      </c>
      <c r="B313" s="34" t="s">
        <v>683</v>
      </c>
      <c r="C313" s="34" t="s">
        <v>654</v>
      </c>
      <c r="D313" s="39">
        <v>1</v>
      </c>
      <c r="E313" s="39" t="s">
        <v>1247</v>
      </c>
      <c r="F313" s="40" t="s">
        <v>1190</v>
      </c>
      <c r="G313" s="41">
        <v>3499282500</v>
      </c>
      <c r="H313" s="42">
        <v>3.0169999999999999</v>
      </c>
      <c r="I313" s="41">
        <v>4537312649</v>
      </c>
      <c r="J313" s="41">
        <v>14986623.439999999</v>
      </c>
      <c r="K313" s="41">
        <v>15127348.889999999</v>
      </c>
      <c r="L313" s="41">
        <v>0</v>
      </c>
      <c r="M313" s="41">
        <v>15127348.889999999</v>
      </c>
      <c r="N313" s="41">
        <v>0</v>
      </c>
      <c r="O313" s="41">
        <v>0</v>
      </c>
      <c r="P313" s="41">
        <v>1373416.84</v>
      </c>
      <c r="Q313" s="41">
        <v>26129743</v>
      </c>
      <c r="R313" s="41">
        <v>0</v>
      </c>
      <c r="S313" s="41">
        <v>0</v>
      </c>
      <c r="T313" s="41">
        <v>61459691.060000002</v>
      </c>
      <c r="U313" s="41">
        <v>0</v>
      </c>
      <c r="V313" s="41">
        <v>1474470.18</v>
      </c>
      <c r="W313" s="41">
        <v>105564669.97</v>
      </c>
      <c r="X313" s="43">
        <v>2.8799115964939795E-2</v>
      </c>
      <c r="Y313" s="41">
        <v>20000</v>
      </c>
      <c r="Z313" s="41">
        <v>40250</v>
      </c>
      <c r="AA313" s="41">
        <v>1205</v>
      </c>
      <c r="AB313" s="41">
        <v>61455</v>
      </c>
      <c r="AC313" s="41">
        <v>0</v>
      </c>
      <c r="AD313" s="41">
        <v>61455</v>
      </c>
      <c r="AE313" s="41">
        <v>0</v>
      </c>
      <c r="AF313" s="41">
        <v>0</v>
      </c>
      <c r="AG313" s="43">
        <f t="shared" si="12"/>
        <v>16500765.729999999</v>
      </c>
      <c r="AH313" s="43">
        <f t="shared" si="13"/>
        <v>26129743</v>
      </c>
      <c r="AI313" s="43">
        <f t="shared" si="14"/>
        <v>62934161.240000002</v>
      </c>
      <c r="AJ313" s="41">
        <v>4152063962</v>
      </c>
      <c r="AK313" s="41">
        <v>4418182910</v>
      </c>
      <c r="AL313" s="41">
        <v>4772616612</v>
      </c>
      <c r="AM313" s="41">
        <v>4447621161.333333</v>
      </c>
      <c r="AN313" s="41">
        <v>1590870.613127796</v>
      </c>
      <c r="AO313" s="44"/>
    </row>
    <row r="314" spans="1:41" s="34" customFormat="1" ht="16.5" x14ac:dyDescent="0.3">
      <c r="A314" s="34" t="s">
        <v>684</v>
      </c>
      <c r="B314" s="34" t="s">
        <v>685</v>
      </c>
      <c r="C314" s="34" t="s">
        <v>654</v>
      </c>
      <c r="D314" s="39">
        <v>2</v>
      </c>
      <c r="E314" s="39" t="s">
        <v>1247</v>
      </c>
      <c r="F314" s="40" t="s">
        <v>1190</v>
      </c>
      <c r="G314" s="41">
        <v>10354933184</v>
      </c>
      <c r="H314" s="42">
        <v>1.8979999999999999</v>
      </c>
      <c r="I314" s="41">
        <v>10906627250</v>
      </c>
      <c r="J314" s="41">
        <v>36024300.780000001</v>
      </c>
      <c r="K314" s="41">
        <v>35882123.469999999</v>
      </c>
      <c r="L314" s="41">
        <v>0</v>
      </c>
      <c r="M314" s="41">
        <v>35882123.469999999</v>
      </c>
      <c r="N314" s="41">
        <v>0</v>
      </c>
      <c r="O314" s="41">
        <v>0</v>
      </c>
      <c r="P314" s="41">
        <v>3259933.17</v>
      </c>
      <c r="Q314" s="41">
        <v>103578193</v>
      </c>
      <c r="R314" s="41">
        <v>0</v>
      </c>
      <c r="S314" s="41">
        <v>0</v>
      </c>
      <c r="T314" s="41">
        <v>49968695.310000002</v>
      </c>
      <c r="U314" s="41">
        <v>0</v>
      </c>
      <c r="V314" s="41">
        <v>3774516</v>
      </c>
      <c r="W314" s="41">
        <v>196463460.94999999</v>
      </c>
      <c r="X314" s="43">
        <v>2.6150099547903118E-2</v>
      </c>
      <c r="Y314" s="41">
        <v>29906.86</v>
      </c>
      <c r="Z314" s="41">
        <v>125750</v>
      </c>
      <c r="AA314" s="41">
        <v>3113.1371999999997</v>
      </c>
      <c r="AB314" s="41">
        <v>158769.99719999998</v>
      </c>
      <c r="AC314" s="41">
        <v>-5000</v>
      </c>
      <c r="AD314" s="41">
        <v>153769.99719999998</v>
      </c>
      <c r="AE314" s="41">
        <v>0</v>
      </c>
      <c r="AF314" s="41">
        <v>0</v>
      </c>
      <c r="AG314" s="43">
        <f t="shared" si="12"/>
        <v>39142056.640000001</v>
      </c>
      <c r="AH314" s="43">
        <f t="shared" si="13"/>
        <v>103578193</v>
      </c>
      <c r="AI314" s="43">
        <f t="shared" si="14"/>
        <v>53743211.310000002</v>
      </c>
      <c r="AJ314" s="41">
        <v>10611760999</v>
      </c>
      <c r="AK314" s="41">
        <v>11298706681</v>
      </c>
      <c r="AL314" s="41">
        <v>11887127948</v>
      </c>
      <c r="AM314" s="41">
        <v>11265865209.333334</v>
      </c>
      <c r="AN314" s="41">
        <v>3970315.4403472561</v>
      </c>
      <c r="AO314" s="44"/>
    </row>
    <row r="315" spans="1:41" s="34" customFormat="1" ht="16.5" x14ac:dyDescent="0.3">
      <c r="A315" s="34" t="s">
        <v>686</v>
      </c>
      <c r="B315" s="34" t="s">
        <v>687</v>
      </c>
      <c r="C315" s="34" t="s">
        <v>654</v>
      </c>
      <c r="D315" s="39">
        <v>3</v>
      </c>
      <c r="E315" s="39" t="s">
        <v>1246</v>
      </c>
      <c r="F315" s="40" t="s">
        <v>1190</v>
      </c>
      <c r="G315" s="41">
        <v>4481280300</v>
      </c>
      <c r="H315" s="42">
        <v>2.5589999999999997</v>
      </c>
      <c r="I315" s="41">
        <v>4982150277</v>
      </c>
      <c r="J315" s="41">
        <v>16455910.34</v>
      </c>
      <c r="K315" s="41">
        <v>16343985.800000001</v>
      </c>
      <c r="L315" s="41">
        <v>0</v>
      </c>
      <c r="M315" s="41">
        <v>16343985.800000001</v>
      </c>
      <c r="N315" s="41">
        <v>0</v>
      </c>
      <c r="O315" s="41">
        <v>0</v>
      </c>
      <c r="P315" s="41">
        <v>1484805.56</v>
      </c>
      <c r="Q315" s="41">
        <v>76272391</v>
      </c>
      <c r="R315" s="41">
        <v>0</v>
      </c>
      <c r="S315" s="41">
        <v>0</v>
      </c>
      <c r="T315" s="41">
        <v>18450686.16</v>
      </c>
      <c r="U315" s="41">
        <v>448128.03</v>
      </c>
      <c r="V315" s="41">
        <v>1668374.71</v>
      </c>
      <c r="W315" s="41">
        <v>114668371.25999999</v>
      </c>
      <c r="X315" s="43">
        <v>2.0838692610825989E-2</v>
      </c>
      <c r="Y315" s="41">
        <v>5184.24</v>
      </c>
      <c r="Z315" s="41">
        <v>28000</v>
      </c>
      <c r="AA315" s="41">
        <v>663.6848</v>
      </c>
      <c r="AB315" s="41">
        <v>33847.924800000001</v>
      </c>
      <c r="AC315" s="41">
        <v>500</v>
      </c>
      <c r="AD315" s="41">
        <v>34347.924800000001</v>
      </c>
      <c r="AE315" s="41">
        <v>0</v>
      </c>
      <c r="AF315" s="41">
        <v>0</v>
      </c>
      <c r="AG315" s="43">
        <f t="shared" si="12"/>
        <v>17828791.359999999</v>
      </c>
      <c r="AH315" s="43">
        <f t="shared" si="13"/>
        <v>76272391</v>
      </c>
      <c r="AI315" s="43">
        <f t="shared" si="14"/>
        <v>20567188.900000002</v>
      </c>
      <c r="AJ315" s="41">
        <v>4826280374</v>
      </c>
      <c r="AK315" s="41">
        <v>4997715524</v>
      </c>
      <c r="AL315" s="41">
        <v>5390446747</v>
      </c>
      <c r="AM315" s="41">
        <v>5071480881.666667</v>
      </c>
      <c r="AN315" s="41">
        <v>1799216.9497812509</v>
      </c>
      <c r="AO315" s="44"/>
    </row>
    <row r="316" spans="1:41" s="34" customFormat="1" ht="16.5" x14ac:dyDescent="0.3">
      <c r="A316" s="34" t="s">
        <v>688</v>
      </c>
      <c r="B316" s="34" t="s">
        <v>689</v>
      </c>
      <c r="C316" s="34" t="s">
        <v>654</v>
      </c>
      <c r="D316" s="39">
        <v>1</v>
      </c>
      <c r="E316" s="39" t="s">
        <v>1246</v>
      </c>
      <c r="F316" s="40" t="s">
        <v>1190</v>
      </c>
      <c r="G316" s="41">
        <v>2374739500</v>
      </c>
      <c r="H316" s="42">
        <v>6.1050000000000004</v>
      </c>
      <c r="I316" s="41">
        <v>6686045308</v>
      </c>
      <c r="J316" s="41">
        <v>22083830.469999999</v>
      </c>
      <c r="K316" s="41">
        <v>22082719.939999998</v>
      </c>
      <c r="L316" s="41">
        <v>0</v>
      </c>
      <c r="M316" s="41">
        <v>22082719.939999998</v>
      </c>
      <c r="N316" s="41">
        <v>0</v>
      </c>
      <c r="O316" s="41">
        <v>0</v>
      </c>
      <c r="P316" s="41">
        <v>2005715.41</v>
      </c>
      <c r="Q316" s="41">
        <v>80896493</v>
      </c>
      <c r="R316" s="41">
        <v>0</v>
      </c>
      <c r="S316" s="41">
        <v>0</v>
      </c>
      <c r="T316" s="41">
        <v>37321949.990000002</v>
      </c>
      <c r="U316" s="41">
        <v>474948</v>
      </c>
      <c r="V316" s="41">
        <v>2181709</v>
      </c>
      <c r="W316" s="41">
        <v>144963535.34</v>
      </c>
      <c r="X316" s="43">
        <v>4.8853140714232711E-2</v>
      </c>
      <c r="Y316" s="41">
        <v>33444.520000000004</v>
      </c>
      <c r="Z316" s="41">
        <v>159250</v>
      </c>
      <c r="AA316" s="41">
        <v>3853.8904000000002</v>
      </c>
      <c r="AB316" s="41">
        <v>196548.41040000002</v>
      </c>
      <c r="AC316" s="41">
        <v>0</v>
      </c>
      <c r="AD316" s="41">
        <v>196548.41040000002</v>
      </c>
      <c r="AE316" s="41">
        <v>0</v>
      </c>
      <c r="AF316" s="41">
        <v>0</v>
      </c>
      <c r="AG316" s="43">
        <f t="shared" si="12"/>
        <v>24088435.349999998</v>
      </c>
      <c r="AH316" s="43">
        <f t="shared" si="13"/>
        <v>80896493</v>
      </c>
      <c r="AI316" s="43">
        <f t="shared" si="14"/>
        <v>39978606.990000002</v>
      </c>
      <c r="AJ316" s="41">
        <v>5918156559</v>
      </c>
      <c r="AK316" s="41">
        <v>6545133891</v>
      </c>
      <c r="AL316" s="41">
        <v>7017551418</v>
      </c>
      <c r="AM316" s="41">
        <v>6493613956</v>
      </c>
      <c r="AN316" s="41">
        <v>2339181.500149494</v>
      </c>
      <c r="AO316" s="44"/>
    </row>
    <row r="317" spans="1:41" s="34" customFormat="1" ht="16.5" x14ac:dyDescent="0.3">
      <c r="A317" s="34" t="s">
        <v>690</v>
      </c>
      <c r="B317" s="34" t="s">
        <v>691</v>
      </c>
      <c r="C317" s="34" t="s">
        <v>654</v>
      </c>
      <c r="D317" s="39">
        <v>2</v>
      </c>
      <c r="E317" s="39" t="s">
        <v>1247</v>
      </c>
      <c r="F317" s="40" t="s">
        <v>1190</v>
      </c>
      <c r="G317" s="41">
        <v>897811600</v>
      </c>
      <c r="H317" s="42">
        <v>3.2090000000000001</v>
      </c>
      <c r="I317" s="41">
        <v>1303796269</v>
      </c>
      <c r="J317" s="41">
        <v>4306404.53</v>
      </c>
      <c r="K317" s="41">
        <v>4306404.53</v>
      </c>
      <c r="L317" s="41">
        <v>0</v>
      </c>
      <c r="M317" s="41">
        <v>4306404.53</v>
      </c>
      <c r="N317" s="41">
        <v>0</v>
      </c>
      <c r="O317" s="41">
        <v>0</v>
      </c>
      <c r="P317" s="41">
        <v>391138.88</v>
      </c>
      <c r="Q317" s="41">
        <v>11914241</v>
      </c>
      <c r="R317" s="41">
        <v>0</v>
      </c>
      <c r="S317" s="41">
        <v>0</v>
      </c>
      <c r="T317" s="41">
        <v>11764175.75</v>
      </c>
      <c r="U317" s="41">
        <v>0</v>
      </c>
      <c r="V317" s="41">
        <v>432606.66</v>
      </c>
      <c r="W317" s="41">
        <v>28808566.82</v>
      </c>
      <c r="X317" s="43">
        <v>2.6362779465722349E-2</v>
      </c>
      <c r="Y317" s="41">
        <v>6817.8099999999995</v>
      </c>
      <c r="Z317" s="41">
        <v>33000</v>
      </c>
      <c r="AA317" s="41">
        <v>796.35619999999994</v>
      </c>
      <c r="AB317" s="41">
        <v>40614.1662</v>
      </c>
      <c r="AC317" s="41">
        <v>0</v>
      </c>
      <c r="AD317" s="41">
        <v>40614.1662</v>
      </c>
      <c r="AE317" s="41">
        <v>0</v>
      </c>
      <c r="AF317" s="41">
        <v>0</v>
      </c>
      <c r="AG317" s="43">
        <f t="shared" si="12"/>
        <v>4697543.41</v>
      </c>
      <c r="AH317" s="43">
        <f t="shared" si="13"/>
        <v>11914241</v>
      </c>
      <c r="AI317" s="43">
        <f t="shared" si="14"/>
        <v>12196782.41</v>
      </c>
      <c r="AJ317" s="41">
        <v>1177785677</v>
      </c>
      <c r="AK317" s="41">
        <v>1297821278</v>
      </c>
      <c r="AL317" s="41">
        <v>1401735519</v>
      </c>
      <c r="AM317" s="41">
        <v>1292447491.3333333</v>
      </c>
      <c r="AN317" s="41">
        <v>467244.70575482701</v>
      </c>
      <c r="AO317" s="44"/>
    </row>
    <row r="318" spans="1:41" s="34" customFormat="1" ht="16.5" x14ac:dyDescent="0.3">
      <c r="A318" s="34" t="s">
        <v>692</v>
      </c>
      <c r="B318" s="34" t="s">
        <v>693</v>
      </c>
      <c r="C318" s="34" t="s">
        <v>654</v>
      </c>
      <c r="D318" s="39">
        <v>3</v>
      </c>
      <c r="E318" s="39" t="s">
        <v>1247</v>
      </c>
      <c r="F318" s="40" t="s">
        <v>1190</v>
      </c>
      <c r="G318" s="41">
        <v>4230193860</v>
      </c>
      <c r="H318" s="42">
        <v>5.3570000000000002</v>
      </c>
      <c r="I318" s="41">
        <v>11540402481</v>
      </c>
      <c r="J318" s="41">
        <v>38117643.57</v>
      </c>
      <c r="K318" s="41">
        <v>37920385.789999999</v>
      </c>
      <c r="L318" s="41">
        <v>0</v>
      </c>
      <c r="M318" s="41">
        <v>37920385.789999999</v>
      </c>
      <c r="N318" s="41">
        <v>0</v>
      </c>
      <c r="O318" s="41">
        <v>0</v>
      </c>
      <c r="P318" s="41">
        <v>3445395.37</v>
      </c>
      <c r="Q318" s="41">
        <v>132763120</v>
      </c>
      <c r="R318" s="41">
        <v>0</v>
      </c>
      <c r="S318" s="41">
        <v>0</v>
      </c>
      <c r="T318" s="41">
        <v>46960814.210000001</v>
      </c>
      <c r="U318" s="41">
        <v>1692077.54</v>
      </c>
      <c r="V318" s="41">
        <v>3801210.3</v>
      </c>
      <c r="W318" s="41">
        <v>226583003.21000001</v>
      </c>
      <c r="X318" s="43">
        <v>4.8565526054968035E-2</v>
      </c>
      <c r="Y318" s="41">
        <v>13554.869999999999</v>
      </c>
      <c r="Z318" s="41">
        <v>77750</v>
      </c>
      <c r="AA318" s="41">
        <v>1826.0973999999999</v>
      </c>
      <c r="AB318" s="41">
        <v>93130.967399999994</v>
      </c>
      <c r="AC318" s="41">
        <v>-500</v>
      </c>
      <c r="AD318" s="41">
        <v>92630.967399999994</v>
      </c>
      <c r="AE318" s="41">
        <v>0</v>
      </c>
      <c r="AF318" s="41">
        <v>0</v>
      </c>
      <c r="AG318" s="43">
        <f t="shared" si="12"/>
        <v>41365781.159999996</v>
      </c>
      <c r="AH318" s="43">
        <f t="shared" si="13"/>
        <v>132763120</v>
      </c>
      <c r="AI318" s="43">
        <f t="shared" si="14"/>
        <v>52454102.049999997</v>
      </c>
      <c r="AJ318" s="41">
        <v>11038755167</v>
      </c>
      <c r="AK318" s="41">
        <v>11397123094</v>
      </c>
      <c r="AL318" s="41">
        <v>12137515115</v>
      </c>
      <c r="AM318" s="41">
        <v>11524464458.666666</v>
      </c>
      <c r="AN318" s="41">
        <v>4047947.1903820951</v>
      </c>
      <c r="AO318" s="44"/>
    </row>
    <row r="319" spans="1:41" s="34" customFormat="1" ht="16.5" x14ac:dyDescent="0.3">
      <c r="A319" s="34" t="s">
        <v>694</v>
      </c>
      <c r="B319" s="34" t="s">
        <v>695</v>
      </c>
      <c r="C319" s="34" t="s">
        <v>654</v>
      </c>
      <c r="D319" s="39">
        <v>1</v>
      </c>
      <c r="E319" s="39" t="s">
        <v>1246</v>
      </c>
      <c r="F319" s="40" t="s">
        <v>1190</v>
      </c>
      <c r="G319" s="41">
        <v>1507000092</v>
      </c>
      <c r="H319" s="42">
        <v>6.9820000000000002</v>
      </c>
      <c r="I319" s="41">
        <v>5162641799</v>
      </c>
      <c r="J319" s="41">
        <v>17052069.050000001</v>
      </c>
      <c r="K319" s="41">
        <v>17089253.84</v>
      </c>
      <c r="L319" s="41">
        <v>0</v>
      </c>
      <c r="M319" s="41">
        <v>17089253.84</v>
      </c>
      <c r="N319" s="41">
        <v>0</v>
      </c>
      <c r="O319" s="41">
        <v>0</v>
      </c>
      <c r="P319" s="41">
        <v>1552192.23</v>
      </c>
      <c r="Q319" s="41">
        <v>56885185</v>
      </c>
      <c r="R319" s="41">
        <v>0</v>
      </c>
      <c r="S319" s="41">
        <v>0</v>
      </c>
      <c r="T319" s="41">
        <v>27722749.52</v>
      </c>
      <c r="U319" s="41">
        <v>301400.02</v>
      </c>
      <c r="V319" s="41">
        <v>1667326</v>
      </c>
      <c r="W319" s="41">
        <v>105218106.60999998</v>
      </c>
      <c r="X319" s="43">
        <v>5.7965887402586E-2</v>
      </c>
      <c r="Y319" s="41">
        <v>20764.39</v>
      </c>
      <c r="Z319" s="41">
        <v>95750</v>
      </c>
      <c r="AA319" s="41">
        <v>2330.2878000000001</v>
      </c>
      <c r="AB319" s="41">
        <v>118844.6778</v>
      </c>
      <c r="AC319" s="41">
        <v>0</v>
      </c>
      <c r="AD319" s="41">
        <v>118844.6778</v>
      </c>
      <c r="AE319" s="41">
        <v>0</v>
      </c>
      <c r="AF319" s="41">
        <v>0</v>
      </c>
      <c r="AG319" s="43">
        <f t="shared" si="12"/>
        <v>18641446.07</v>
      </c>
      <c r="AH319" s="43">
        <f t="shared" si="13"/>
        <v>56885185</v>
      </c>
      <c r="AI319" s="43">
        <f t="shared" si="14"/>
        <v>29691475.539999999</v>
      </c>
      <c r="AJ319" s="41">
        <v>4476818015</v>
      </c>
      <c r="AK319" s="41">
        <v>5000144250</v>
      </c>
      <c r="AL319" s="41">
        <v>5420738898</v>
      </c>
      <c r="AM319" s="41">
        <v>4965900387.666667</v>
      </c>
      <c r="AN319" s="41">
        <v>1807464.7918667339</v>
      </c>
      <c r="AO319" s="44"/>
    </row>
    <row r="320" spans="1:41" s="34" customFormat="1" ht="16.5" x14ac:dyDescent="0.3">
      <c r="A320" s="34" t="s">
        <v>696</v>
      </c>
      <c r="B320" s="34" t="s">
        <v>697</v>
      </c>
      <c r="C320" s="34" t="s">
        <v>654</v>
      </c>
      <c r="D320" s="39">
        <v>2</v>
      </c>
      <c r="E320" s="39" t="s">
        <v>1247</v>
      </c>
      <c r="F320" s="40" t="s">
        <v>1190</v>
      </c>
      <c r="G320" s="41">
        <v>1520336000</v>
      </c>
      <c r="H320" s="42">
        <v>2.5469999999999997</v>
      </c>
      <c r="I320" s="41">
        <v>2019915151</v>
      </c>
      <c r="J320" s="41">
        <v>6671726.2199999997</v>
      </c>
      <c r="K320" s="41">
        <v>6671182.2999999998</v>
      </c>
      <c r="L320" s="41">
        <v>0</v>
      </c>
      <c r="M320" s="41">
        <v>6671182.2999999998</v>
      </c>
      <c r="N320" s="41">
        <v>0</v>
      </c>
      <c r="O320" s="41">
        <v>0</v>
      </c>
      <c r="P320" s="41">
        <v>605926.17000000004</v>
      </c>
      <c r="Q320" s="41">
        <v>19354375</v>
      </c>
      <c r="R320" s="41">
        <v>0</v>
      </c>
      <c r="S320" s="41">
        <v>0</v>
      </c>
      <c r="T320" s="41">
        <v>11421773.18</v>
      </c>
      <c r="U320" s="41">
        <v>0</v>
      </c>
      <c r="V320" s="41">
        <v>669520</v>
      </c>
      <c r="W320" s="41">
        <v>38722776.649999999</v>
      </c>
      <c r="X320" s="43">
        <v>7.4514601191676244E-2</v>
      </c>
      <c r="Y320" s="41">
        <v>9279.4600000000009</v>
      </c>
      <c r="Z320" s="41">
        <v>48500</v>
      </c>
      <c r="AA320" s="41">
        <v>1155.5892000000001</v>
      </c>
      <c r="AB320" s="41">
        <v>58935.049200000001</v>
      </c>
      <c r="AC320" s="41">
        <v>0</v>
      </c>
      <c r="AD320" s="41">
        <v>58935.049200000001</v>
      </c>
      <c r="AE320" s="41">
        <v>0</v>
      </c>
      <c r="AF320" s="41">
        <v>0</v>
      </c>
      <c r="AG320" s="43">
        <f t="shared" si="12"/>
        <v>7277108.4699999997</v>
      </c>
      <c r="AH320" s="43">
        <f t="shared" si="13"/>
        <v>19354375</v>
      </c>
      <c r="AI320" s="43">
        <f t="shared" si="14"/>
        <v>12091293.18</v>
      </c>
      <c r="AJ320" s="41">
        <v>1847517212</v>
      </c>
      <c r="AK320" s="41">
        <v>2008559868</v>
      </c>
      <c r="AL320" s="41">
        <v>2250349319</v>
      </c>
      <c r="AM320" s="41">
        <v>2035475466.3333333</v>
      </c>
      <c r="AN320" s="41">
        <v>750115.68955022702</v>
      </c>
      <c r="AO320" s="44"/>
    </row>
    <row r="321" spans="1:41" s="34" customFormat="1" ht="16.5" x14ac:dyDescent="0.3">
      <c r="A321" s="34" t="s">
        <v>698</v>
      </c>
      <c r="B321" s="34" t="s">
        <v>699</v>
      </c>
      <c r="C321" s="34" t="s">
        <v>654</v>
      </c>
      <c r="D321" s="39">
        <v>3</v>
      </c>
      <c r="E321" s="39" t="s">
        <v>1247</v>
      </c>
      <c r="F321" s="40" t="s">
        <v>1190</v>
      </c>
      <c r="G321" s="41">
        <v>749053200</v>
      </c>
      <c r="H321" s="42">
        <v>3.641</v>
      </c>
      <c r="I321" s="41">
        <v>1118275801</v>
      </c>
      <c r="J321" s="41">
        <v>3693635.34</v>
      </c>
      <c r="K321" s="41">
        <v>3693635.34</v>
      </c>
      <c r="L321" s="41">
        <v>0</v>
      </c>
      <c r="M321" s="41">
        <v>3693635.34</v>
      </c>
      <c r="N321" s="41">
        <v>0</v>
      </c>
      <c r="O321" s="41">
        <v>0</v>
      </c>
      <c r="P321" s="41">
        <v>335482.74</v>
      </c>
      <c r="Q321" s="41">
        <v>15238205</v>
      </c>
      <c r="R321" s="41">
        <v>0</v>
      </c>
      <c r="S321" s="41">
        <v>0</v>
      </c>
      <c r="T321" s="41">
        <v>7634235.6500000004</v>
      </c>
      <c r="U321" s="41">
        <v>0</v>
      </c>
      <c r="V321" s="41">
        <v>369276</v>
      </c>
      <c r="W321" s="41">
        <v>27270834.729999997</v>
      </c>
      <c r="X321" s="43">
        <v>3.0985841866877389E-2</v>
      </c>
      <c r="Y321" s="41">
        <v>1685.4</v>
      </c>
      <c r="Z321" s="41">
        <v>36500</v>
      </c>
      <c r="AA321" s="41">
        <v>763.70800000000008</v>
      </c>
      <c r="AB321" s="41">
        <v>38949.108</v>
      </c>
      <c r="AC321" s="41">
        <v>0</v>
      </c>
      <c r="AD321" s="41">
        <v>38949.108</v>
      </c>
      <c r="AE321" s="41">
        <v>0</v>
      </c>
      <c r="AF321" s="41">
        <v>0</v>
      </c>
      <c r="AG321" s="43">
        <f t="shared" si="12"/>
        <v>4029118.08</v>
      </c>
      <c r="AH321" s="43">
        <f t="shared" si="13"/>
        <v>15238205</v>
      </c>
      <c r="AI321" s="43">
        <f t="shared" si="14"/>
        <v>8003511.6500000004</v>
      </c>
      <c r="AJ321" s="41">
        <v>1026866073</v>
      </c>
      <c r="AK321" s="41">
        <v>1107829113</v>
      </c>
      <c r="AL321" s="41">
        <v>1238104463</v>
      </c>
      <c r="AM321" s="41">
        <v>1124266549.6666667</v>
      </c>
      <c r="AN321" s="41">
        <v>412701.07496517902</v>
      </c>
      <c r="AO321" s="44"/>
    </row>
    <row r="322" spans="1:41" s="34" customFormat="1" ht="16.5" x14ac:dyDescent="0.3">
      <c r="A322" s="34" t="s">
        <v>700</v>
      </c>
      <c r="B322" s="34" t="s">
        <v>701</v>
      </c>
      <c r="C322" s="34" t="s">
        <v>654</v>
      </c>
      <c r="D322" s="39">
        <v>1</v>
      </c>
      <c r="E322" s="39" t="s">
        <v>1247</v>
      </c>
      <c r="F322" s="40" t="s">
        <v>1191</v>
      </c>
      <c r="G322" s="41">
        <v>3159336800</v>
      </c>
      <c r="H322" s="42">
        <v>11.633999999999999</v>
      </c>
      <c r="I322" s="41">
        <v>14871588803</v>
      </c>
      <c r="J322" s="41">
        <v>49120464.890000001</v>
      </c>
      <c r="K322" s="41">
        <v>49070511.390000001</v>
      </c>
      <c r="L322" s="41">
        <v>0</v>
      </c>
      <c r="M322" s="41">
        <v>49070511.390000001</v>
      </c>
      <c r="N322" s="41">
        <v>0</v>
      </c>
      <c r="O322" s="41">
        <v>0</v>
      </c>
      <c r="P322" s="41">
        <v>4457174.82</v>
      </c>
      <c r="Q322" s="41">
        <v>203232470</v>
      </c>
      <c r="R322" s="41">
        <v>0</v>
      </c>
      <c r="S322" s="41">
        <v>0</v>
      </c>
      <c r="T322" s="41">
        <v>105834224</v>
      </c>
      <c r="U322" s="41">
        <v>0</v>
      </c>
      <c r="V322" s="41">
        <v>4931987.25</v>
      </c>
      <c r="W322" s="41">
        <v>367526367.46000004</v>
      </c>
      <c r="X322" s="43">
        <v>9.9283176469315976E-2</v>
      </c>
      <c r="Y322" s="41">
        <v>90136.959999999992</v>
      </c>
      <c r="Z322" s="41">
        <v>319750</v>
      </c>
      <c r="AA322" s="41">
        <v>8197.7392</v>
      </c>
      <c r="AB322" s="41">
        <v>418084.69919999997</v>
      </c>
      <c r="AC322" s="41">
        <v>0</v>
      </c>
      <c r="AD322" s="41">
        <v>418084.69919999997</v>
      </c>
      <c r="AE322" s="41">
        <v>0</v>
      </c>
      <c r="AF322" s="41">
        <v>0</v>
      </c>
      <c r="AG322" s="43">
        <f t="shared" ref="AG322:AG385" si="15">SUM(M322:P322)</f>
        <v>53527686.210000001</v>
      </c>
      <c r="AH322" s="43">
        <f t="shared" ref="AH322:AH385" si="16">SUM(Q322:S322)</f>
        <v>203232470</v>
      </c>
      <c r="AI322" s="43">
        <f t="shared" ref="AI322:AI385" si="17">SUM(T322:V322)</f>
        <v>110766211.25</v>
      </c>
      <c r="AJ322" s="41">
        <v>14265060769</v>
      </c>
      <c r="AK322" s="41">
        <v>14792322732</v>
      </c>
      <c r="AL322" s="41">
        <v>16921996786</v>
      </c>
      <c r="AM322" s="41">
        <v>15326460095.666666</v>
      </c>
      <c r="AN322" s="41">
        <v>5640659.9546677377</v>
      </c>
      <c r="AO322" s="44"/>
    </row>
    <row r="323" spans="1:41" s="34" customFormat="1" ht="16.5" x14ac:dyDescent="0.3">
      <c r="A323" s="34" t="s">
        <v>702</v>
      </c>
      <c r="B323" s="34" t="s">
        <v>703</v>
      </c>
      <c r="C323" s="34" t="s">
        <v>704</v>
      </c>
      <c r="D323" s="39">
        <v>2</v>
      </c>
      <c r="E323" s="39" t="s">
        <v>1247</v>
      </c>
      <c r="F323" s="40" t="s">
        <v>1190</v>
      </c>
      <c r="G323" s="41">
        <v>1165610700</v>
      </c>
      <c r="H323" s="42">
        <v>0.58899999999999997</v>
      </c>
      <c r="I323" s="41">
        <v>1464307317</v>
      </c>
      <c r="J323" s="41">
        <v>2737360.9</v>
      </c>
      <c r="K323" s="41">
        <v>2737360.9</v>
      </c>
      <c r="L323" s="41">
        <v>0</v>
      </c>
      <c r="M323" s="41">
        <v>2737360.9</v>
      </c>
      <c r="N323" s="41">
        <v>186214.32</v>
      </c>
      <c r="O323" s="41">
        <v>0</v>
      </c>
      <c r="P323" s="41">
        <v>402810.78</v>
      </c>
      <c r="Q323" s="41">
        <v>364569</v>
      </c>
      <c r="R323" s="41">
        <v>0</v>
      </c>
      <c r="S323" s="41">
        <v>0</v>
      </c>
      <c r="T323" s="41">
        <v>3168642.2</v>
      </c>
      <c r="U323" s="41">
        <v>0</v>
      </c>
      <c r="V323" s="41">
        <v>0</v>
      </c>
      <c r="W323" s="41">
        <v>6859597.2000000002</v>
      </c>
      <c r="X323" s="43">
        <v>8.3149950501109193E-3</v>
      </c>
      <c r="Y323" s="41">
        <v>0</v>
      </c>
      <c r="Z323" s="41">
        <v>1500</v>
      </c>
      <c r="AA323" s="41">
        <v>30</v>
      </c>
      <c r="AB323" s="41">
        <v>1530</v>
      </c>
      <c r="AC323" s="41">
        <v>0</v>
      </c>
      <c r="AD323" s="41">
        <v>1530</v>
      </c>
      <c r="AE323" s="41">
        <v>0</v>
      </c>
      <c r="AF323" s="41">
        <v>0</v>
      </c>
      <c r="AG323" s="43">
        <f t="shared" si="15"/>
        <v>3326386</v>
      </c>
      <c r="AH323" s="43">
        <f t="shared" si="16"/>
        <v>364569</v>
      </c>
      <c r="AI323" s="43">
        <f t="shared" si="17"/>
        <v>3168642.2</v>
      </c>
      <c r="AJ323" s="41">
        <v>976186662</v>
      </c>
      <c r="AK323" s="41">
        <v>1461222836</v>
      </c>
      <c r="AL323" s="41">
        <v>1462314264</v>
      </c>
      <c r="AM323" s="41">
        <v>1299907920.6666667</v>
      </c>
      <c r="AN323" s="41">
        <v>487437.600561912</v>
      </c>
      <c r="AO323" s="44"/>
    </row>
    <row r="324" spans="1:41" s="34" customFormat="1" ht="16.5" x14ac:dyDescent="0.3">
      <c r="A324" s="34" t="s">
        <v>705</v>
      </c>
      <c r="B324" s="34" t="s">
        <v>706</v>
      </c>
      <c r="C324" s="34" t="s">
        <v>704</v>
      </c>
      <c r="D324" s="39">
        <v>3</v>
      </c>
      <c r="E324" s="39" t="s">
        <v>1246</v>
      </c>
      <c r="F324" s="40" t="s">
        <v>1190</v>
      </c>
      <c r="G324" s="41">
        <v>193244900</v>
      </c>
      <c r="H324" s="42">
        <v>3.218</v>
      </c>
      <c r="I324" s="41">
        <v>248007205</v>
      </c>
      <c r="J324" s="41">
        <v>463622.09</v>
      </c>
      <c r="K324" s="41">
        <v>463622.09</v>
      </c>
      <c r="L324" s="41">
        <v>0</v>
      </c>
      <c r="M324" s="41">
        <v>463622.09</v>
      </c>
      <c r="N324" s="41">
        <v>31538.799999999999</v>
      </c>
      <c r="O324" s="41">
        <v>8710.7000000000007</v>
      </c>
      <c r="P324" s="41">
        <v>68223.37</v>
      </c>
      <c r="Q324" s="41">
        <v>0</v>
      </c>
      <c r="R324" s="41">
        <v>3739841</v>
      </c>
      <c r="S324" s="41">
        <v>0</v>
      </c>
      <c r="T324" s="41">
        <v>1818662.56</v>
      </c>
      <c r="U324" s="41">
        <v>86960.21</v>
      </c>
      <c r="V324" s="41">
        <v>0</v>
      </c>
      <c r="W324" s="41">
        <v>6217558.7299999995</v>
      </c>
      <c r="X324" s="43">
        <v>3.0418238123490059E-2</v>
      </c>
      <c r="Y324" s="41">
        <v>734.25</v>
      </c>
      <c r="Z324" s="41">
        <v>7750</v>
      </c>
      <c r="AA324" s="41">
        <v>169.685</v>
      </c>
      <c r="AB324" s="41">
        <v>8653.9349999999995</v>
      </c>
      <c r="AC324" s="41">
        <v>0</v>
      </c>
      <c r="AD324" s="41">
        <v>8653.9349999999995</v>
      </c>
      <c r="AE324" s="41">
        <v>0</v>
      </c>
      <c r="AF324" s="41">
        <v>0</v>
      </c>
      <c r="AG324" s="43">
        <f t="shared" si="15"/>
        <v>572094.96</v>
      </c>
      <c r="AH324" s="43">
        <f t="shared" si="16"/>
        <v>3739841</v>
      </c>
      <c r="AI324" s="43">
        <f t="shared" si="17"/>
        <v>1905622.77</v>
      </c>
      <c r="AJ324" s="41">
        <v>199377689</v>
      </c>
      <c r="AK324" s="41">
        <v>247591026</v>
      </c>
      <c r="AL324" s="41">
        <v>290113947</v>
      </c>
      <c r="AM324" s="41">
        <v>245694220.66666666</v>
      </c>
      <c r="AN324" s="41">
        <v>96704.552295350994</v>
      </c>
      <c r="AO324" s="44"/>
    </row>
    <row r="325" spans="1:41" s="34" customFormat="1" ht="16.5" x14ac:dyDescent="0.3">
      <c r="A325" s="34" t="s">
        <v>707</v>
      </c>
      <c r="B325" s="34" t="s">
        <v>708</v>
      </c>
      <c r="C325" s="34" t="s">
        <v>704</v>
      </c>
      <c r="D325" s="39">
        <v>1</v>
      </c>
      <c r="E325" s="39" t="s">
        <v>1247</v>
      </c>
      <c r="F325" s="40" t="s">
        <v>1190</v>
      </c>
      <c r="G325" s="41">
        <v>3052187280</v>
      </c>
      <c r="H325" s="42">
        <v>1.5819999999999999</v>
      </c>
      <c r="I325" s="41">
        <v>2855286002</v>
      </c>
      <c r="J325" s="41">
        <v>5337642.01</v>
      </c>
      <c r="K325" s="41">
        <v>5337563.6899999995</v>
      </c>
      <c r="L325" s="41">
        <v>0</v>
      </c>
      <c r="M325" s="41">
        <v>5337563.6899999995</v>
      </c>
      <c r="N325" s="41">
        <v>0</v>
      </c>
      <c r="O325" s="41">
        <v>100283.84</v>
      </c>
      <c r="P325" s="41">
        <v>785438.73</v>
      </c>
      <c r="Q325" s="41">
        <v>24433610</v>
      </c>
      <c r="R325" s="41">
        <v>0</v>
      </c>
      <c r="S325" s="41">
        <v>0</v>
      </c>
      <c r="T325" s="41">
        <v>16679471.710000001</v>
      </c>
      <c r="U325" s="41">
        <v>0</v>
      </c>
      <c r="V325" s="41">
        <v>933380</v>
      </c>
      <c r="W325" s="41">
        <v>48269747.969999999</v>
      </c>
      <c r="X325" s="43">
        <v>2.1436319954822664E-2</v>
      </c>
      <c r="Y325" s="41">
        <v>3000</v>
      </c>
      <c r="Z325" s="41">
        <v>12750</v>
      </c>
      <c r="AA325" s="41">
        <v>315</v>
      </c>
      <c r="AB325" s="41">
        <v>16065</v>
      </c>
      <c r="AC325" s="41">
        <v>0</v>
      </c>
      <c r="AD325" s="41">
        <v>16065</v>
      </c>
      <c r="AE325" s="41">
        <v>0</v>
      </c>
      <c r="AF325" s="41">
        <v>0</v>
      </c>
      <c r="AG325" s="43">
        <f t="shared" si="15"/>
        <v>6223286.2599999998</v>
      </c>
      <c r="AH325" s="43">
        <f t="shared" si="16"/>
        <v>24433610</v>
      </c>
      <c r="AI325" s="43">
        <f t="shared" si="17"/>
        <v>17612851.710000001</v>
      </c>
      <c r="AJ325" s="41">
        <v>2483123847</v>
      </c>
      <c r="AK325" s="41">
        <v>2800143553</v>
      </c>
      <c r="AL325" s="41">
        <v>3212152473</v>
      </c>
      <c r="AM325" s="41">
        <v>2831806624.3333335</v>
      </c>
      <c r="AN325" s="41">
        <v>1070716.4202825089</v>
      </c>
      <c r="AO325" s="44"/>
    </row>
    <row r="326" spans="1:41" s="34" customFormat="1" ht="16.5" x14ac:dyDescent="0.3">
      <c r="A326" s="34" t="s">
        <v>709</v>
      </c>
      <c r="B326" s="34" t="s">
        <v>710</v>
      </c>
      <c r="C326" s="34" t="s">
        <v>704</v>
      </c>
      <c r="D326" s="39">
        <v>2</v>
      </c>
      <c r="E326" s="39" t="s">
        <v>1247</v>
      </c>
      <c r="F326" s="40" t="s">
        <v>1190</v>
      </c>
      <c r="G326" s="41">
        <v>1164954000</v>
      </c>
      <c r="H326" s="42">
        <v>1.6649999999999998</v>
      </c>
      <c r="I326" s="41">
        <v>1186828219</v>
      </c>
      <c r="J326" s="41">
        <v>2218644.35</v>
      </c>
      <c r="K326" s="41">
        <v>2216621.13</v>
      </c>
      <c r="L326" s="41">
        <v>0</v>
      </c>
      <c r="M326" s="41">
        <v>2216621.13</v>
      </c>
      <c r="N326" s="41">
        <v>150776.22</v>
      </c>
      <c r="O326" s="41">
        <v>41642.6</v>
      </c>
      <c r="P326" s="41">
        <v>326220.71999999997</v>
      </c>
      <c r="Q326" s="41">
        <v>0</v>
      </c>
      <c r="R326" s="41">
        <v>10428781</v>
      </c>
      <c r="S326" s="41">
        <v>0</v>
      </c>
      <c r="T326" s="41">
        <v>6110827.9500000002</v>
      </c>
      <c r="U326" s="41">
        <v>116532.83</v>
      </c>
      <c r="V326" s="41">
        <v>0</v>
      </c>
      <c r="W326" s="41">
        <v>19391402.449999999</v>
      </c>
      <c r="X326" s="43">
        <v>2.6206205599382193E-2</v>
      </c>
      <c r="Y326" s="41">
        <v>2500</v>
      </c>
      <c r="Z326" s="41">
        <v>19750</v>
      </c>
      <c r="AA326" s="41">
        <v>445</v>
      </c>
      <c r="AB326" s="41">
        <v>22695</v>
      </c>
      <c r="AC326" s="41">
        <v>0</v>
      </c>
      <c r="AD326" s="41">
        <v>22695</v>
      </c>
      <c r="AE326" s="41">
        <v>0</v>
      </c>
      <c r="AF326" s="41">
        <v>0</v>
      </c>
      <c r="AG326" s="43">
        <f t="shared" si="15"/>
        <v>2735260.67</v>
      </c>
      <c r="AH326" s="43">
        <f t="shared" si="16"/>
        <v>10428781</v>
      </c>
      <c r="AI326" s="43">
        <f t="shared" si="17"/>
        <v>6227360.7800000003</v>
      </c>
      <c r="AJ326" s="41">
        <v>1083114471</v>
      </c>
      <c r="AK326" s="41">
        <v>1178354088</v>
      </c>
      <c r="AL326" s="41">
        <v>1273730593</v>
      </c>
      <c r="AM326" s="41">
        <v>1178399717.3333333</v>
      </c>
      <c r="AN326" s="41">
        <v>424576.43975646899</v>
      </c>
      <c r="AO326" s="44"/>
    </row>
    <row r="327" spans="1:41" s="34" customFormat="1" ht="16.5" x14ac:dyDescent="0.3">
      <c r="A327" s="34" t="s">
        <v>711</v>
      </c>
      <c r="B327" s="34" t="s">
        <v>712</v>
      </c>
      <c r="C327" s="34" t="s">
        <v>704</v>
      </c>
      <c r="D327" s="39">
        <v>3</v>
      </c>
      <c r="E327" s="39" t="s">
        <v>1246</v>
      </c>
      <c r="F327" s="40" t="s">
        <v>1190</v>
      </c>
      <c r="G327" s="41">
        <v>1387964600</v>
      </c>
      <c r="H327" s="42">
        <v>0.86899999999999999</v>
      </c>
      <c r="I327" s="41">
        <v>1546150131</v>
      </c>
      <c r="J327" s="41">
        <v>2890357.0100000002</v>
      </c>
      <c r="K327" s="41">
        <v>2890357.0100000002</v>
      </c>
      <c r="L327" s="41">
        <v>0</v>
      </c>
      <c r="M327" s="41">
        <v>2890357.0100000002</v>
      </c>
      <c r="N327" s="41">
        <v>0</v>
      </c>
      <c r="O327" s="41">
        <v>54305.08</v>
      </c>
      <c r="P327" s="41">
        <v>425324.61</v>
      </c>
      <c r="Q327" s="41">
        <v>4433014</v>
      </c>
      <c r="R327" s="41">
        <v>0</v>
      </c>
      <c r="S327" s="41">
        <v>0</v>
      </c>
      <c r="T327" s="41">
        <v>3742134.48</v>
      </c>
      <c r="U327" s="41">
        <v>0</v>
      </c>
      <c r="V327" s="41">
        <v>512914.22</v>
      </c>
      <c r="W327" s="41">
        <v>12058049.4</v>
      </c>
      <c r="X327" s="43">
        <v>1.1414845209731232E-2</v>
      </c>
      <c r="Y327" s="41">
        <v>-250</v>
      </c>
      <c r="Z327" s="41">
        <v>7500</v>
      </c>
      <c r="AA327" s="41">
        <v>145</v>
      </c>
      <c r="AB327" s="41">
        <v>7395</v>
      </c>
      <c r="AC327" s="41">
        <v>0</v>
      </c>
      <c r="AD327" s="41">
        <v>7395</v>
      </c>
      <c r="AE327" s="41">
        <v>0</v>
      </c>
      <c r="AF327" s="41">
        <v>0</v>
      </c>
      <c r="AG327" s="43">
        <f t="shared" si="15"/>
        <v>3369986.7</v>
      </c>
      <c r="AH327" s="43">
        <f t="shared" si="16"/>
        <v>4433014</v>
      </c>
      <c r="AI327" s="43">
        <f t="shared" si="17"/>
        <v>4255048.7</v>
      </c>
      <c r="AJ327" s="41">
        <v>1457074761</v>
      </c>
      <c r="AK327" s="41">
        <v>1538744186</v>
      </c>
      <c r="AL327" s="41">
        <v>1799980029</v>
      </c>
      <c r="AM327" s="41">
        <v>1598599658.6666667</v>
      </c>
      <c r="AN327" s="41">
        <v>599992.74300665699</v>
      </c>
      <c r="AO327" s="44"/>
    </row>
    <row r="328" spans="1:41" s="34" customFormat="1" ht="16.5" x14ac:dyDescent="0.3">
      <c r="A328" s="34" t="s">
        <v>713</v>
      </c>
      <c r="B328" s="34" t="s">
        <v>714</v>
      </c>
      <c r="C328" s="34" t="s">
        <v>704</v>
      </c>
      <c r="D328" s="39">
        <v>1</v>
      </c>
      <c r="E328" s="39" t="s">
        <v>1246</v>
      </c>
      <c r="F328" s="40" t="s">
        <v>1190</v>
      </c>
      <c r="G328" s="41">
        <v>1779900600</v>
      </c>
      <c r="H328" s="42">
        <v>1.4549999999999998</v>
      </c>
      <c r="I328" s="41">
        <v>2621424448</v>
      </c>
      <c r="J328" s="41">
        <v>4900463.6499999994</v>
      </c>
      <c r="K328" s="41">
        <v>4900463.6499999994</v>
      </c>
      <c r="L328" s="41">
        <v>0</v>
      </c>
      <c r="M328" s="41">
        <v>4900463.6499999994</v>
      </c>
      <c r="N328" s="41">
        <v>0</v>
      </c>
      <c r="O328" s="41">
        <v>92071.69</v>
      </c>
      <c r="P328" s="41">
        <v>721117.77</v>
      </c>
      <c r="Q328" s="41">
        <v>10174206</v>
      </c>
      <c r="R328" s="41">
        <v>0</v>
      </c>
      <c r="S328" s="41">
        <v>0</v>
      </c>
      <c r="T328" s="41">
        <v>9134327.5</v>
      </c>
      <c r="U328" s="41">
        <v>0</v>
      </c>
      <c r="V328" s="41">
        <v>864574</v>
      </c>
      <c r="W328" s="41">
        <v>25886760.609999999</v>
      </c>
      <c r="X328" s="43">
        <v>1.9106354640381098E-2</v>
      </c>
      <c r="Y328" s="41">
        <v>3000</v>
      </c>
      <c r="Z328" s="41">
        <v>24500</v>
      </c>
      <c r="AA328" s="41">
        <v>550</v>
      </c>
      <c r="AB328" s="41">
        <v>28050</v>
      </c>
      <c r="AC328" s="41">
        <v>0</v>
      </c>
      <c r="AD328" s="41">
        <v>28050</v>
      </c>
      <c r="AE328" s="41">
        <v>0</v>
      </c>
      <c r="AF328" s="41">
        <v>0</v>
      </c>
      <c r="AG328" s="43">
        <f t="shared" si="15"/>
        <v>5713653.1099999994</v>
      </c>
      <c r="AH328" s="43">
        <f t="shared" si="16"/>
        <v>10174206</v>
      </c>
      <c r="AI328" s="43">
        <f t="shared" si="17"/>
        <v>9998901.5</v>
      </c>
      <c r="AJ328" s="41">
        <v>2360426956</v>
      </c>
      <c r="AK328" s="41">
        <v>2593724280</v>
      </c>
      <c r="AL328" s="41">
        <v>2920742698</v>
      </c>
      <c r="AM328" s="41">
        <v>2624964644.6666665</v>
      </c>
      <c r="AN328" s="41">
        <v>973579.92575243395</v>
      </c>
      <c r="AO328" s="44"/>
    </row>
    <row r="329" spans="1:41" s="34" customFormat="1" ht="16.5" x14ac:dyDescent="0.3">
      <c r="A329" s="34" t="s">
        <v>715</v>
      </c>
      <c r="B329" s="34" t="s">
        <v>716</v>
      </c>
      <c r="C329" s="34" t="s">
        <v>704</v>
      </c>
      <c r="D329" s="39">
        <v>2</v>
      </c>
      <c r="E329" s="39" t="s">
        <v>1247</v>
      </c>
      <c r="F329" s="40" t="s">
        <v>1190</v>
      </c>
      <c r="G329" s="41">
        <v>2257628400</v>
      </c>
      <c r="H329" s="42">
        <v>0.91700000000000004</v>
      </c>
      <c r="I329" s="41">
        <v>2136083585</v>
      </c>
      <c r="J329" s="41">
        <v>3993172.48</v>
      </c>
      <c r="K329" s="41">
        <v>3993128.38</v>
      </c>
      <c r="L329" s="41">
        <v>0</v>
      </c>
      <c r="M329" s="41">
        <v>3993128.38</v>
      </c>
      <c r="N329" s="41">
        <v>0</v>
      </c>
      <c r="O329" s="41">
        <v>75024.19</v>
      </c>
      <c r="P329" s="41">
        <v>587601.05000000005</v>
      </c>
      <c r="Q329" s="41">
        <v>6997098</v>
      </c>
      <c r="R329" s="41">
        <v>0</v>
      </c>
      <c r="S329" s="41">
        <v>0</v>
      </c>
      <c r="T329" s="41">
        <v>8333723.5099999998</v>
      </c>
      <c r="U329" s="41">
        <v>0</v>
      </c>
      <c r="V329" s="41">
        <v>706558.57</v>
      </c>
      <c r="W329" s="41">
        <v>20693133.700000003</v>
      </c>
      <c r="X329" s="43">
        <v>1.3978092299585191E-2</v>
      </c>
      <c r="Y329" s="41">
        <v>1250</v>
      </c>
      <c r="Z329" s="41">
        <v>18000</v>
      </c>
      <c r="AA329" s="41">
        <v>385</v>
      </c>
      <c r="AB329" s="41">
        <v>19635</v>
      </c>
      <c r="AC329" s="41">
        <v>0</v>
      </c>
      <c r="AD329" s="41">
        <v>19635</v>
      </c>
      <c r="AE329" s="41">
        <v>0</v>
      </c>
      <c r="AF329" s="41">
        <v>0</v>
      </c>
      <c r="AG329" s="43">
        <f t="shared" si="15"/>
        <v>4655753.62</v>
      </c>
      <c r="AH329" s="43">
        <f t="shared" si="16"/>
        <v>6997098</v>
      </c>
      <c r="AI329" s="43">
        <f t="shared" si="17"/>
        <v>9040282.0800000001</v>
      </c>
      <c r="AJ329" s="41">
        <v>1902491377</v>
      </c>
      <c r="AK329" s="41">
        <v>2119677824</v>
      </c>
      <c r="AL329" s="41">
        <v>2330816023</v>
      </c>
      <c r="AM329" s="41">
        <v>2117661741.3333333</v>
      </c>
      <c r="AN329" s="41">
        <v>776937.897394659</v>
      </c>
      <c r="AO329" s="44"/>
    </row>
    <row r="330" spans="1:41" s="34" customFormat="1" ht="16.5" x14ac:dyDescent="0.3">
      <c r="A330" s="34" t="s">
        <v>717</v>
      </c>
      <c r="B330" s="34" t="s">
        <v>718</v>
      </c>
      <c r="C330" s="34" t="s">
        <v>704</v>
      </c>
      <c r="D330" s="39">
        <v>3</v>
      </c>
      <c r="E330" s="39" t="s">
        <v>1246</v>
      </c>
      <c r="F330" s="40" t="s">
        <v>1190</v>
      </c>
      <c r="G330" s="41">
        <v>2479117000</v>
      </c>
      <c r="H330" s="42">
        <v>1.2409999999999999</v>
      </c>
      <c r="I330" s="41">
        <v>2319991818</v>
      </c>
      <c r="J330" s="41">
        <v>4336968.62</v>
      </c>
      <c r="K330" s="41">
        <v>4336968.62</v>
      </c>
      <c r="L330" s="41">
        <v>0</v>
      </c>
      <c r="M330" s="41">
        <v>4336968.62</v>
      </c>
      <c r="N330" s="41">
        <v>295030.76</v>
      </c>
      <c r="O330" s="41">
        <v>0</v>
      </c>
      <c r="P330" s="41">
        <v>638197.80000000005</v>
      </c>
      <c r="Q330" s="41">
        <v>14909024</v>
      </c>
      <c r="R330" s="41">
        <v>0</v>
      </c>
      <c r="S330" s="41">
        <v>0</v>
      </c>
      <c r="T330" s="41">
        <v>10575778.800000001</v>
      </c>
      <c r="U330" s="41">
        <v>0</v>
      </c>
      <c r="V330" s="41">
        <v>0</v>
      </c>
      <c r="W330" s="41">
        <v>30754999.98</v>
      </c>
      <c r="X330" s="43">
        <v>1.6500396982764801E-2</v>
      </c>
      <c r="Y330" s="41">
        <v>1000</v>
      </c>
      <c r="Z330" s="41">
        <v>28000</v>
      </c>
      <c r="AA330" s="41">
        <v>580</v>
      </c>
      <c r="AB330" s="41">
        <v>29580</v>
      </c>
      <c r="AC330" s="41">
        <v>0</v>
      </c>
      <c r="AD330" s="41">
        <v>29580</v>
      </c>
      <c r="AE330" s="41">
        <v>0</v>
      </c>
      <c r="AF330" s="41">
        <v>0</v>
      </c>
      <c r="AG330" s="43">
        <f t="shared" si="15"/>
        <v>5270197.18</v>
      </c>
      <c r="AH330" s="43">
        <f t="shared" si="16"/>
        <v>14909024</v>
      </c>
      <c r="AI330" s="43">
        <f t="shared" si="17"/>
        <v>10575778.800000001</v>
      </c>
      <c r="AJ330" s="41">
        <v>2130638124</v>
      </c>
      <c r="AK330" s="41">
        <v>2295564906</v>
      </c>
      <c r="AL330" s="41">
        <v>2490323456</v>
      </c>
      <c r="AM330" s="41">
        <v>2305508828.6666665</v>
      </c>
      <c r="AN330" s="41">
        <v>830106.98855884804</v>
      </c>
      <c r="AO330" s="44"/>
    </row>
    <row r="331" spans="1:41" s="34" customFormat="1" ht="16.5" x14ac:dyDescent="0.3">
      <c r="A331" s="34" t="s">
        <v>719</v>
      </c>
      <c r="B331" s="34" t="s">
        <v>720</v>
      </c>
      <c r="C331" s="34" t="s">
        <v>704</v>
      </c>
      <c r="D331" s="39">
        <v>1</v>
      </c>
      <c r="E331" s="39" t="s">
        <v>1246</v>
      </c>
      <c r="F331" s="40" t="s">
        <v>1190</v>
      </c>
      <c r="G331" s="41">
        <v>4006037271</v>
      </c>
      <c r="H331" s="42">
        <v>1.49</v>
      </c>
      <c r="I331" s="41">
        <v>3885448716</v>
      </c>
      <c r="J331" s="41">
        <v>7263417.5</v>
      </c>
      <c r="K331" s="41">
        <v>7260989.9900000002</v>
      </c>
      <c r="L331" s="41">
        <v>0</v>
      </c>
      <c r="M331" s="41">
        <v>7260989.9900000002</v>
      </c>
      <c r="N331" s="41">
        <v>493926.48</v>
      </c>
      <c r="O331" s="41">
        <v>0</v>
      </c>
      <c r="P331" s="41">
        <v>1068494.0900000001</v>
      </c>
      <c r="Q331" s="41">
        <v>26301779</v>
      </c>
      <c r="R331" s="41">
        <v>13036722</v>
      </c>
      <c r="S331" s="41">
        <v>0</v>
      </c>
      <c r="T331" s="41">
        <v>11028155.92</v>
      </c>
      <c r="U331" s="41">
        <v>481573.35</v>
      </c>
      <c r="V331" s="41">
        <v>0</v>
      </c>
      <c r="W331" s="41">
        <v>59671640.830000006</v>
      </c>
      <c r="X331" s="43">
        <v>1.7302747793968429E-2</v>
      </c>
      <c r="Y331" s="41">
        <v>2000</v>
      </c>
      <c r="Z331" s="41">
        <v>33000</v>
      </c>
      <c r="AA331" s="41">
        <v>700</v>
      </c>
      <c r="AB331" s="41">
        <v>35700</v>
      </c>
      <c r="AC331" s="41">
        <v>0</v>
      </c>
      <c r="AD331" s="41">
        <v>35700</v>
      </c>
      <c r="AE331" s="41">
        <v>0</v>
      </c>
      <c r="AF331" s="41">
        <v>0</v>
      </c>
      <c r="AG331" s="43">
        <f t="shared" si="15"/>
        <v>8823410.5600000005</v>
      </c>
      <c r="AH331" s="43">
        <f t="shared" si="16"/>
        <v>39338501</v>
      </c>
      <c r="AI331" s="43">
        <f t="shared" si="17"/>
        <v>11509729.27</v>
      </c>
      <c r="AJ331" s="41">
        <v>3538289485</v>
      </c>
      <c r="AK331" s="41">
        <v>3861160004</v>
      </c>
      <c r="AL331" s="41">
        <v>4183856336</v>
      </c>
      <c r="AM331" s="41">
        <v>3861101941.6666665</v>
      </c>
      <c r="AN331" s="41">
        <v>1396149.7395155311</v>
      </c>
      <c r="AO331" s="44"/>
    </row>
    <row r="332" spans="1:41" s="34" customFormat="1" ht="16.5" x14ac:dyDescent="0.3">
      <c r="A332" s="34" t="s">
        <v>721</v>
      </c>
      <c r="B332" s="34" t="s">
        <v>722</v>
      </c>
      <c r="C332" s="34" t="s">
        <v>704</v>
      </c>
      <c r="D332" s="39">
        <v>2</v>
      </c>
      <c r="E332" s="39" t="s">
        <v>1247</v>
      </c>
      <c r="F332" s="40" t="s">
        <v>1190</v>
      </c>
      <c r="G332" s="41">
        <v>4960849600</v>
      </c>
      <c r="H332" s="42">
        <v>0.42699999999999999</v>
      </c>
      <c r="I332" s="41">
        <v>4450337897</v>
      </c>
      <c r="J332" s="41">
        <v>8319415.4699999997</v>
      </c>
      <c r="K332" s="41">
        <v>8319415.4699999997</v>
      </c>
      <c r="L332" s="41">
        <v>0</v>
      </c>
      <c r="M332" s="41">
        <v>8319415.4699999997</v>
      </c>
      <c r="N332" s="41">
        <v>565944.49</v>
      </c>
      <c r="O332" s="41">
        <v>0</v>
      </c>
      <c r="P332" s="41">
        <v>1224226.67</v>
      </c>
      <c r="Q332" s="41">
        <v>2215953</v>
      </c>
      <c r="R332" s="41">
        <v>0</v>
      </c>
      <c r="S332" s="41">
        <v>0</v>
      </c>
      <c r="T332" s="41">
        <v>8817815.3900000006</v>
      </c>
      <c r="U332" s="41">
        <v>0</v>
      </c>
      <c r="V332" s="41">
        <v>0</v>
      </c>
      <c r="W332" s="41">
        <v>21143355.02</v>
      </c>
      <c r="X332" s="43">
        <v>6.9833230807768102E-3</v>
      </c>
      <c r="Y332" s="41">
        <v>250</v>
      </c>
      <c r="Z332" s="41">
        <v>2500</v>
      </c>
      <c r="AA332" s="41">
        <v>55</v>
      </c>
      <c r="AB332" s="41">
        <v>2805</v>
      </c>
      <c r="AC332" s="41">
        <v>0</v>
      </c>
      <c r="AD332" s="41">
        <v>2805</v>
      </c>
      <c r="AE332" s="41">
        <v>0</v>
      </c>
      <c r="AF332" s="41">
        <v>0</v>
      </c>
      <c r="AG332" s="43">
        <f t="shared" si="15"/>
        <v>10109586.629999999</v>
      </c>
      <c r="AH332" s="43">
        <f t="shared" si="16"/>
        <v>2215953</v>
      </c>
      <c r="AI332" s="43">
        <f t="shared" si="17"/>
        <v>8817815.3900000006</v>
      </c>
      <c r="AJ332" s="41">
        <v>3856077700</v>
      </c>
      <c r="AK332" s="41">
        <v>4425971258</v>
      </c>
      <c r="AL332" s="41">
        <v>5270210985</v>
      </c>
      <c r="AM332" s="41">
        <v>4517419981</v>
      </c>
      <c r="AN332" s="41">
        <v>1756735.2382630049</v>
      </c>
      <c r="AO332" s="44"/>
    </row>
    <row r="333" spans="1:41" s="34" customFormat="1" ht="16.5" x14ac:dyDescent="0.3">
      <c r="A333" s="34" t="s">
        <v>723</v>
      </c>
      <c r="B333" s="34" t="s">
        <v>724</v>
      </c>
      <c r="C333" s="34" t="s">
        <v>704</v>
      </c>
      <c r="D333" s="39">
        <v>3</v>
      </c>
      <c r="E333" s="39" t="s">
        <v>1246</v>
      </c>
      <c r="F333" s="40" t="s">
        <v>1190</v>
      </c>
      <c r="G333" s="41">
        <v>3116534391</v>
      </c>
      <c r="H333" s="42">
        <v>1.8719999999999999</v>
      </c>
      <c r="I333" s="41">
        <v>3507304225</v>
      </c>
      <c r="J333" s="41">
        <v>6556518.1100000003</v>
      </c>
      <c r="K333" s="41">
        <v>6539925.3799999999</v>
      </c>
      <c r="L333" s="41">
        <v>0</v>
      </c>
      <c r="M333" s="41">
        <v>6539925.3799999999</v>
      </c>
      <c r="N333" s="41">
        <v>444794.54</v>
      </c>
      <c r="O333" s="41">
        <v>122864.46</v>
      </c>
      <c r="P333" s="41">
        <v>962581.39</v>
      </c>
      <c r="Q333" s="41">
        <v>20319194</v>
      </c>
      <c r="R333" s="41">
        <v>12567595</v>
      </c>
      <c r="S333" s="41">
        <v>0</v>
      </c>
      <c r="T333" s="41">
        <v>17376115.75</v>
      </c>
      <c r="U333" s="41">
        <v>0</v>
      </c>
      <c r="V333" s="41">
        <v>0</v>
      </c>
      <c r="W333" s="41">
        <v>58333070.519999996</v>
      </c>
      <c r="X333" s="43">
        <v>2.1826754387992191E-2</v>
      </c>
      <c r="Y333" s="41">
        <v>3626.71</v>
      </c>
      <c r="Z333" s="41">
        <v>49000</v>
      </c>
      <c r="AA333" s="41">
        <v>1052.5342000000001</v>
      </c>
      <c r="AB333" s="41">
        <v>53679.244200000001</v>
      </c>
      <c r="AC333" s="41">
        <v>0</v>
      </c>
      <c r="AD333" s="41">
        <v>53679.244200000001</v>
      </c>
      <c r="AE333" s="41">
        <v>0</v>
      </c>
      <c r="AF333" s="41">
        <v>0</v>
      </c>
      <c r="AG333" s="43">
        <f t="shared" si="15"/>
        <v>8070165.7699999996</v>
      </c>
      <c r="AH333" s="43">
        <f t="shared" si="16"/>
        <v>32886789</v>
      </c>
      <c r="AI333" s="43">
        <f t="shared" si="17"/>
        <v>17376115.75</v>
      </c>
      <c r="AJ333" s="41">
        <v>3301396672</v>
      </c>
      <c r="AK333" s="41">
        <v>3470507206</v>
      </c>
      <c r="AL333" s="41">
        <v>3832446061</v>
      </c>
      <c r="AM333" s="41">
        <v>3534783313</v>
      </c>
      <c r="AN333" s="41">
        <v>1280159.870505516</v>
      </c>
      <c r="AO333" s="44"/>
    </row>
    <row r="334" spans="1:41" s="34" customFormat="1" ht="16.5" x14ac:dyDescent="0.3">
      <c r="A334" s="34" t="s">
        <v>725</v>
      </c>
      <c r="B334" s="34" t="s">
        <v>726</v>
      </c>
      <c r="C334" s="34" t="s">
        <v>704</v>
      </c>
      <c r="D334" s="39">
        <v>1</v>
      </c>
      <c r="E334" s="39" t="s">
        <v>1247</v>
      </c>
      <c r="F334" s="40" t="s">
        <v>1190</v>
      </c>
      <c r="G334" s="41">
        <v>380772700</v>
      </c>
      <c r="H334" s="42">
        <v>1.8379999999999999</v>
      </c>
      <c r="I334" s="41">
        <v>351188482</v>
      </c>
      <c r="J334" s="41">
        <v>656508.1</v>
      </c>
      <c r="K334" s="41">
        <v>656508.1</v>
      </c>
      <c r="L334" s="41">
        <v>0</v>
      </c>
      <c r="M334" s="41">
        <v>656508.1</v>
      </c>
      <c r="N334" s="41">
        <v>44660.25</v>
      </c>
      <c r="O334" s="41">
        <v>12334.71</v>
      </c>
      <c r="P334" s="41">
        <v>96607.12</v>
      </c>
      <c r="Q334" s="41">
        <v>3114132</v>
      </c>
      <c r="R334" s="41">
        <v>1078905</v>
      </c>
      <c r="S334" s="41">
        <v>0</v>
      </c>
      <c r="T334" s="41">
        <v>1993014.59</v>
      </c>
      <c r="U334" s="41">
        <v>0</v>
      </c>
      <c r="V334" s="41">
        <v>0</v>
      </c>
      <c r="W334" s="41">
        <v>6996161.7699999996</v>
      </c>
      <c r="X334" s="43">
        <v>2.1968089851952644E-2</v>
      </c>
      <c r="Y334" s="41">
        <v>1000</v>
      </c>
      <c r="Z334" s="41">
        <v>3000</v>
      </c>
      <c r="AA334" s="41">
        <v>80</v>
      </c>
      <c r="AB334" s="41">
        <v>4080</v>
      </c>
      <c r="AC334" s="41">
        <v>0</v>
      </c>
      <c r="AD334" s="41">
        <v>4080</v>
      </c>
      <c r="AE334" s="41">
        <v>0</v>
      </c>
      <c r="AF334" s="41">
        <v>0</v>
      </c>
      <c r="AG334" s="43">
        <f t="shared" si="15"/>
        <v>810110.17999999993</v>
      </c>
      <c r="AH334" s="43">
        <f t="shared" si="16"/>
        <v>4193037</v>
      </c>
      <c r="AI334" s="43">
        <f t="shared" si="17"/>
        <v>1993014.59</v>
      </c>
      <c r="AJ334" s="41">
        <v>317035903</v>
      </c>
      <c r="AK334" s="41">
        <v>349323685</v>
      </c>
      <c r="AL334" s="41">
        <v>393889211</v>
      </c>
      <c r="AM334" s="41">
        <v>353416266.33333331</v>
      </c>
      <c r="AN334" s="41">
        <v>131296.272370263</v>
      </c>
      <c r="AO334" s="44"/>
    </row>
    <row r="335" spans="1:41" s="34" customFormat="1" ht="16.5" x14ac:dyDescent="0.3">
      <c r="A335" s="34" t="s">
        <v>727</v>
      </c>
      <c r="B335" s="34" t="s">
        <v>728</v>
      </c>
      <c r="C335" s="34" t="s">
        <v>704</v>
      </c>
      <c r="D335" s="39">
        <v>2</v>
      </c>
      <c r="E335" s="39" t="s">
        <v>1247</v>
      </c>
      <c r="F335" s="40" t="s">
        <v>1190</v>
      </c>
      <c r="G335" s="41">
        <v>2586087546</v>
      </c>
      <c r="H335" s="42">
        <v>1.4689999999999999</v>
      </c>
      <c r="I335" s="41">
        <v>2547488208</v>
      </c>
      <c r="J335" s="41">
        <v>4762248.01</v>
      </c>
      <c r="K335" s="41">
        <v>4762024.68</v>
      </c>
      <c r="L335" s="41">
        <v>0</v>
      </c>
      <c r="M335" s="41">
        <v>4762024.68</v>
      </c>
      <c r="N335" s="41">
        <v>323944.71000000002</v>
      </c>
      <c r="O335" s="41">
        <v>0</v>
      </c>
      <c r="P335" s="41">
        <v>700751.74</v>
      </c>
      <c r="Q335" s="41">
        <v>17627930</v>
      </c>
      <c r="R335" s="41">
        <v>6479228</v>
      </c>
      <c r="S335" s="41">
        <v>0</v>
      </c>
      <c r="T335" s="41">
        <v>8077494.5700000003</v>
      </c>
      <c r="U335" s="41">
        <v>0</v>
      </c>
      <c r="V335" s="41">
        <v>0</v>
      </c>
      <c r="W335" s="41">
        <v>37971373.700000003</v>
      </c>
      <c r="X335" s="43">
        <v>1.9541791834752402E-2</v>
      </c>
      <c r="Y335" s="41">
        <v>0</v>
      </c>
      <c r="Z335" s="41">
        <v>20000</v>
      </c>
      <c r="AA335" s="41">
        <v>400</v>
      </c>
      <c r="AB335" s="41">
        <v>20400</v>
      </c>
      <c r="AC335" s="41">
        <v>0</v>
      </c>
      <c r="AD335" s="41">
        <v>20400</v>
      </c>
      <c r="AE335" s="41">
        <v>0</v>
      </c>
      <c r="AF335" s="41">
        <v>0</v>
      </c>
      <c r="AG335" s="43">
        <f t="shared" si="15"/>
        <v>5786721.1299999999</v>
      </c>
      <c r="AH335" s="43">
        <f t="shared" si="16"/>
        <v>24107158</v>
      </c>
      <c r="AI335" s="43">
        <f t="shared" si="17"/>
        <v>8077494.5700000003</v>
      </c>
      <c r="AJ335" s="41">
        <v>2382405571</v>
      </c>
      <c r="AK335" s="41">
        <v>2530009229</v>
      </c>
      <c r="AL335" s="41">
        <v>2753215206</v>
      </c>
      <c r="AM335" s="41">
        <v>2555210002</v>
      </c>
      <c r="AN335" s="41">
        <v>917918.53274721606</v>
      </c>
      <c r="AO335" s="44"/>
    </row>
    <row r="336" spans="1:41" s="34" customFormat="1" ht="16.5" x14ac:dyDescent="0.3">
      <c r="A336" s="34" t="s">
        <v>729</v>
      </c>
      <c r="B336" s="34" t="s">
        <v>730</v>
      </c>
      <c r="C336" s="34" t="s">
        <v>704</v>
      </c>
      <c r="D336" s="39">
        <v>3</v>
      </c>
      <c r="E336" s="39" t="s">
        <v>1246</v>
      </c>
      <c r="F336" s="40" t="s">
        <v>1190</v>
      </c>
      <c r="G336" s="41">
        <v>260730500</v>
      </c>
      <c r="H336" s="42">
        <v>1.7659999999999998</v>
      </c>
      <c r="I336" s="41">
        <v>241148661</v>
      </c>
      <c r="J336" s="41">
        <v>450800.8</v>
      </c>
      <c r="K336" s="41">
        <v>450800.8</v>
      </c>
      <c r="L336" s="41">
        <v>0</v>
      </c>
      <c r="M336" s="41">
        <v>450800.8</v>
      </c>
      <c r="N336" s="41">
        <v>30666.61</v>
      </c>
      <c r="O336" s="41">
        <v>8469.81</v>
      </c>
      <c r="P336" s="41">
        <v>66336.679999999993</v>
      </c>
      <c r="Q336" s="41">
        <v>2707730</v>
      </c>
      <c r="R336" s="41">
        <v>671883</v>
      </c>
      <c r="S336" s="41">
        <v>0</v>
      </c>
      <c r="T336" s="41">
        <v>666053.53</v>
      </c>
      <c r="U336" s="41">
        <v>0</v>
      </c>
      <c r="V336" s="41">
        <v>0</v>
      </c>
      <c r="W336" s="41">
        <v>4601940.43</v>
      </c>
      <c r="X336" s="43">
        <v>2.0464073562054597E-2</v>
      </c>
      <c r="Y336" s="41">
        <v>500</v>
      </c>
      <c r="Z336" s="41">
        <v>5750</v>
      </c>
      <c r="AA336" s="41">
        <v>125</v>
      </c>
      <c r="AB336" s="41">
        <v>6375</v>
      </c>
      <c r="AC336" s="41">
        <v>0</v>
      </c>
      <c r="AD336" s="41">
        <v>6375</v>
      </c>
      <c r="AE336" s="41">
        <v>0</v>
      </c>
      <c r="AF336" s="41">
        <v>0</v>
      </c>
      <c r="AG336" s="43">
        <f t="shared" si="15"/>
        <v>556273.89999999991</v>
      </c>
      <c r="AH336" s="43">
        <f t="shared" si="16"/>
        <v>3379613</v>
      </c>
      <c r="AI336" s="43">
        <f t="shared" si="17"/>
        <v>666053.53</v>
      </c>
      <c r="AJ336" s="41">
        <v>205477655</v>
      </c>
      <c r="AK336" s="41">
        <v>239025721</v>
      </c>
      <c r="AL336" s="41">
        <v>275584505</v>
      </c>
      <c r="AM336" s="41">
        <v>240029293.66666666</v>
      </c>
      <c r="AN336" s="41">
        <v>91861.409805165007</v>
      </c>
      <c r="AO336" s="44"/>
    </row>
    <row r="337" spans="1:41" s="34" customFormat="1" ht="16.5" x14ac:dyDescent="0.3">
      <c r="A337" s="34" t="s">
        <v>731</v>
      </c>
      <c r="B337" s="34" t="s">
        <v>732</v>
      </c>
      <c r="C337" s="34" t="s">
        <v>704</v>
      </c>
      <c r="D337" s="39">
        <v>1</v>
      </c>
      <c r="E337" s="39" t="s">
        <v>1246</v>
      </c>
      <c r="F337" s="40" t="s">
        <v>1190</v>
      </c>
      <c r="G337" s="41">
        <v>1581410900</v>
      </c>
      <c r="H337" s="42">
        <v>2.0069999999999997</v>
      </c>
      <c r="I337" s="41">
        <v>1459886839</v>
      </c>
      <c r="J337" s="41">
        <v>2729097.3</v>
      </c>
      <c r="K337" s="41">
        <v>2727019.5</v>
      </c>
      <c r="L337" s="41">
        <v>0</v>
      </c>
      <c r="M337" s="41">
        <v>2727019.5</v>
      </c>
      <c r="N337" s="41">
        <v>0</v>
      </c>
      <c r="O337" s="41">
        <v>0</v>
      </c>
      <c r="P337" s="41">
        <v>401306.07</v>
      </c>
      <c r="Q337" s="41">
        <v>10659813</v>
      </c>
      <c r="R337" s="41">
        <v>5267706</v>
      </c>
      <c r="S337" s="41">
        <v>0</v>
      </c>
      <c r="T337" s="41">
        <v>12184409.5</v>
      </c>
      <c r="U337" s="41">
        <v>0</v>
      </c>
      <c r="V337" s="41">
        <v>483378</v>
      </c>
      <c r="W337" s="41">
        <v>31723632.07</v>
      </c>
      <c r="X337" s="43">
        <v>2.6548767816252098E-2</v>
      </c>
      <c r="Y337" s="41">
        <v>4111.6500000000005</v>
      </c>
      <c r="Z337" s="41">
        <v>32250</v>
      </c>
      <c r="AA337" s="41">
        <v>727.23300000000006</v>
      </c>
      <c r="AB337" s="41">
        <v>37088.883000000002</v>
      </c>
      <c r="AC337" s="41">
        <v>0</v>
      </c>
      <c r="AD337" s="41">
        <v>37088.883000000002</v>
      </c>
      <c r="AE337" s="41">
        <v>0</v>
      </c>
      <c r="AF337" s="41">
        <v>0</v>
      </c>
      <c r="AG337" s="43">
        <f t="shared" si="15"/>
        <v>3128325.57</v>
      </c>
      <c r="AH337" s="43">
        <f t="shared" si="16"/>
        <v>15927519</v>
      </c>
      <c r="AI337" s="43">
        <f t="shared" si="17"/>
        <v>12667787.5</v>
      </c>
      <c r="AJ337" s="41">
        <v>1389546789</v>
      </c>
      <c r="AK337" s="41">
        <v>1450135512</v>
      </c>
      <c r="AL337" s="41">
        <v>1572760716</v>
      </c>
      <c r="AM337" s="41">
        <v>1470814339</v>
      </c>
      <c r="AN337" s="41">
        <v>524253.047746428</v>
      </c>
      <c r="AO337" s="44"/>
    </row>
    <row r="338" spans="1:41" s="34" customFormat="1" ht="16.5" x14ac:dyDescent="0.3">
      <c r="A338" s="34" t="s">
        <v>733</v>
      </c>
      <c r="B338" s="34" t="s">
        <v>734</v>
      </c>
      <c r="C338" s="34" t="s">
        <v>704</v>
      </c>
      <c r="D338" s="39">
        <v>2</v>
      </c>
      <c r="E338" s="39" t="s">
        <v>1247</v>
      </c>
      <c r="F338" s="40" t="s">
        <v>1190</v>
      </c>
      <c r="G338" s="41">
        <v>9213596325</v>
      </c>
      <c r="H338" s="42">
        <v>1.7809999999999997</v>
      </c>
      <c r="I338" s="41">
        <v>9561769531</v>
      </c>
      <c r="J338" s="41">
        <v>17874672.710000001</v>
      </c>
      <c r="K338" s="41">
        <v>17874595.920000002</v>
      </c>
      <c r="L338" s="41">
        <v>0</v>
      </c>
      <c r="M338" s="41">
        <v>17874595.920000002</v>
      </c>
      <c r="N338" s="41">
        <v>1215953.8899999999</v>
      </c>
      <c r="O338" s="41">
        <v>0</v>
      </c>
      <c r="P338" s="41">
        <v>2630300.41</v>
      </c>
      <c r="Q338" s="41">
        <v>78638546</v>
      </c>
      <c r="R338" s="41">
        <v>35182953</v>
      </c>
      <c r="S338" s="41">
        <v>0</v>
      </c>
      <c r="T338" s="41">
        <v>24754779.539999999</v>
      </c>
      <c r="U338" s="41">
        <v>3692520</v>
      </c>
      <c r="V338" s="41">
        <v>0</v>
      </c>
      <c r="W338" s="41">
        <v>163989648.75999999</v>
      </c>
      <c r="X338" s="43">
        <v>2.2858228811643556E-2</v>
      </c>
      <c r="Y338" s="41">
        <v>19343.84</v>
      </c>
      <c r="Z338" s="41">
        <v>143000</v>
      </c>
      <c r="AA338" s="41">
        <v>3246.8768</v>
      </c>
      <c r="AB338" s="41">
        <v>165590.71679999999</v>
      </c>
      <c r="AC338" s="41">
        <v>0</v>
      </c>
      <c r="AD338" s="41">
        <v>165590.71679999999</v>
      </c>
      <c r="AE338" s="41">
        <v>0</v>
      </c>
      <c r="AF338" s="41">
        <v>0</v>
      </c>
      <c r="AG338" s="43">
        <f t="shared" si="15"/>
        <v>21720850.220000003</v>
      </c>
      <c r="AH338" s="43">
        <f t="shared" si="16"/>
        <v>113821499</v>
      </c>
      <c r="AI338" s="43">
        <f t="shared" si="17"/>
        <v>28447299.539999999</v>
      </c>
      <c r="AJ338" s="41">
        <v>8361314337</v>
      </c>
      <c r="AK338" s="41">
        <v>9489611917</v>
      </c>
      <c r="AL338" s="41">
        <v>9685268921</v>
      </c>
      <c r="AM338" s="41">
        <v>9178731725</v>
      </c>
      <c r="AN338" s="41">
        <v>3228419.7452436932</v>
      </c>
      <c r="AO338" s="44"/>
    </row>
    <row r="339" spans="1:41" s="34" customFormat="1" ht="16.5" x14ac:dyDescent="0.3">
      <c r="A339" s="34" t="s">
        <v>735</v>
      </c>
      <c r="B339" s="34" t="s">
        <v>736</v>
      </c>
      <c r="C339" s="34" t="s">
        <v>704</v>
      </c>
      <c r="D339" s="39">
        <v>3</v>
      </c>
      <c r="E339" s="39" t="s">
        <v>1246</v>
      </c>
      <c r="F339" s="40" t="s">
        <v>1190</v>
      </c>
      <c r="G339" s="41">
        <v>1092640800</v>
      </c>
      <c r="H339" s="42">
        <v>1.98</v>
      </c>
      <c r="I339" s="41">
        <v>1023505445</v>
      </c>
      <c r="J339" s="41">
        <v>1913330.45</v>
      </c>
      <c r="K339" s="41">
        <v>1912883.32</v>
      </c>
      <c r="L339" s="41">
        <v>0</v>
      </c>
      <c r="M339" s="41">
        <v>1912883.32</v>
      </c>
      <c r="N339" s="41">
        <v>130124.78</v>
      </c>
      <c r="O339" s="41">
        <v>35939.870000000003</v>
      </c>
      <c r="P339" s="41">
        <v>281492.56</v>
      </c>
      <c r="Q339" s="41">
        <v>0</v>
      </c>
      <c r="R339" s="41">
        <v>8995648</v>
      </c>
      <c r="S339" s="41">
        <v>0</v>
      </c>
      <c r="T339" s="41">
        <v>10217050.449999999</v>
      </c>
      <c r="U339" s="41">
        <v>54742.6</v>
      </c>
      <c r="V339" s="41">
        <v>0</v>
      </c>
      <c r="W339" s="41">
        <v>21627881.580000002</v>
      </c>
      <c r="X339" s="43">
        <v>2.7663331934321488E-2</v>
      </c>
      <c r="Y339" s="41">
        <v>3500</v>
      </c>
      <c r="Z339" s="41">
        <v>20500</v>
      </c>
      <c r="AA339" s="41">
        <v>480</v>
      </c>
      <c r="AB339" s="41">
        <v>24480</v>
      </c>
      <c r="AC339" s="41">
        <v>0</v>
      </c>
      <c r="AD339" s="41">
        <v>24480</v>
      </c>
      <c r="AE339" s="41">
        <v>0</v>
      </c>
      <c r="AF339" s="41">
        <v>0</v>
      </c>
      <c r="AG339" s="43">
        <f t="shared" si="15"/>
        <v>2360440.5300000003</v>
      </c>
      <c r="AH339" s="43">
        <f t="shared" si="16"/>
        <v>8995648</v>
      </c>
      <c r="AI339" s="43">
        <f t="shared" si="17"/>
        <v>10271793.049999999</v>
      </c>
      <c r="AJ339" s="41">
        <v>928818467</v>
      </c>
      <c r="AK339" s="41">
        <v>1016423398</v>
      </c>
      <c r="AL339" s="41">
        <v>1175135298</v>
      </c>
      <c r="AM339" s="41">
        <v>1040125721</v>
      </c>
      <c r="AN339" s="41">
        <v>391711.37428823399</v>
      </c>
      <c r="AO339" s="44"/>
    </row>
    <row r="340" spans="1:41" s="34" customFormat="1" ht="16.5" x14ac:dyDescent="0.3">
      <c r="A340" s="34" t="s">
        <v>737</v>
      </c>
      <c r="B340" s="34" t="s">
        <v>738</v>
      </c>
      <c r="C340" s="34" t="s">
        <v>704</v>
      </c>
      <c r="D340" s="39">
        <v>1</v>
      </c>
      <c r="E340" s="39" t="s">
        <v>1246</v>
      </c>
      <c r="F340" s="40" t="s">
        <v>1190</v>
      </c>
      <c r="G340" s="41">
        <v>5933951050</v>
      </c>
      <c r="H340" s="42">
        <v>1.5759999999999998</v>
      </c>
      <c r="I340" s="41">
        <v>5442395018</v>
      </c>
      <c r="J340" s="41">
        <v>10173956.75</v>
      </c>
      <c r="K340" s="41">
        <v>10171682.76</v>
      </c>
      <c r="L340" s="41">
        <v>0</v>
      </c>
      <c r="M340" s="41">
        <v>10171682.76</v>
      </c>
      <c r="N340" s="41">
        <v>691937.2</v>
      </c>
      <c r="O340" s="41">
        <v>191100.89</v>
      </c>
      <c r="P340" s="41">
        <v>1496808.55</v>
      </c>
      <c r="Q340" s="41">
        <v>64045729</v>
      </c>
      <c r="R340" s="41">
        <v>0</v>
      </c>
      <c r="S340" s="41">
        <v>0</v>
      </c>
      <c r="T340" s="41">
        <v>14832272.02</v>
      </c>
      <c r="U340" s="41">
        <v>2076882.87</v>
      </c>
      <c r="V340" s="41">
        <v>0</v>
      </c>
      <c r="W340" s="41">
        <v>93506413.290000007</v>
      </c>
      <c r="X340" s="43">
        <v>2.0055128694835903E-2</v>
      </c>
      <c r="Y340" s="41">
        <v>3457.54</v>
      </c>
      <c r="Z340" s="41">
        <v>55000</v>
      </c>
      <c r="AA340" s="41">
        <v>1169.1508000000001</v>
      </c>
      <c r="AB340" s="41">
        <v>59626.690800000004</v>
      </c>
      <c r="AC340" s="41">
        <v>0</v>
      </c>
      <c r="AD340" s="41">
        <v>59626.690800000004</v>
      </c>
      <c r="AE340" s="41">
        <v>0</v>
      </c>
      <c r="AF340" s="41">
        <v>0</v>
      </c>
      <c r="AG340" s="43">
        <f t="shared" si="15"/>
        <v>12551529.4</v>
      </c>
      <c r="AH340" s="43">
        <f t="shared" si="16"/>
        <v>64045729</v>
      </c>
      <c r="AI340" s="43">
        <f t="shared" si="17"/>
        <v>16909154.890000001</v>
      </c>
      <c r="AJ340" s="41">
        <v>5049791427</v>
      </c>
      <c r="AK340" s="41">
        <v>5362208028</v>
      </c>
      <c r="AL340" s="41">
        <v>5862469285</v>
      </c>
      <c r="AM340" s="41">
        <v>5424822913.333333</v>
      </c>
      <c r="AN340" s="41">
        <v>1956681.421649955</v>
      </c>
      <c r="AO340" s="44"/>
    </row>
    <row r="341" spans="1:41" s="34" customFormat="1" ht="16.5" x14ac:dyDescent="0.3">
      <c r="A341" s="34" t="s">
        <v>739</v>
      </c>
      <c r="B341" s="34" t="s">
        <v>740</v>
      </c>
      <c r="C341" s="34" t="s">
        <v>704</v>
      </c>
      <c r="D341" s="39">
        <v>2</v>
      </c>
      <c r="E341" s="39" t="s">
        <v>1247</v>
      </c>
      <c r="F341" s="40" t="s">
        <v>1190</v>
      </c>
      <c r="G341" s="41">
        <v>10969344500</v>
      </c>
      <c r="H341" s="42">
        <v>1.7109999999999999</v>
      </c>
      <c r="I341" s="41">
        <v>10793637666</v>
      </c>
      <c r="J341" s="41">
        <v>20177514.210000001</v>
      </c>
      <c r="K341" s="41">
        <v>20177201.359999999</v>
      </c>
      <c r="L341" s="41">
        <v>0</v>
      </c>
      <c r="M341" s="41">
        <v>20177201.359999999</v>
      </c>
      <c r="N341" s="41">
        <v>1372591.39</v>
      </c>
      <c r="O341" s="41">
        <v>379095.76</v>
      </c>
      <c r="P341" s="41">
        <v>2969135.92</v>
      </c>
      <c r="Q341" s="41">
        <v>87347081</v>
      </c>
      <c r="R341" s="41">
        <v>38976472</v>
      </c>
      <c r="S341" s="41">
        <v>0</v>
      </c>
      <c r="T341" s="41">
        <v>33165788</v>
      </c>
      <c r="U341" s="41">
        <v>3297407.97</v>
      </c>
      <c r="V341" s="41">
        <v>0</v>
      </c>
      <c r="W341" s="41">
        <v>187684773.40000001</v>
      </c>
      <c r="X341" s="43">
        <v>2.3499004087651636E-2</v>
      </c>
      <c r="Y341" s="41">
        <v>29226.079999999998</v>
      </c>
      <c r="Z341" s="41">
        <v>208750</v>
      </c>
      <c r="AA341" s="41">
        <v>4759.5216</v>
      </c>
      <c r="AB341" s="41">
        <v>242735.60159999999</v>
      </c>
      <c r="AC341" s="41">
        <v>0</v>
      </c>
      <c r="AD341" s="41">
        <v>242735.60159999999</v>
      </c>
      <c r="AE341" s="41">
        <v>0</v>
      </c>
      <c r="AF341" s="41">
        <v>0</v>
      </c>
      <c r="AG341" s="43">
        <f t="shared" si="15"/>
        <v>24898024.43</v>
      </c>
      <c r="AH341" s="43">
        <f t="shared" si="16"/>
        <v>126323553</v>
      </c>
      <c r="AI341" s="43">
        <f t="shared" si="17"/>
        <v>36463195.969999999</v>
      </c>
      <c r="AJ341" s="41">
        <v>9441290247</v>
      </c>
      <c r="AK341" s="41">
        <v>10631507171</v>
      </c>
      <c r="AL341" s="41">
        <v>11634858401</v>
      </c>
      <c r="AM341" s="41">
        <v>10569218606.333334</v>
      </c>
      <c r="AN341" s="41">
        <v>3878282.2553805332</v>
      </c>
      <c r="AO341" s="44"/>
    </row>
    <row r="342" spans="1:41" s="34" customFormat="1" ht="16.5" x14ac:dyDescent="0.3">
      <c r="A342" s="34" t="s">
        <v>741</v>
      </c>
      <c r="B342" s="34" t="s">
        <v>742</v>
      </c>
      <c r="C342" s="34" t="s">
        <v>704</v>
      </c>
      <c r="D342" s="39">
        <v>3</v>
      </c>
      <c r="E342" s="39" t="s">
        <v>1246</v>
      </c>
      <c r="F342" s="40" t="s">
        <v>1190</v>
      </c>
      <c r="G342" s="41">
        <v>524941900</v>
      </c>
      <c r="H342" s="42">
        <v>0.86599999999999999</v>
      </c>
      <c r="I342" s="41">
        <v>488819725</v>
      </c>
      <c r="J342" s="41">
        <v>913794.52</v>
      </c>
      <c r="K342" s="41">
        <v>913410.01</v>
      </c>
      <c r="L342" s="41">
        <v>0</v>
      </c>
      <c r="M342" s="41">
        <v>913410.01</v>
      </c>
      <c r="N342" s="41">
        <v>62134.02</v>
      </c>
      <c r="O342" s="41">
        <v>0</v>
      </c>
      <c r="P342" s="41">
        <v>134418.41</v>
      </c>
      <c r="Q342" s="41">
        <v>1192701</v>
      </c>
      <c r="R342" s="41">
        <v>0</v>
      </c>
      <c r="S342" s="41">
        <v>0</v>
      </c>
      <c r="T342" s="41">
        <v>2242261.37</v>
      </c>
      <c r="U342" s="41">
        <v>0</v>
      </c>
      <c r="V342" s="41">
        <v>0</v>
      </c>
      <c r="W342" s="41">
        <v>4544924.8100000005</v>
      </c>
      <c r="X342" s="43">
        <v>1.3999361851214235E-2</v>
      </c>
      <c r="Y342" s="41">
        <v>0</v>
      </c>
      <c r="Z342" s="41">
        <v>6500</v>
      </c>
      <c r="AA342" s="41">
        <v>130</v>
      </c>
      <c r="AB342" s="41">
        <v>6630</v>
      </c>
      <c r="AC342" s="41">
        <v>0</v>
      </c>
      <c r="AD342" s="41">
        <v>6630</v>
      </c>
      <c r="AE342" s="41">
        <v>0</v>
      </c>
      <c r="AF342" s="41">
        <v>0</v>
      </c>
      <c r="AG342" s="43">
        <f t="shared" si="15"/>
        <v>1109962.44</v>
      </c>
      <c r="AH342" s="43">
        <f t="shared" si="16"/>
        <v>1192701</v>
      </c>
      <c r="AI342" s="43">
        <f t="shared" si="17"/>
        <v>2242261.37</v>
      </c>
      <c r="AJ342" s="41">
        <v>441561784</v>
      </c>
      <c r="AK342" s="41">
        <v>485904486</v>
      </c>
      <c r="AL342" s="41">
        <v>542463470</v>
      </c>
      <c r="AM342" s="41">
        <v>489976580</v>
      </c>
      <c r="AN342" s="41">
        <v>180820.97584550999</v>
      </c>
      <c r="AO342" s="44"/>
    </row>
    <row r="343" spans="1:41" s="34" customFormat="1" ht="16.5" x14ac:dyDescent="0.3">
      <c r="A343" s="34" t="s">
        <v>743</v>
      </c>
      <c r="B343" s="34" t="s">
        <v>744</v>
      </c>
      <c r="C343" s="34" t="s">
        <v>704</v>
      </c>
      <c r="D343" s="39">
        <v>1</v>
      </c>
      <c r="E343" s="39" t="s">
        <v>1246</v>
      </c>
      <c r="F343" s="40" t="s">
        <v>1190</v>
      </c>
      <c r="G343" s="41">
        <v>1050798790</v>
      </c>
      <c r="H343" s="42">
        <v>2.1999999999999997</v>
      </c>
      <c r="I343" s="41">
        <v>911493082</v>
      </c>
      <c r="J343" s="41">
        <v>1703935.71</v>
      </c>
      <c r="K343" s="41">
        <v>1702245.17</v>
      </c>
      <c r="L343" s="41">
        <v>0</v>
      </c>
      <c r="M343" s="41">
        <v>1702245.17</v>
      </c>
      <c r="N343" s="41">
        <v>115785.54</v>
      </c>
      <c r="O343" s="41">
        <v>31977.67</v>
      </c>
      <c r="P343" s="41">
        <v>250502.33</v>
      </c>
      <c r="Q343" s="41">
        <v>7671145</v>
      </c>
      <c r="R343" s="41">
        <v>0</v>
      </c>
      <c r="S343" s="41">
        <v>0</v>
      </c>
      <c r="T343" s="41">
        <v>13344969.82</v>
      </c>
      <c r="U343" s="41">
        <v>0</v>
      </c>
      <c r="V343" s="41">
        <v>0</v>
      </c>
      <c r="W343" s="41">
        <v>23116625.530000001</v>
      </c>
      <c r="X343" s="43">
        <v>3.6452653627156287E-2</v>
      </c>
      <c r="Y343" s="41">
        <v>6750</v>
      </c>
      <c r="Z343" s="41">
        <v>27750</v>
      </c>
      <c r="AA343" s="41">
        <v>690</v>
      </c>
      <c r="AB343" s="41">
        <v>35190</v>
      </c>
      <c r="AC343" s="41">
        <v>0</v>
      </c>
      <c r="AD343" s="41">
        <v>35190</v>
      </c>
      <c r="AE343" s="41">
        <v>0</v>
      </c>
      <c r="AF343" s="41">
        <v>0</v>
      </c>
      <c r="AG343" s="43">
        <f t="shared" si="15"/>
        <v>2100510.71</v>
      </c>
      <c r="AH343" s="43">
        <f t="shared" si="16"/>
        <v>7671145</v>
      </c>
      <c r="AI343" s="43">
        <f t="shared" si="17"/>
        <v>13344969.82</v>
      </c>
      <c r="AJ343" s="41">
        <v>840918218</v>
      </c>
      <c r="AK343" s="41">
        <v>901561950</v>
      </c>
      <c r="AL343" s="41">
        <v>1043390716</v>
      </c>
      <c r="AM343" s="41">
        <v>928623628</v>
      </c>
      <c r="AN343" s="41">
        <v>347796.55753642798</v>
      </c>
      <c r="AO343" s="44"/>
    </row>
    <row r="344" spans="1:41" s="34" customFormat="1" ht="16.5" x14ac:dyDescent="0.3">
      <c r="A344" s="34" t="s">
        <v>745</v>
      </c>
      <c r="B344" s="34" t="s">
        <v>746</v>
      </c>
      <c r="C344" s="34" t="s">
        <v>704</v>
      </c>
      <c r="D344" s="39">
        <v>2</v>
      </c>
      <c r="E344" s="39" t="s">
        <v>1247</v>
      </c>
      <c r="F344" s="40" t="s">
        <v>1190</v>
      </c>
      <c r="G344" s="41">
        <v>1131726398</v>
      </c>
      <c r="H344" s="42">
        <v>2.0699999999999998</v>
      </c>
      <c r="I344" s="41">
        <v>1076492010</v>
      </c>
      <c r="J344" s="41">
        <v>2012382.99</v>
      </c>
      <c r="K344" s="41">
        <v>2012323.51</v>
      </c>
      <c r="L344" s="41">
        <v>0</v>
      </c>
      <c r="M344" s="41">
        <v>2012323.51</v>
      </c>
      <c r="N344" s="41">
        <v>0</v>
      </c>
      <c r="O344" s="41">
        <v>37808.160000000003</v>
      </c>
      <c r="P344" s="41">
        <v>296119.59000000003</v>
      </c>
      <c r="Q344" s="41">
        <v>11782356</v>
      </c>
      <c r="R344" s="41">
        <v>0</v>
      </c>
      <c r="S344" s="41">
        <v>0</v>
      </c>
      <c r="T344" s="41">
        <v>8654730.9000000004</v>
      </c>
      <c r="U344" s="41">
        <v>282931</v>
      </c>
      <c r="V344" s="41">
        <v>354205</v>
      </c>
      <c r="W344" s="41">
        <v>23420474.16</v>
      </c>
      <c r="X344" s="43">
        <v>2.5846498611184546E-2</v>
      </c>
      <c r="Y344" s="41">
        <v>6500</v>
      </c>
      <c r="Z344" s="41">
        <v>22750</v>
      </c>
      <c r="AA344" s="41">
        <v>585</v>
      </c>
      <c r="AB344" s="41">
        <v>29835</v>
      </c>
      <c r="AC344" s="41">
        <v>0</v>
      </c>
      <c r="AD344" s="41">
        <v>29835</v>
      </c>
      <c r="AE344" s="41">
        <v>0</v>
      </c>
      <c r="AF344" s="41">
        <v>0</v>
      </c>
      <c r="AG344" s="43">
        <f t="shared" si="15"/>
        <v>2346251.2599999998</v>
      </c>
      <c r="AH344" s="43">
        <f t="shared" si="16"/>
        <v>11782356</v>
      </c>
      <c r="AI344" s="43">
        <f t="shared" si="17"/>
        <v>9291866.9000000004</v>
      </c>
      <c r="AJ344" s="41">
        <v>1022346480</v>
      </c>
      <c r="AK344" s="41">
        <v>1056898246</v>
      </c>
      <c r="AL344" s="41">
        <v>1167318681</v>
      </c>
      <c r="AM344" s="41">
        <v>1082187802.3333333</v>
      </c>
      <c r="AN344" s="41">
        <v>391016.10198350699</v>
      </c>
      <c r="AO344" s="44"/>
    </row>
    <row r="345" spans="1:41" s="34" customFormat="1" ht="16.5" x14ac:dyDescent="0.3">
      <c r="A345" s="34" t="s">
        <v>747</v>
      </c>
      <c r="B345" s="34" t="s">
        <v>748</v>
      </c>
      <c r="C345" s="34" t="s">
        <v>704</v>
      </c>
      <c r="D345" s="39">
        <v>3</v>
      </c>
      <c r="E345" s="39" t="s">
        <v>1246</v>
      </c>
      <c r="F345" s="40" t="s">
        <v>1190</v>
      </c>
      <c r="G345" s="41">
        <v>2316114976</v>
      </c>
      <c r="H345" s="42">
        <v>1.6879999999999999</v>
      </c>
      <c r="I345" s="41">
        <v>2166752884</v>
      </c>
      <c r="J345" s="41">
        <v>4050505.35</v>
      </c>
      <c r="K345" s="41">
        <v>4049314.38</v>
      </c>
      <c r="L345" s="41">
        <v>0</v>
      </c>
      <c r="M345" s="41">
        <v>4049314.38</v>
      </c>
      <c r="N345" s="41">
        <v>275458.21999999997</v>
      </c>
      <c r="O345" s="41">
        <v>76082.89</v>
      </c>
      <c r="P345" s="41">
        <v>595882.71</v>
      </c>
      <c r="Q345" s="41">
        <v>16818318</v>
      </c>
      <c r="R345" s="41">
        <v>8167100</v>
      </c>
      <c r="S345" s="41">
        <v>0</v>
      </c>
      <c r="T345" s="41">
        <v>8875000</v>
      </c>
      <c r="U345" s="41">
        <v>231782.75</v>
      </c>
      <c r="V345" s="41">
        <v>0</v>
      </c>
      <c r="W345" s="41">
        <v>39088938.950000003</v>
      </c>
      <c r="X345" s="43">
        <v>1.9833180664262894E-2</v>
      </c>
      <c r="Y345" s="41">
        <v>0</v>
      </c>
      <c r="Z345" s="41">
        <v>34000</v>
      </c>
      <c r="AA345" s="41">
        <v>680</v>
      </c>
      <c r="AB345" s="41">
        <v>34680</v>
      </c>
      <c r="AC345" s="41">
        <v>0</v>
      </c>
      <c r="AD345" s="41">
        <v>34680</v>
      </c>
      <c r="AE345" s="41">
        <v>0</v>
      </c>
      <c r="AF345" s="41">
        <v>0</v>
      </c>
      <c r="AG345" s="43">
        <f t="shared" si="15"/>
        <v>4996738.1999999993</v>
      </c>
      <c r="AH345" s="43">
        <f t="shared" si="16"/>
        <v>24985418</v>
      </c>
      <c r="AI345" s="43">
        <f t="shared" si="17"/>
        <v>9106782.75</v>
      </c>
      <c r="AJ345" s="41">
        <v>1979195144</v>
      </c>
      <c r="AK345" s="41">
        <v>2149745456</v>
      </c>
      <c r="AL345" s="41">
        <v>2490124732</v>
      </c>
      <c r="AM345" s="41">
        <v>2206355110.6666665</v>
      </c>
      <c r="AN345" s="41">
        <v>830472.42186008103</v>
      </c>
      <c r="AO345" s="44"/>
    </row>
    <row r="346" spans="1:41" s="34" customFormat="1" ht="16.5" x14ac:dyDescent="0.3">
      <c r="A346" s="34" t="s">
        <v>749</v>
      </c>
      <c r="B346" s="34" t="s">
        <v>750</v>
      </c>
      <c r="C346" s="34" t="s">
        <v>704</v>
      </c>
      <c r="D346" s="39">
        <v>1</v>
      </c>
      <c r="E346" s="39" t="s">
        <v>1246</v>
      </c>
      <c r="F346" s="40" t="s">
        <v>1190</v>
      </c>
      <c r="G346" s="41">
        <v>463809100</v>
      </c>
      <c r="H346" s="42">
        <v>0.36199999999999999</v>
      </c>
      <c r="I346" s="41">
        <v>325549880</v>
      </c>
      <c r="J346" s="41">
        <v>608579.57000000007</v>
      </c>
      <c r="K346" s="41">
        <v>608515.99000000011</v>
      </c>
      <c r="L346" s="41">
        <v>0</v>
      </c>
      <c r="M346" s="41">
        <v>608515.99000000011</v>
      </c>
      <c r="N346" s="41">
        <v>41395.4</v>
      </c>
      <c r="O346" s="41">
        <v>0</v>
      </c>
      <c r="P346" s="41">
        <v>89545.48</v>
      </c>
      <c r="Q346" s="41">
        <v>285000</v>
      </c>
      <c r="R346" s="41">
        <v>0</v>
      </c>
      <c r="S346" s="41">
        <v>0</v>
      </c>
      <c r="T346" s="41">
        <v>630400</v>
      </c>
      <c r="U346" s="41">
        <v>23190.46</v>
      </c>
      <c r="V346" s="41">
        <v>0</v>
      </c>
      <c r="W346" s="41">
        <v>1678047.33</v>
      </c>
      <c r="X346" s="43">
        <v>2.1460527416091189E-2</v>
      </c>
      <c r="Y346" s="41">
        <v>0</v>
      </c>
      <c r="Z346" s="41">
        <v>1500</v>
      </c>
      <c r="AA346" s="41">
        <v>30</v>
      </c>
      <c r="AB346" s="41">
        <v>1530</v>
      </c>
      <c r="AC346" s="41">
        <v>0</v>
      </c>
      <c r="AD346" s="41">
        <v>1530</v>
      </c>
      <c r="AE346" s="41">
        <v>0</v>
      </c>
      <c r="AF346" s="41">
        <v>0</v>
      </c>
      <c r="AG346" s="43">
        <f t="shared" si="15"/>
        <v>739456.87000000011</v>
      </c>
      <c r="AH346" s="43">
        <f t="shared" si="16"/>
        <v>285000</v>
      </c>
      <c r="AI346" s="43">
        <f t="shared" si="17"/>
        <v>653590.46</v>
      </c>
      <c r="AJ346" s="41">
        <v>205980751</v>
      </c>
      <c r="AK346" s="41">
        <v>206193748</v>
      </c>
      <c r="AL346" s="41">
        <v>266618246</v>
      </c>
      <c r="AM346" s="41">
        <v>226264248.33333334</v>
      </c>
      <c r="AN346" s="41">
        <v>88872.659793918006</v>
      </c>
      <c r="AO346" s="44"/>
    </row>
    <row r="347" spans="1:41" s="34" customFormat="1" ht="16.5" x14ac:dyDescent="0.3">
      <c r="A347" s="34" t="s">
        <v>751</v>
      </c>
      <c r="B347" s="34" t="s">
        <v>752</v>
      </c>
      <c r="C347" s="34" t="s">
        <v>704</v>
      </c>
      <c r="D347" s="39">
        <v>2</v>
      </c>
      <c r="E347" s="39" t="s">
        <v>1247</v>
      </c>
      <c r="F347" s="40" t="s">
        <v>1190</v>
      </c>
      <c r="G347" s="41">
        <v>8100262400</v>
      </c>
      <c r="H347" s="42">
        <v>1.5369999999999999</v>
      </c>
      <c r="I347" s="41">
        <v>8380346197</v>
      </c>
      <c r="J347" s="41">
        <v>15666132.189999999</v>
      </c>
      <c r="K347" s="41">
        <v>15666049.24</v>
      </c>
      <c r="L347" s="41">
        <v>0</v>
      </c>
      <c r="M347" s="41">
        <v>15666049.24</v>
      </c>
      <c r="N347" s="41">
        <v>0</v>
      </c>
      <c r="O347" s="41">
        <v>0</v>
      </c>
      <c r="P347" s="41">
        <v>2305307.69</v>
      </c>
      <c r="Q347" s="41">
        <v>57361374</v>
      </c>
      <c r="R347" s="41">
        <v>0</v>
      </c>
      <c r="S347" s="41">
        <v>0</v>
      </c>
      <c r="T347" s="41">
        <v>46406613.560000002</v>
      </c>
      <c r="U347" s="41">
        <v>0</v>
      </c>
      <c r="V347" s="41">
        <v>2758191</v>
      </c>
      <c r="W347" s="41">
        <v>124497535.49000001</v>
      </c>
      <c r="X347" s="43">
        <v>2.0203440760084856E-2</v>
      </c>
      <c r="Y347" s="41">
        <v>11500</v>
      </c>
      <c r="Z347" s="41">
        <v>55000</v>
      </c>
      <c r="AA347" s="41">
        <v>1330</v>
      </c>
      <c r="AB347" s="41">
        <v>67830</v>
      </c>
      <c r="AC347" s="41">
        <v>0</v>
      </c>
      <c r="AD347" s="41">
        <v>67830</v>
      </c>
      <c r="AE347" s="41">
        <v>0</v>
      </c>
      <c r="AF347" s="41">
        <v>0</v>
      </c>
      <c r="AG347" s="43">
        <f t="shared" si="15"/>
        <v>17971356.93</v>
      </c>
      <c r="AH347" s="43">
        <f t="shared" si="16"/>
        <v>57361374</v>
      </c>
      <c r="AI347" s="43">
        <f t="shared" si="17"/>
        <v>49164804.560000002</v>
      </c>
      <c r="AJ347" s="41">
        <v>7266915461</v>
      </c>
      <c r="AK347" s="41">
        <v>8274581634</v>
      </c>
      <c r="AL347" s="41">
        <v>9666184248</v>
      </c>
      <c r="AM347" s="41">
        <v>8402560447.666667</v>
      </c>
      <c r="AN347" s="41">
        <v>3222058.1939385841</v>
      </c>
      <c r="AO347" s="44"/>
    </row>
    <row r="348" spans="1:41" s="34" customFormat="1" ht="16.5" x14ac:dyDescent="0.3">
      <c r="A348" s="34" t="s">
        <v>753</v>
      </c>
      <c r="B348" s="34" t="s">
        <v>754</v>
      </c>
      <c r="C348" s="34" t="s">
        <v>704</v>
      </c>
      <c r="D348" s="39">
        <v>3</v>
      </c>
      <c r="E348" s="39" t="s">
        <v>1247</v>
      </c>
      <c r="F348" s="40" t="s">
        <v>1190</v>
      </c>
      <c r="G348" s="41">
        <v>9768731289</v>
      </c>
      <c r="H348" s="42">
        <v>1.6479999999999999</v>
      </c>
      <c r="I348" s="41">
        <v>9525714766</v>
      </c>
      <c r="J348" s="41">
        <v>17807272.310000002</v>
      </c>
      <c r="K348" s="41">
        <v>17806608.490000002</v>
      </c>
      <c r="L348" s="41">
        <v>0</v>
      </c>
      <c r="M348" s="41">
        <v>17806608.490000002</v>
      </c>
      <c r="N348" s="41">
        <v>1211327.27</v>
      </c>
      <c r="O348" s="41">
        <v>0</v>
      </c>
      <c r="P348" s="41">
        <v>2620298.7599999998</v>
      </c>
      <c r="Q348" s="41">
        <v>76234099</v>
      </c>
      <c r="R348" s="41">
        <v>33897699</v>
      </c>
      <c r="S348" s="41">
        <v>0</v>
      </c>
      <c r="T348" s="41">
        <v>27246737.949999999</v>
      </c>
      <c r="U348" s="41">
        <v>1953746.26</v>
      </c>
      <c r="V348" s="41">
        <v>0</v>
      </c>
      <c r="W348" s="41">
        <v>160970516.72999999</v>
      </c>
      <c r="X348" s="43">
        <v>2.0038392528517975E-2</v>
      </c>
      <c r="Y348" s="41">
        <v>25831.829999999998</v>
      </c>
      <c r="Z348" s="41">
        <v>122750</v>
      </c>
      <c r="AA348" s="41">
        <v>2971.6365999999998</v>
      </c>
      <c r="AB348" s="41">
        <v>151553.46659999999</v>
      </c>
      <c r="AC348" s="41">
        <v>0</v>
      </c>
      <c r="AD348" s="41">
        <v>151553.46659999999</v>
      </c>
      <c r="AE348" s="41">
        <v>0</v>
      </c>
      <c r="AF348" s="41">
        <v>0</v>
      </c>
      <c r="AG348" s="43">
        <f t="shared" si="15"/>
        <v>21638234.520000003</v>
      </c>
      <c r="AH348" s="43">
        <f t="shared" si="16"/>
        <v>110131798</v>
      </c>
      <c r="AI348" s="43">
        <f t="shared" si="17"/>
        <v>29200484.210000001</v>
      </c>
      <c r="AJ348" s="41">
        <v>8899367619</v>
      </c>
      <c r="AK348" s="41">
        <v>9473641875</v>
      </c>
      <c r="AL348" s="41">
        <v>10498367855</v>
      </c>
      <c r="AM348" s="41">
        <v>9623792449.666666</v>
      </c>
      <c r="AN348" s="41">
        <v>3499452.452210715</v>
      </c>
      <c r="AO348" s="44"/>
    </row>
    <row r="349" spans="1:41" s="34" customFormat="1" ht="16.5" x14ac:dyDescent="0.3">
      <c r="A349" s="34" t="s">
        <v>755</v>
      </c>
      <c r="B349" s="34" t="s">
        <v>756</v>
      </c>
      <c r="C349" s="34" t="s">
        <v>704</v>
      </c>
      <c r="D349" s="39">
        <v>1</v>
      </c>
      <c r="E349" s="39" t="s">
        <v>1246</v>
      </c>
      <c r="F349" s="40" t="s">
        <v>1190</v>
      </c>
      <c r="G349" s="41">
        <v>2078894600</v>
      </c>
      <c r="H349" s="42">
        <v>1.7309999999999999</v>
      </c>
      <c r="I349" s="41">
        <v>3455567254</v>
      </c>
      <c r="J349" s="41">
        <v>6459801.5600000005</v>
      </c>
      <c r="K349" s="41">
        <v>6452943.4900000002</v>
      </c>
      <c r="L349" s="41">
        <v>0</v>
      </c>
      <c r="M349" s="41">
        <v>6452943.4900000002</v>
      </c>
      <c r="N349" s="41">
        <v>438937.9</v>
      </c>
      <c r="O349" s="41">
        <v>121227.29</v>
      </c>
      <c r="P349" s="41">
        <v>949639.27</v>
      </c>
      <c r="Q349" s="41">
        <v>19486379</v>
      </c>
      <c r="R349" s="41">
        <v>0</v>
      </c>
      <c r="S349" s="41">
        <v>0</v>
      </c>
      <c r="T349" s="41">
        <v>8413371.6999999993</v>
      </c>
      <c r="U349" s="41">
        <v>103997.38</v>
      </c>
      <c r="V349" s="41">
        <v>0</v>
      </c>
      <c r="W349" s="41">
        <v>35966496.030000009</v>
      </c>
      <c r="X349" s="43">
        <v>1.3908023364772393E-2</v>
      </c>
      <c r="Y349" s="41">
        <v>500</v>
      </c>
      <c r="Z349" s="41">
        <v>41750</v>
      </c>
      <c r="AA349" s="41">
        <v>845</v>
      </c>
      <c r="AB349" s="41">
        <v>43095</v>
      </c>
      <c r="AC349" s="41">
        <v>0</v>
      </c>
      <c r="AD349" s="41">
        <v>43095</v>
      </c>
      <c r="AE349" s="41">
        <v>0</v>
      </c>
      <c r="AF349" s="41">
        <v>0</v>
      </c>
      <c r="AG349" s="43">
        <f t="shared" si="15"/>
        <v>7962747.9500000011</v>
      </c>
      <c r="AH349" s="43">
        <f t="shared" si="16"/>
        <v>19486379</v>
      </c>
      <c r="AI349" s="43">
        <f t="shared" si="17"/>
        <v>8517369.0800000001</v>
      </c>
      <c r="AJ349" s="41">
        <v>3051133074</v>
      </c>
      <c r="AK349" s="41">
        <v>3419683380</v>
      </c>
      <c r="AL349" s="41">
        <v>3724950009</v>
      </c>
      <c r="AM349" s="41">
        <v>3398588821</v>
      </c>
      <c r="AN349" s="41">
        <v>1241648.761349997</v>
      </c>
      <c r="AO349" s="44"/>
    </row>
    <row r="350" spans="1:41" s="34" customFormat="1" ht="16.5" x14ac:dyDescent="0.3">
      <c r="A350" s="34" t="s">
        <v>757</v>
      </c>
      <c r="B350" s="34" t="s">
        <v>758</v>
      </c>
      <c r="C350" s="34" t="s">
        <v>704</v>
      </c>
      <c r="D350" s="39">
        <v>2</v>
      </c>
      <c r="E350" s="39" t="s">
        <v>1247</v>
      </c>
      <c r="F350" s="40" t="s">
        <v>1190</v>
      </c>
      <c r="G350" s="41">
        <v>7386461870</v>
      </c>
      <c r="H350" s="42">
        <v>2.4430000000000001</v>
      </c>
      <c r="I350" s="41">
        <v>10384023720</v>
      </c>
      <c r="J350" s="41">
        <v>19411786.16</v>
      </c>
      <c r="K350" s="41">
        <v>19405875.25</v>
      </c>
      <c r="L350" s="41">
        <v>0</v>
      </c>
      <c r="M350" s="41">
        <v>19405875.25</v>
      </c>
      <c r="N350" s="41">
        <v>1320089.3</v>
      </c>
      <c r="O350" s="41">
        <v>364597.31</v>
      </c>
      <c r="P350" s="41">
        <v>2855712.91</v>
      </c>
      <c r="Q350" s="41">
        <v>85592873</v>
      </c>
      <c r="R350" s="41">
        <v>37964476</v>
      </c>
      <c r="S350" s="41">
        <v>0</v>
      </c>
      <c r="T350" s="41">
        <v>32135755.82</v>
      </c>
      <c r="U350" s="41">
        <v>738796.15</v>
      </c>
      <c r="V350" s="41">
        <v>0</v>
      </c>
      <c r="W350" s="41">
        <v>180378175.73999998</v>
      </c>
      <c r="X350" s="43">
        <v>2.1742370708888615E-2</v>
      </c>
      <c r="Y350" s="41">
        <v>18594.52</v>
      </c>
      <c r="Z350" s="41">
        <v>128500</v>
      </c>
      <c r="AA350" s="41">
        <v>2941.8903999999998</v>
      </c>
      <c r="AB350" s="41">
        <v>150036.41039999999</v>
      </c>
      <c r="AC350" s="41">
        <v>-750</v>
      </c>
      <c r="AD350" s="41">
        <v>149286.41039999999</v>
      </c>
      <c r="AE350" s="41">
        <v>0</v>
      </c>
      <c r="AF350" s="41">
        <v>0</v>
      </c>
      <c r="AG350" s="43">
        <f t="shared" si="15"/>
        <v>23946274.77</v>
      </c>
      <c r="AH350" s="43">
        <f t="shared" si="16"/>
        <v>123557349</v>
      </c>
      <c r="AI350" s="43">
        <f t="shared" si="17"/>
        <v>32874551.969999999</v>
      </c>
      <c r="AJ350" s="41">
        <v>9492389912</v>
      </c>
      <c r="AK350" s="41">
        <v>10327572109</v>
      </c>
      <c r="AL350" s="41">
        <v>11201792342</v>
      </c>
      <c r="AM350" s="41">
        <v>10340584787.666666</v>
      </c>
      <c r="AN350" s="41">
        <v>3733927.046735886</v>
      </c>
      <c r="AO350" s="44"/>
    </row>
    <row r="351" spans="1:41" s="34" customFormat="1" ht="16.5" x14ac:dyDescent="0.3">
      <c r="A351" s="34" t="s">
        <v>759</v>
      </c>
      <c r="B351" s="34" t="s">
        <v>760</v>
      </c>
      <c r="C351" s="34" t="s">
        <v>704</v>
      </c>
      <c r="D351" s="39">
        <v>3</v>
      </c>
      <c r="E351" s="39" t="s">
        <v>1246</v>
      </c>
      <c r="F351" s="40" t="s">
        <v>1190</v>
      </c>
      <c r="G351" s="41">
        <v>1610454400</v>
      </c>
      <c r="H351" s="42">
        <v>2.1829999999999998</v>
      </c>
      <c r="I351" s="41">
        <v>1471315558</v>
      </c>
      <c r="J351" s="41">
        <v>2750462.03</v>
      </c>
      <c r="K351" s="41">
        <v>2742496.6399999997</v>
      </c>
      <c r="L351" s="41">
        <v>0</v>
      </c>
      <c r="M351" s="41">
        <v>2742496.6399999997</v>
      </c>
      <c r="N351" s="41">
        <v>0</v>
      </c>
      <c r="O351" s="41">
        <v>51536.63</v>
      </c>
      <c r="P351" s="41">
        <v>403642.08</v>
      </c>
      <c r="Q351" s="41">
        <v>0</v>
      </c>
      <c r="R351" s="41">
        <v>20885589</v>
      </c>
      <c r="S351" s="41">
        <v>0</v>
      </c>
      <c r="T351" s="41">
        <v>10582191.050000001</v>
      </c>
      <c r="U351" s="41">
        <v>0</v>
      </c>
      <c r="V351" s="41">
        <v>489313.86</v>
      </c>
      <c r="W351" s="41">
        <v>35154769.260000005</v>
      </c>
      <c r="X351" s="43">
        <v>2.7555773414838097E-2</v>
      </c>
      <c r="Y351" s="41">
        <v>3000</v>
      </c>
      <c r="Z351" s="41">
        <v>31000</v>
      </c>
      <c r="AA351" s="41">
        <v>680</v>
      </c>
      <c r="AB351" s="41">
        <v>34680</v>
      </c>
      <c r="AC351" s="41">
        <v>0</v>
      </c>
      <c r="AD351" s="41">
        <v>34680</v>
      </c>
      <c r="AE351" s="41">
        <v>0</v>
      </c>
      <c r="AF351" s="41">
        <v>0</v>
      </c>
      <c r="AG351" s="43">
        <f t="shared" si="15"/>
        <v>3197675.3499999996</v>
      </c>
      <c r="AH351" s="43">
        <f t="shared" si="16"/>
        <v>20885589</v>
      </c>
      <c r="AI351" s="43">
        <f t="shared" si="17"/>
        <v>11071504.91</v>
      </c>
      <c r="AJ351" s="41">
        <v>1394376388</v>
      </c>
      <c r="AK351" s="41">
        <v>1467943052</v>
      </c>
      <c r="AL351" s="41">
        <v>1597673016</v>
      </c>
      <c r="AM351" s="41">
        <v>1486664152</v>
      </c>
      <c r="AN351" s="41">
        <v>532557.13944232801</v>
      </c>
      <c r="AO351" s="44"/>
    </row>
    <row r="352" spans="1:41" s="34" customFormat="1" ht="16.5" x14ac:dyDescent="0.3">
      <c r="A352" s="34" t="s">
        <v>761</v>
      </c>
      <c r="B352" s="34" t="s">
        <v>762</v>
      </c>
      <c r="C352" s="34" t="s">
        <v>704</v>
      </c>
      <c r="D352" s="39">
        <v>1</v>
      </c>
      <c r="E352" s="39" t="s">
        <v>1247</v>
      </c>
      <c r="F352" s="40" t="s">
        <v>1190</v>
      </c>
      <c r="G352" s="41">
        <v>3407588900</v>
      </c>
      <c r="H352" s="42">
        <v>1.8859999999999999</v>
      </c>
      <c r="I352" s="41">
        <v>3148301363</v>
      </c>
      <c r="J352" s="41">
        <v>5885401.8899999997</v>
      </c>
      <c r="K352" s="41">
        <v>5855706.8300000001</v>
      </c>
      <c r="L352" s="41">
        <v>0</v>
      </c>
      <c r="M352" s="41">
        <v>5855706.8300000001</v>
      </c>
      <c r="N352" s="41">
        <v>0</v>
      </c>
      <c r="O352" s="41">
        <v>109980.29</v>
      </c>
      <c r="P352" s="41">
        <v>862395.39</v>
      </c>
      <c r="Q352" s="41">
        <v>0</v>
      </c>
      <c r="R352" s="41">
        <v>43583862</v>
      </c>
      <c r="S352" s="41">
        <v>0</v>
      </c>
      <c r="T352" s="41">
        <v>12787841.51</v>
      </c>
      <c r="U352" s="41">
        <v>0</v>
      </c>
      <c r="V352" s="41">
        <v>1041962.55</v>
      </c>
      <c r="W352" s="41">
        <v>64241748.569999993</v>
      </c>
      <c r="X352" s="43">
        <v>2.5823686674827283E-2</v>
      </c>
      <c r="Y352" s="41">
        <v>18118.490000000002</v>
      </c>
      <c r="Z352" s="41">
        <v>76250</v>
      </c>
      <c r="AA352" s="41">
        <v>1887.3698000000002</v>
      </c>
      <c r="AB352" s="41">
        <v>96255.859800000006</v>
      </c>
      <c r="AC352" s="41">
        <v>-1250</v>
      </c>
      <c r="AD352" s="41">
        <v>95005.859800000006</v>
      </c>
      <c r="AE352" s="41">
        <v>0</v>
      </c>
      <c r="AF352" s="41">
        <v>0</v>
      </c>
      <c r="AG352" s="43">
        <f t="shared" si="15"/>
        <v>6828082.5099999998</v>
      </c>
      <c r="AH352" s="43">
        <f t="shared" si="16"/>
        <v>43583862</v>
      </c>
      <c r="AI352" s="43">
        <f t="shared" si="17"/>
        <v>13829804.060000001</v>
      </c>
      <c r="AJ352" s="41">
        <v>2850322221</v>
      </c>
      <c r="AK352" s="41">
        <v>3125890785</v>
      </c>
      <c r="AL352" s="41">
        <v>3454220882</v>
      </c>
      <c r="AM352" s="41">
        <v>3143477962.6666665</v>
      </c>
      <c r="AN352" s="41">
        <v>1151405.8092597059</v>
      </c>
      <c r="AO352" s="44"/>
    </row>
    <row r="353" spans="1:41" s="34" customFormat="1" ht="16.5" x14ac:dyDescent="0.3">
      <c r="A353" s="34" t="s">
        <v>763</v>
      </c>
      <c r="B353" s="34" t="s">
        <v>764</v>
      </c>
      <c r="C353" s="34" t="s">
        <v>704</v>
      </c>
      <c r="D353" s="39">
        <v>2</v>
      </c>
      <c r="E353" s="39" t="s">
        <v>1247</v>
      </c>
      <c r="F353" s="40" t="s">
        <v>1190</v>
      </c>
      <c r="G353" s="41">
        <v>16528114952</v>
      </c>
      <c r="H353" s="42">
        <v>1.6449999999999998</v>
      </c>
      <c r="I353" s="41">
        <v>15323499457</v>
      </c>
      <c r="J353" s="41">
        <v>28645590.829999998</v>
      </c>
      <c r="K353" s="41">
        <v>28642392.649999999</v>
      </c>
      <c r="L353" s="41">
        <v>0</v>
      </c>
      <c r="M353" s="41">
        <v>28642392.649999999</v>
      </c>
      <c r="N353" s="41">
        <v>0</v>
      </c>
      <c r="O353" s="41">
        <v>0</v>
      </c>
      <c r="P353" s="41">
        <v>4214866.79</v>
      </c>
      <c r="Q353" s="41">
        <v>165678974</v>
      </c>
      <c r="R353" s="41">
        <v>0</v>
      </c>
      <c r="S353" s="41">
        <v>0</v>
      </c>
      <c r="T353" s="41">
        <v>63224324.82</v>
      </c>
      <c r="U353" s="41">
        <v>4970167</v>
      </c>
      <c r="V353" s="41">
        <v>5072095.01</v>
      </c>
      <c r="W353" s="41">
        <v>271802820.26999998</v>
      </c>
      <c r="X353" s="43">
        <v>2.1304299410687538E-2</v>
      </c>
      <c r="Y353" s="41">
        <v>22187.640000000003</v>
      </c>
      <c r="Z353" s="41">
        <v>344250</v>
      </c>
      <c r="AA353" s="41">
        <v>7328.7528000000002</v>
      </c>
      <c r="AB353" s="41">
        <v>373766.39280000003</v>
      </c>
      <c r="AC353" s="41">
        <v>0</v>
      </c>
      <c r="AD353" s="41">
        <v>373766.39280000003</v>
      </c>
      <c r="AE353" s="41">
        <v>0</v>
      </c>
      <c r="AF353" s="41">
        <v>0</v>
      </c>
      <c r="AG353" s="43">
        <f t="shared" si="15"/>
        <v>32857259.439999998</v>
      </c>
      <c r="AH353" s="43">
        <f t="shared" si="16"/>
        <v>165678974</v>
      </c>
      <c r="AI353" s="43">
        <f t="shared" si="17"/>
        <v>73266586.829999998</v>
      </c>
      <c r="AJ353" s="41">
        <v>13750270540</v>
      </c>
      <c r="AK353" s="41">
        <v>15200679253</v>
      </c>
      <c r="AL353" s="41">
        <v>16930603609</v>
      </c>
      <c r="AM353" s="41">
        <v>15293851134</v>
      </c>
      <c r="AN353" s="41">
        <v>5648761.304899713</v>
      </c>
      <c r="AO353" s="44"/>
    </row>
    <row r="354" spans="1:41" s="34" customFormat="1" ht="16.5" x14ac:dyDescent="0.3">
      <c r="A354" s="34" t="s">
        <v>765</v>
      </c>
      <c r="B354" s="34" t="s">
        <v>766</v>
      </c>
      <c r="C354" s="34" t="s">
        <v>704</v>
      </c>
      <c r="D354" s="39">
        <v>3</v>
      </c>
      <c r="E354" s="39" t="s">
        <v>1247</v>
      </c>
      <c r="F354" s="40" t="s">
        <v>1190</v>
      </c>
      <c r="G354" s="41">
        <v>2121387658</v>
      </c>
      <c r="H354" s="42">
        <v>2.2629999999999999</v>
      </c>
      <c r="I354" s="41">
        <v>2880980427</v>
      </c>
      <c r="J354" s="41">
        <v>5385674.9099999992</v>
      </c>
      <c r="K354" s="41">
        <v>5385128.4999999991</v>
      </c>
      <c r="L354" s="41">
        <v>0</v>
      </c>
      <c r="M354" s="41">
        <v>5385128.4999999991</v>
      </c>
      <c r="N354" s="41">
        <v>366332.18</v>
      </c>
      <c r="O354" s="41">
        <v>101176.58</v>
      </c>
      <c r="P354" s="41">
        <v>792440.31</v>
      </c>
      <c r="Q354" s="41">
        <v>35104598</v>
      </c>
      <c r="R354" s="41">
        <v>0</v>
      </c>
      <c r="S354" s="41">
        <v>0</v>
      </c>
      <c r="T354" s="41">
        <v>4964318.08</v>
      </c>
      <c r="U354" s="41">
        <v>1273984.1100000001</v>
      </c>
      <c r="V354" s="41">
        <v>0</v>
      </c>
      <c r="W354" s="41">
        <v>47987977.759999998</v>
      </c>
      <c r="X354" s="43">
        <v>2.1627730344672715E-2</v>
      </c>
      <c r="Y354" s="41">
        <v>4750</v>
      </c>
      <c r="Z354" s="41">
        <v>38750</v>
      </c>
      <c r="AA354" s="41">
        <v>870</v>
      </c>
      <c r="AB354" s="41">
        <v>44370</v>
      </c>
      <c r="AC354" s="41">
        <v>0</v>
      </c>
      <c r="AD354" s="41">
        <v>44370</v>
      </c>
      <c r="AE354" s="41">
        <v>0</v>
      </c>
      <c r="AF354" s="41">
        <v>0</v>
      </c>
      <c r="AG354" s="43">
        <f t="shared" si="15"/>
        <v>6645077.5699999984</v>
      </c>
      <c r="AH354" s="43">
        <f t="shared" si="16"/>
        <v>35104598</v>
      </c>
      <c r="AI354" s="43">
        <f t="shared" si="17"/>
        <v>6238302.1900000004</v>
      </c>
      <c r="AJ354" s="41">
        <v>2347221230</v>
      </c>
      <c r="AK354" s="41">
        <v>2611732057</v>
      </c>
      <c r="AL354" s="41">
        <v>3132268995</v>
      </c>
      <c r="AM354" s="41">
        <v>2697074094</v>
      </c>
      <c r="AN354" s="41">
        <v>1045726.451939169</v>
      </c>
      <c r="AO354" s="44"/>
    </row>
    <row r="355" spans="1:41" s="34" customFormat="1" ht="16.5" x14ac:dyDescent="0.3">
      <c r="A355" s="34" t="s">
        <v>767</v>
      </c>
      <c r="B355" s="34" t="s">
        <v>768</v>
      </c>
      <c r="C355" s="34" t="s">
        <v>704</v>
      </c>
      <c r="D355" s="39">
        <v>1</v>
      </c>
      <c r="E355" s="39" t="s">
        <v>1246</v>
      </c>
      <c r="F355" s="40" t="s">
        <v>1190</v>
      </c>
      <c r="G355" s="41">
        <v>2237662800</v>
      </c>
      <c r="H355" s="42">
        <v>0.97499999999999998</v>
      </c>
      <c r="I355" s="41">
        <v>2256923235</v>
      </c>
      <c r="J355" s="41">
        <v>4219068.87</v>
      </c>
      <c r="K355" s="41">
        <v>4218502.66</v>
      </c>
      <c r="L355" s="41">
        <v>0</v>
      </c>
      <c r="M355" s="41">
        <v>4218502.66</v>
      </c>
      <c r="N355" s="41">
        <v>286969.11</v>
      </c>
      <c r="O355" s="41">
        <v>0</v>
      </c>
      <c r="P355" s="41">
        <v>620768.88</v>
      </c>
      <c r="Q355" s="41">
        <v>5842998</v>
      </c>
      <c r="R355" s="41">
        <v>4391103</v>
      </c>
      <c r="S355" s="41">
        <v>0</v>
      </c>
      <c r="T355" s="41">
        <v>6443807.7699999996</v>
      </c>
      <c r="U355" s="41">
        <v>0</v>
      </c>
      <c r="V355" s="41">
        <v>0</v>
      </c>
      <c r="W355" s="41">
        <v>21804149.420000002</v>
      </c>
      <c r="X355" s="43">
        <v>1.3225535001298767E-2</v>
      </c>
      <c r="Y355" s="41">
        <v>1000</v>
      </c>
      <c r="Z355" s="41">
        <v>14500</v>
      </c>
      <c r="AA355" s="41">
        <v>310</v>
      </c>
      <c r="AB355" s="41">
        <v>15810</v>
      </c>
      <c r="AC355" s="41">
        <v>0</v>
      </c>
      <c r="AD355" s="41">
        <v>15810</v>
      </c>
      <c r="AE355" s="41">
        <v>0</v>
      </c>
      <c r="AF355" s="41">
        <v>0</v>
      </c>
      <c r="AG355" s="43">
        <f t="shared" si="15"/>
        <v>5126240.6500000004</v>
      </c>
      <c r="AH355" s="43">
        <f t="shared" si="16"/>
        <v>10234101</v>
      </c>
      <c r="AI355" s="43">
        <f t="shared" si="17"/>
        <v>6443807.7699999996</v>
      </c>
      <c r="AJ355" s="41">
        <v>2024270650</v>
      </c>
      <c r="AK355" s="41">
        <v>2243620308</v>
      </c>
      <c r="AL355" s="41">
        <v>2334059456</v>
      </c>
      <c r="AM355" s="41">
        <v>2200650138</v>
      </c>
      <c r="AN355" s="41">
        <v>778019.04064684804</v>
      </c>
      <c r="AO355" s="44"/>
    </row>
    <row r="356" spans="1:41" s="34" customFormat="1" ht="16.5" x14ac:dyDescent="0.3">
      <c r="A356" s="34" t="s">
        <v>769</v>
      </c>
      <c r="B356" s="34" t="s">
        <v>770</v>
      </c>
      <c r="C356" s="34" t="s">
        <v>704</v>
      </c>
      <c r="D356" s="39">
        <v>2</v>
      </c>
      <c r="E356" s="39" t="s">
        <v>1247</v>
      </c>
      <c r="F356" s="40" t="s">
        <v>1190</v>
      </c>
      <c r="G356" s="41">
        <v>6485598100</v>
      </c>
      <c r="H356" s="42">
        <v>1.6779999999999999</v>
      </c>
      <c r="I356" s="41">
        <v>6190670038</v>
      </c>
      <c r="J356" s="41">
        <v>11572774.309999999</v>
      </c>
      <c r="K356" s="41">
        <v>11570393.629999999</v>
      </c>
      <c r="L356" s="41">
        <v>0</v>
      </c>
      <c r="M356" s="41">
        <v>11570393.629999999</v>
      </c>
      <c r="N356" s="41">
        <v>0</v>
      </c>
      <c r="O356" s="41">
        <v>217384.12</v>
      </c>
      <c r="P356" s="41">
        <v>1702666.24</v>
      </c>
      <c r="Q356" s="41">
        <v>59500000</v>
      </c>
      <c r="R356" s="41">
        <v>0</v>
      </c>
      <c r="S356" s="41">
        <v>0</v>
      </c>
      <c r="T356" s="41">
        <v>33728627</v>
      </c>
      <c r="U356" s="41">
        <v>0</v>
      </c>
      <c r="V356" s="41">
        <v>2050413</v>
      </c>
      <c r="W356" s="41">
        <v>108769483.98999999</v>
      </c>
      <c r="X356" s="43">
        <v>2.1520877121924797E-2</v>
      </c>
      <c r="Y356" s="41">
        <v>25965.06</v>
      </c>
      <c r="Z356" s="41">
        <v>114750</v>
      </c>
      <c r="AA356" s="41">
        <v>2814.3011999999999</v>
      </c>
      <c r="AB356" s="41">
        <v>143529.36120000001</v>
      </c>
      <c r="AC356" s="41">
        <v>0</v>
      </c>
      <c r="AD356" s="41">
        <v>143529.36120000001</v>
      </c>
      <c r="AE356" s="41">
        <v>0</v>
      </c>
      <c r="AF356" s="41">
        <v>0</v>
      </c>
      <c r="AG356" s="43">
        <f t="shared" si="15"/>
        <v>13490443.989999998</v>
      </c>
      <c r="AH356" s="43">
        <f t="shared" si="16"/>
        <v>59500000</v>
      </c>
      <c r="AI356" s="43">
        <f t="shared" si="17"/>
        <v>35779040</v>
      </c>
      <c r="AJ356" s="41">
        <v>5342239591</v>
      </c>
      <c r="AK356" s="41">
        <v>6151246298</v>
      </c>
      <c r="AL356" s="41">
        <v>6684805298</v>
      </c>
      <c r="AM356" s="41">
        <v>6059430395.666667</v>
      </c>
      <c r="AN356" s="41">
        <v>2228266.2043982339</v>
      </c>
      <c r="AO356" s="44"/>
    </row>
    <row r="357" spans="1:41" s="34" customFormat="1" ht="16.5" x14ac:dyDescent="0.3">
      <c r="A357" s="34" t="s">
        <v>771</v>
      </c>
      <c r="B357" s="34" t="s">
        <v>772</v>
      </c>
      <c r="C357" s="34" t="s">
        <v>704</v>
      </c>
      <c r="D357" s="39">
        <v>3</v>
      </c>
      <c r="E357" s="39" t="s">
        <v>1247</v>
      </c>
      <c r="F357" s="40" t="s">
        <v>1190</v>
      </c>
      <c r="G357" s="41">
        <v>912146800</v>
      </c>
      <c r="H357" s="42">
        <v>1.8839999999999999</v>
      </c>
      <c r="I357" s="41">
        <v>885931625</v>
      </c>
      <c r="J357" s="41">
        <v>1656151.3800000001</v>
      </c>
      <c r="K357" s="41">
        <v>1656151.3800000001</v>
      </c>
      <c r="L357" s="41">
        <v>0</v>
      </c>
      <c r="M357" s="41">
        <v>1656151.3800000001</v>
      </c>
      <c r="N357" s="41">
        <v>112662.93</v>
      </c>
      <c r="O357" s="41">
        <v>31116.37</v>
      </c>
      <c r="P357" s="41">
        <v>243707.59</v>
      </c>
      <c r="Q357" s="41">
        <v>8673261</v>
      </c>
      <c r="R357" s="41">
        <v>0</v>
      </c>
      <c r="S357" s="41">
        <v>0</v>
      </c>
      <c r="T357" s="41">
        <v>6462653.3799999999</v>
      </c>
      <c r="U357" s="41">
        <v>0</v>
      </c>
      <c r="V357" s="41">
        <v>0</v>
      </c>
      <c r="W357" s="41">
        <v>17179552.649999999</v>
      </c>
      <c r="X357" s="43">
        <v>2.4898229621139148E-2</v>
      </c>
      <c r="Y357" s="41">
        <v>5500</v>
      </c>
      <c r="Z357" s="41">
        <v>28250</v>
      </c>
      <c r="AA357" s="41">
        <v>675</v>
      </c>
      <c r="AB357" s="41">
        <v>34425</v>
      </c>
      <c r="AC357" s="41">
        <v>0</v>
      </c>
      <c r="AD357" s="41">
        <v>34425</v>
      </c>
      <c r="AE357" s="41">
        <v>0</v>
      </c>
      <c r="AF357" s="41">
        <v>0</v>
      </c>
      <c r="AG357" s="43">
        <f t="shared" si="15"/>
        <v>2043638.2700000003</v>
      </c>
      <c r="AH357" s="43">
        <f t="shared" si="16"/>
        <v>8673261</v>
      </c>
      <c r="AI357" s="43">
        <f t="shared" si="17"/>
        <v>6462653.3799999999</v>
      </c>
      <c r="AJ357" s="41">
        <v>834815487</v>
      </c>
      <c r="AK357" s="41">
        <v>880241906</v>
      </c>
      <c r="AL357" s="41">
        <v>947684987</v>
      </c>
      <c r="AM357" s="41">
        <v>887580793.33333337</v>
      </c>
      <c r="AN357" s="41">
        <v>315894.67977167101</v>
      </c>
      <c r="AO357" s="44"/>
    </row>
    <row r="358" spans="1:41" s="34" customFormat="1" ht="16.5" x14ac:dyDescent="0.3">
      <c r="A358" s="34" t="s">
        <v>773</v>
      </c>
      <c r="B358" s="34" t="s">
        <v>774</v>
      </c>
      <c r="C358" s="34" t="s">
        <v>704</v>
      </c>
      <c r="D358" s="39">
        <v>1</v>
      </c>
      <c r="E358" s="39" t="s">
        <v>1246</v>
      </c>
      <c r="F358" s="40" t="s">
        <v>1190</v>
      </c>
      <c r="G358" s="41">
        <v>5265051206</v>
      </c>
      <c r="H358" s="42">
        <v>1.3959999999999999</v>
      </c>
      <c r="I358" s="41">
        <v>4924284571</v>
      </c>
      <c r="J358" s="41">
        <v>9205406.459999999</v>
      </c>
      <c r="K358" s="41">
        <v>9204958.7199999988</v>
      </c>
      <c r="L358" s="41">
        <v>0</v>
      </c>
      <c r="M358" s="41">
        <v>9204958.7199999988</v>
      </c>
      <c r="N358" s="41">
        <v>626182.57999999996</v>
      </c>
      <c r="O358" s="41">
        <v>0</v>
      </c>
      <c r="P358" s="41">
        <v>1354538.92</v>
      </c>
      <c r="Q358" s="41">
        <v>28845202</v>
      </c>
      <c r="R358" s="41">
        <v>14881001</v>
      </c>
      <c r="S358" s="41">
        <v>0</v>
      </c>
      <c r="T358" s="41">
        <v>17398418.690000001</v>
      </c>
      <c r="U358" s="41">
        <v>1184636</v>
      </c>
      <c r="V358" s="41">
        <v>0</v>
      </c>
      <c r="W358" s="41">
        <v>73494937.909999996</v>
      </c>
      <c r="X358" s="43">
        <v>2.0311344927271748E-2</v>
      </c>
      <c r="Y358" s="41">
        <v>10446.040000000001</v>
      </c>
      <c r="Z358" s="41">
        <v>119250</v>
      </c>
      <c r="AA358" s="41">
        <v>2593.9208000000003</v>
      </c>
      <c r="AB358" s="41">
        <v>132289.9608</v>
      </c>
      <c r="AC358" s="41">
        <v>-3000</v>
      </c>
      <c r="AD358" s="41">
        <v>129289.9608</v>
      </c>
      <c r="AE358" s="41">
        <v>0</v>
      </c>
      <c r="AF358" s="41">
        <v>0</v>
      </c>
      <c r="AG358" s="43">
        <f t="shared" si="15"/>
        <v>11185680.219999999</v>
      </c>
      <c r="AH358" s="43">
        <f t="shared" si="16"/>
        <v>43726203</v>
      </c>
      <c r="AI358" s="43">
        <f t="shared" si="17"/>
        <v>18583054.690000001</v>
      </c>
      <c r="AJ358" s="41">
        <v>4599502527</v>
      </c>
      <c r="AK358" s="41">
        <v>4884688378</v>
      </c>
      <c r="AL358" s="41">
        <v>5381582856</v>
      </c>
      <c r="AM358" s="41">
        <v>4955257920.333333</v>
      </c>
      <c r="AN358" s="41">
        <v>1795197.7588004461</v>
      </c>
      <c r="AO358" s="44"/>
    </row>
    <row r="359" spans="1:41" s="34" customFormat="1" ht="16.5" x14ac:dyDescent="0.3">
      <c r="A359" s="34" t="s">
        <v>775</v>
      </c>
      <c r="B359" s="34" t="s">
        <v>776</v>
      </c>
      <c r="C359" s="34" t="s">
        <v>704</v>
      </c>
      <c r="D359" s="39">
        <v>2</v>
      </c>
      <c r="E359" s="39" t="s">
        <v>1247</v>
      </c>
      <c r="F359" s="40" t="s">
        <v>1190</v>
      </c>
      <c r="G359" s="41">
        <v>8709135554</v>
      </c>
      <c r="H359" s="42">
        <v>1.39</v>
      </c>
      <c r="I359" s="41">
        <v>8636775604</v>
      </c>
      <c r="J359" s="41">
        <v>16145498.66</v>
      </c>
      <c r="K359" s="41">
        <v>16127615.609999999</v>
      </c>
      <c r="L359" s="41">
        <v>0</v>
      </c>
      <c r="M359" s="41">
        <v>16127615.609999999</v>
      </c>
      <c r="N359" s="41">
        <v>1097013.79</v>
      </c>
      <c r="O359" s="41">
        <v>303217.90000000002</v>
      </c>
      <c r="P359" s="41">
        <v>2373557.54</v>
      </c>
      <c r="Q359" s="41">
        <v>74402761</v>
      </c>
      <c r="R359" s="41">
        <v>0</v>
      </c>
      <c r="S359" s="41">
        <v>0</v>
      </c>
      <c r="T359" s="41">
        <v>25799809</v>
      </c>
      <c r="U359" s="41">
        <v>872671</v>
      </c>
      <c r="V359" s="41">
        <v>0</v>
      </c>
      <c r="W359" s="41">
        <v>120976645.84</v>
      </c>
      <c r="X359" s="43">
        <v>2.2789818998832537E-2</v>
      </c>
      <c r="Y359" s="41">
        <v>6203.42</v>
      </c>
      <c r="Z359" s="41">
        <v>118750</v>
      </c>
      <c r="AA359" s="41">
        <v>2499.0684000000001</v>
      </c>
      <c r="AB359" s="41">
        <v>127452.4884</v>
      </c>
      <c r="AC359" s="41">
        <v>0</v>
      </c>
      <c r="AD359" s="41">
        <v>127452.4884</v>
      </c>
      <c r="AE359" s="41">
        <v>0</v>
      </c>
      <c r="AF359" s="41">
        <v>0</v>
      </c>
      <c r="AG359" s="43">
        <f t="shared" si="15"/>
        <v>19901404.839999996</v>
      </c>
      <c r="AH359" s="43">
        <f t="shared" si="16"/>
        <v>74402761</v>
      </c>
      <c r="AI359" s="43">
        <f t="shared" si="17"/>
        <v>26672480</v>
      </c>
      <c r="AJ359" s="41">
        <v>7870682534</v>
      </c>
      <c r="AK359" s="41">
        <v>8520078993</v>
      </c>
      <c r="AL359" s="41">
        <v>9443102492</v>
      </c>
      <c r="AM359" s="41">
        <v>8611288006.333334</v>
      </c>
      <c r="AN359" s="41">
        <v>3149821.7798417369</v>
      </c>
      <c r="AO359" s="44"/>
    </row>
    <row r="360" spans="1:41" s="34" customFormat="1" ht="16.5" x14ac:dyDescent="0.3">
      <c r="A360" s="34" t="s">
        <v>777</v>
      </c>
      <c r="B360" s="34" t="s">
        <v>778</v>
      </c>
      <c r="C360" s="34" t="s">
        <v>704</v>
      </c>
      <c r="D360" s="39">
        <v>3</v>
      </c>
      <c r="E360" s="39" t="s">
        <v>1246</v>
      </c>
      <c r="F360" s="40" t="s">
        <v>1190</v>
      </c>
      <c r="G360" s="41">
        <v>1860367932</v>
      </c>
      <c r="H360" s="42">
        <v>1.579</v>
      </c>
      <c r="I360" s="41">
        <v>1915816120</v>
      </c>
      <c r="J360" s="41">
        <v>3581406.77</v>
      </c>
      <c r="K360" s="41">
        <v>3581400.5100000002</v>
      </c>
      <c r="L360" s="41">
        <v>0</v>
      </c>
      <c r="M360" s="41">
        <v>3581400.5100000002</v>
      </c>
      <c r="N360" s="41">
        <v>243631.74</v>
      </c>
      <c r="O360" s="41">
        <v>67288.639999999999</v>
      </c>
      <c r="P360" s="41">
        <v>527013.73</v>
      </c>
      <c r="Q360" s="41">
        <v>12354211</v>
      </c>
      <c r="R360" s="41">
        <v>4357731</v>
      </c>
      <c r="S360" s="41">
        <v>0</v>
      </c>
      <c r="T360" s="41">
        <v>7860783.21</v>
      </c>
      <c r="U360" s="41">
        <v>372307</v>
      </c>
      <c r="V360" s="41">
        <v>0</v>
      </c>
      <c r="W360" s="41">
        <v>29364366.830000002</v>
      </c>
      <c r="X360" s="43">
        <v>2.1422053195431619E-2</v>
      </c>
      <c r="Y360" s="41">
        <v>3000</v>
      </c>
      <c r="Z360" s="41">
        <v>30250</v>
      </c>
      <c r="AA360" s="41">
        <v>665</v>
      </c>
      <c r="AB360" s="41">
        <v>33915</v>
      </c>
      <c r="AC360" s="41">
        <v>0</v>
      </c>
      <c r="AD360" s="41">
        <v>33915</v>
      </c>
      <c r="AE360" s="41">
        <v>0</v>
      </c>
      <c r="AF360" s="41">
        <v>0</v>
      </c>
      <c r="AG360" s="43">
        <f t="shared" si="15"/>
        <v>4419334.62</v>
      </c>
      <c r="AH360" s="43">
        <f t="shared" si="16"/>
        <v>16711942</v>
      </c>
      <c r="AI360" s="43">
        <f t="shared" si="17"/>
        <v>8233090.21</v>
      </c>
      <c r="AJ360" s="41">
        <v>1717269327</v>
      </c>
      <c r="AK360" s="41">
        <v>1880987117</v>
      </c>
      <c r="AL360" s="41">
        <v>2075808625</v>
      </c>
      <c r="AM360" s="41">
        <v>1891355023</v>
      </c>
      <c r="AN360" s="41">
        <v>692706.05962658103</v>
      </c>
      <c r="AO360" s="44"/>
    </row>
    <row r="361" spans="1:41" s="34" customFormat="1" ht="16.5" x14ac:dyDescent="0.3">
      <c r="A361" s="34" t="s">
        <v>779</v>
      </c>
      <c r="B361" s="34" t="s">
        <v>780</v>
      </c>
      <c r="C361" s="34" t="s">
        <v>704</v>
      </c>
      <c r="D361" s="39">
        <v>1</v>
      </c>
      <c r="E361" s="39" t="s">
        <v>1246</v>
      </c>
      <c r="F361" s="40" t="s">
        <v>1190</v>
      </c>
      <c r="G361" s="41">
        <v>3569667671</v>
      </c>
      <c r="H361" s="42">
        <v>2.0379999999999998</v>
      </c>
      <c r="I361" s="41">
        <v>3570188659</v>
      </c>
      <c r="J361" s="41">
        <v>6674073.6200000001</v>
      </c>
      <c r="K361" s="41">
        <v>6660174.9699999997</v>
      </c>
      <c r="L361" s="41">
        <v>0</v>
      </c>
      <c r="M361" s="41">
        <v>6660174.9699999997</v>
      </c>
      <c r="N361" s="41">
        <v>452976.41</v>
      </c>
      <c r="O361" s="41">
        <v>125098</v>
      </c>
      <c r="P361" s="41">
        <v>980104.9</v>
      </c>
      <c r="Q361" s="41">
        <v>47590130</v>
      </c>
      <c r="R361" s="41">
        <v>0</v>
      </c>
      <c r="S361" s="41">
        <v>0</v>
      </c>
      <c r="T361" s="41">
        <v>16566354.4</v>
      </c>
      <c r="U361" s="41">
        <v>357096.36</v>
      </c>
      <c r="V361" s="41">
        <v>0</v>
      </c>
      <c r="W361" s="41">
        <v>72731935.040000007</v>
      </c>
      <c r="X361" s="43">
        <v>2.5557542470770217E-2</v>
      </c>
      <c r="Y361" s="41">
        <v>14000</v>
      </c>
      <c r="Z361" s="41">
        <v>104250</v>
      </c>
      <c r="AA361" s="41">
        <v>2365</v>
      </c>
      <c r="AB361" s="41">
        <v>120615</v>
      </c>
      <c r="AC361" s="41">
        <v>0</v>
      </c>
      <c r="AD361" s="41">
        <v>120615</v>
      </c>
      <c r="AE361" s="41">
        <v>0</v>
      </c>
      <c r="AF361" s="41">
        <v>0</v>
      </c>
      <c r="AG361" s="43">
        <f t="shared" si="15"/>
        <v>8218354.2800000003</v>
      </c>
      <c r="AH361" s="43">
        <f t="shared" si="16"/>
        <v>47590130</v>
      </c>
      <c r="AI361" s="43">
        <f t="shared" si="17"/>
        <v>16923450.760000002</v>
      </c>
      <c r="AJ361" s="41">
        <v>3276110212</v>
      </c>
      <c r="AK361" s="41">
        <v>3556931385</v>
      </c>
      <c r="AL361" s="41">
        <v>3803490299</v>
      </c>
      <c r="AM361" s="41">
        <v>3545510632</v>
      </c>
      <c r="AN361" s="41">
        <v>1268493.4215053101</v>
      </c>
      <c r="AO361" s="44"/>
    </row>
    <row r="362" spans="1:41" s="34" customFormat="1" ht="16.5" x14ac:dyDescent="0.3">
      <c r="A362" s="34" t="s">
        <v>781</v>
      </c>
      <c r="B362" s="34" t="s">
        <v>782</v>
      </c>
      <c r="C362" s="34" t="s">
        <v>704</v>
      </c>
      <c r="D362" s="39">
        <v>2</v>
      </c>
      <c r="E362" s="39" t="s">
        <v>1247</v>
      </c>
      <c r="F362" s="40" t="s">
        <v>1190</v>
      </c>
      <c r="G362" s="41">
        <v>3044716176</v>
      </c>
      <c r="H362" s="42">
        <v>1.8889999999999998</v>
      </c>
      <c r="I362" s="41">
        <v>3190801119</v>
      </c>
      <c r="J362" s="41">
        <v>5964850.4899999993</v>
      </c>
      <c r="K362" s="41">
        <v>5960961.419999999</v>
      </c>
      <c r="L362" s="41">
        <v>0</v>
      </c>
      <c r="M362" s="41">
        <v>5960961.419999999</v>
      </c>
      <c r="N362" s="41">
        <v>0</v>
      </c>
      <c r="O362" s="41">
        <v>112012.09</v>
      </c>
      <c r="P362" s="41">
        <v>877258.92</v>
      </c>
      <c r="Q362" s="41">
        <v>20147714</v>
      </c>
      <c r="R362" s="41">
        <v>14359089</v>
      </c>
      <c r="S362" s="41">
        <v>0</v>
      </c>
      <c r="T362" s="41">
        <v>14996509.880000001</v>
      </c>
      <c r="U362" s="41">
        <v>0</v>
      </c>
      <c r="V362" s="41">
        <v>1054215.46</v>
      </c>
      <c r="W362" s="41">
        <v>57507760.770000003</v>
      </c>
      <c r="X362" s="43">
        <v>2.1065254210997007E-2</v>
      </c>
      <c r="Y362" s="41">
        <v>4589.04</v>
      </c>
      <c r="Z362" s="41">
        <v>27250</v>
      </c>
      <c r="AA362" s="41">
        <v>636.7808</v>
      </c>
      <c r="AB362" s="41">
        <v>32475.820800000001</v>
      </c>
      <c r="AC362" s="41">
        <v>0</v>
      </c>
      <c r="AD362" s="41">
        <v>32475.820800000001</v>
      </c>
      <c r="AE362" s="41">
        <v>0</v>
      </c>
      <c r="AF362" s="41">
        <v>0</v>
      </c>
      <c r="AG362" s="43">
        <f t="shared" si="15"/>
        <v>6950232.4299999988</v>
      </c>
      <c r="AH362" s="43">
        <f t="shared" si="16"/>
        <v>34506803</v>
      </c>
      <c r="AI362" s="43">
        <f t="shared" si="17"/>
        <v>16050725.34</v>
      </c>
      <c r="AJ362" s="41">
        <v>2840349390</v>
      </c>
      <c r="AK362" s="41">
        <v>3152835530</v>
      </c>
      <c r="AL362" s="41">
        <v>3346112973</v>
      </c>
      <c r="AM362" s="41">
        <v>3113099297.6666665</v>
      </c>
      <c r="AN362" s="41">
        <v>1118299.164699717</v>
      </c>
      <c r="AO362" s="44"/>
    </row>
    <row r="363" spans="1:41" s="34" customFormat="1" ht="16.5" x14ac:dyDescent="0.3">
      <c r="A363" s="34" t="s">
        <v>783</v>
      </c>
      <c r="B363" s="34" t="s">
        <v>784</v>
      </c>
      <c r="C363" s="34" t="s">
        <v>704</v>
      </c>
      <c r="D363" s="39">
        <v>3</v>
      </c>
      <c r="E363" s="39" t="s">
        <v>1247</v>
      </c>
      <c r="F363" s="40" t="s">
        <v>1190</v>
      </c>
      <c r="G363" s="41">
        <v>112578077</v>
      </c>
      <c r="H363" s="42">
        <v>2.7349999999999999</v>
      </c>
      <c r="I363" s="41">
        <v>109730784</v>
      </c>
      <c r="J363" s="41">
        <v>205129.59</v>
      </c>
      <c r="K363" s="41">
        <v>205129.59</v>
      </c>
      <c r="L363" s="41">
        <v>0</v>
      </c>
      <c r="M363" s="41">
        <v>205129.59</v>
      </c>
      <c r="N363" s="41">
        <v>13954.34</v>
      </c>
      <c r="O363" s="41">
        <v>3854.05</v>
      </c>
      <c r="P363" s="41">
        <v>30185.43</v>
      </c>
      <c r="Q363" s="41">
        <v>1908627</v>
      </c>
      <c r="R363" s="41">
        <v>0</v>
      </c>
      <c r="S363" s="41">
        <v>0</v>
      </c>
      <c r="T363" s="41">
        <v>917238</v>
      </c>
      <c r="U363" s="41">
        <v>0</v>
      </c>
      <c r="V363" s="41">
        <v>0</v>
      </c>
      <c r="W363" s="41">
        <v>3078988.41</v>
      </c>
      <c r="X363" s="43">
        <v>2.8671426404921527E-2</v>
      </c>
      <c r="Y363" s="41">
        <v>0</v>
      </c>
      <c r="Z363" s="41">
        <v>3500</v>
      </c>
      <c r="AA363" s="41">
        <v>70</v>
      </c>
      <c r="AB363" s="41">
        <v>3570</v>
      </c>
      <c r="AC363" s="41">
        <v>0</v>
      </c>
      <c r="AD363" s="41">
        <v>3570</v>
      </c>
      <c r="AE363" s="41">
        <v>0</v>
      </c>
      <c r="AF363" s="41">
        <v>0</v>
      </c>
      <c r="AG363" s="43">
        <f t="shared" si="15"/>
        <v>253123.40999999997</v>
      </c>
      <c r="AH363" s="43">
        <f t="shared" si="16"/>
        <v>1908627</v>
      </c>
      <c r="AI363" s="43">
        <f t="shared" si="17"/>
        <v>917238</v>
      </c>
      <c r="AJ363" s="41">
        <v>104916237</v>
      </c>
      <c r="AK363" s="41">
        <v>109263120</v>
      </c>
      <c r="AL363" s="41">
        <v>128266940</v>
      </c>
      <c r="AM363" s="41">
        <v>114148765.66666667</v>
      </c>
      <c r="AN363" s="41">
        <v>42802.029531261003</v>
      </c>
      <c r="AO363" s="44"/>
    </row>
    <row r="364" spans="1:41" s="34" customFormat="1" ht="16.5" x14ac:dyDescent="0.3">
      <c r="A364" s="34" t="s">
        <v>785</v>
      </c>
      <c r="B364" s="34" t="s">
        <v>786</v>
      </c>
      <c r="C364" s="34" t="s">
        <v>704</v>
      </c>
      <c r="D364" s="39">
        <v>1</v>
      </c>
      <c r="E364" s="39" t="s">
        <v>1246</v>
      </c>
      <c r="F364" s="40" t="s">
        <v>1190</v>
      </c>
      <c r="G364" s="41">
        <v>5569647204</v>
      </c>
      <c r="H364" s="42">
        <v>1.0999999999999999</v>
      </c>
      <c r="I364" s="41">
        <v>5169501179</v>
      </c>
      <c r="J364" s="41">
        <v>9663811.8399999999</v>
      </c>
      <c r="K364" s="41">
        <v>9660898.6600000001</v>
      </c>
      <c r="L364" s="41">
        <v>0</v>
      </c>
      <c r="M364" s="41">
        <v>9660898.6600000001</v>
      </c>
      <c r="N364" s="41">
        <v>657189.11</v>
      </c>
      <c r="O364" s="41">
        <v>0</v>
      </c>
      <c r="P364" s="41">
        <v>1421651.37</v>
      </c>
      <c r="Q364" s="41">
        <v>19876527</v>
      </c>
      <c r="R364" s="41">
        <v>15364537</v>
      </c>
      <c r="S364" s="41">
        <v>0</v>
      </c>
      <c r="T364" s="41">
        <v>14233281.119999999</v>
      </c>
      <c r="U364" s="41">
        <v>0</v>
      </c>
      <c r="V364" s="41">
        <v>0</v>
      </c>
      <c r="W364" s="41">
        <v>61214084.259999998</v>
      </c>
      <c r="X364" s="43">
        <v>1.4326421960481225E-2</v>
      </c>
      <c r="Y364" s="41">
        <v>500</v>
      </c>
      <c r="Z364" s="41">
        <v>23000</v>
      </c>
      <c r="AA364" s="41">
        <v>470</v>
      </c>
      <c r="AB364" s="41">
        <v>23970</v>
      </c>
      <c r="AC364" s="41">
        <v>0</v>
      </c>
      <c r="AD364" s="41">
        <v>23970</v>
      </c>
      <c r="AE364" s="41">
        <v>0</v>
      </c>
      <c r="AF364" s="41">
        <v>0</v>
      </c>
      <c r="AG364" s="43">
        <f t="shared" si="15"/>
        <v>11739739.140000001</v>
      </c>
      <c r="AH364" s="43">
        <f t="shared" si="16"/>
        <v>35241064</v>
      </c>
      <c r="AI364" s="43">
        <f t="shared" si="17"/>
        <v>14233281.119999999</v>
      </c>
      <c r="AJ364" s="41">
        <v>4768493083</v>
      </c>
      <c r="AK364" s="41">
        <v>5101869964</v>
      </c>
      <c r="AL364" s="41">
        <v>5641064938</v>
      </c>
      <c r="AM364" s="41">
        <v>5170475995</v>
      </c>
      <c r="AN364" s="41">
        <v>1880803.766527686</v>
      </c>
      <c r="AO364" s="44"/>
    </row>
    <row r="365" spans="1:41" s="34" customFormat="1" ht="16.5" x14ac:dyDescent="0.3">
      <c r="A365" s="34" t="s">
        <v>787</v>
      </c>
      <c r="B365" s="34" t="s">
        <v>788</v>
      </c>
      <c r="C365" s="34" t="s">
        <v>704</v>
      </c>
      <c r="D365" s="39">
        <v>2</v>
      </c>
      <c r="E365" s="39" t="s">
        <v>1247</v>
      </c>
      <c r="F365" s="40" t="s">
        <v>1190</v>
      </c>
      <c r="G365" s="41">
        <v>1306124694</v>
      </c>
      <c r="H365" s="42">
        <v>0.95599999999999996</v>
      </c>
      <c r="I365" s="41">
        <v>1368204846</v>
      </c>
      <c r="J365" s="41">
        <v>2557707.94</v>
      </c>
      <c r="K365" s="41">
        <v>2557452.5299999998</v>
      </c>
      <c r="L365" s="41">
        <v>0</v>
      </c>
      <c r="M365" s="41">
        <v>2557452.5299999998</v>
      </c>
      <c r="N365" s="41">
        <v>173974.3</v>
      </c>
      <c r="O365" s="41">
        <v>0</v>
      </c>
      <c r="P365" s="41">
        <v>376338</v>
      </c>
      <c r="Q365" s="41">
        <v>779420</v>
      </c>
      <c r="R365" s="41">
        <v>3463651</v>
      </c>
      <c r="S365" s="41">
        <v>0</v>
      </c>
      <c r="T365" s="41">
        <v>5130000</v>
      </c>
      <c r="U365" s="41">
        <v>0</v>
      </c>
      <c r="V365" s="41">
        <v>0</v>
      </c>
      <c r="W365" s="41">
        <v>12480835.83</v>
      </c>
      <c r="X365" s="43">
        <v>1.3048334044376013E-2</v>
      </c>
      <c r="Y365" s="41">
        <v>250</v>
      </c>
      <c r="Z365" s="41">
        <v>7000</v>
      </c>
      <c r="AA365" s="41">
        <v>145</v>
      </c>
      <c r="AB365" s="41">
        <v>7395</v>
      </c>
      <c r="AC365" s="41">
        <v>0</v>
      </c>
      <c r="AD365" s="41">
        <v>7395</v>
      </c>
      <c r="AE365" s="41">
        <v>0</v>
      </c>
      <c r="AF365" s="41">
        <v>0</v>
      </c>
      <c r="AG365" s="43">
        <f t="shared" si="15"/>
        <v>3107764.8299999996</v>
      </c>
      <c r="AH365" s="43">
        <f t="shared" si="16"/>
        <v>4243071</v>
      </c>
      <c r="AI365" s="43">
        <f t="shared" si="17"/>
        <v>5130000</v>
      </c>
      <c r="AJ365" s="41">
        <v>1142031070</v>
      </c>
      <c r="AK365" s="41">
        <v>1349964058</v>
      </c>
      <c r="AL365" s="41">
        <v>1429408738</v>
      </c>
      <c r="AM365" s="41">
        <v>1307134622</v>
      </c>
      <c r="AN365" s="41">
        <v>476684.33398185601</v>
      </c>
      <c r="AO365" s="44"/>
    </row>
    <row r="366" spans="1:41" s="34" customFormat="1" ht="16.5" x14ac:dyDescent="0.3">
      <c r="A366" s="34" t="s">
        <v>789</v>
      </c>
      <c r="B366" s="34" t="s">
        <v>790</v>
      </c>
      <c r="C366" s="34" t="s">
        <v>704</v>
      </c>
      <c r="D366" s="39">
        <v>3</v>
      </c>
      <c r="E366" s="39" t="s">
        <v>1246</v>
      </c>
      <c r="F366" s="40" t="s">
        <v>1190</v>
      </c>
      <c r="G366" s="41">
        <v>3884943300</v>
      </c>
      <c r="H366" s="42">
        <v>0.51500000000000001</v>
      </c>
      <c r="I366" s="41">
        <v>3804089548</v>
      </c>
      <c r="J366" s="41">
        <v>7111325.5100000007</v>
      </c>
      <c r="K366" s="41">
        <v>7110278.5500000007</v>
      </c>
      <c r="L366" s="41">
        <v>0</v>
      </c>
      <c r="M366" s="41">
        <v>7110278.5500000007</v>
      </c>
      <c r="N366" s="41">
        <v>0</v>
      </c>
      <c r="O366" s="41">
        <v>0</v>
      </c>
      <c r="P366" s="41">
        <v>1046301.28</v>
      </c>
      <c r="Q366" s="41">
        <v>5040776</v>
      </c>
      <c r="R366" s="41">
        <v>0</v>
      </c>
      <c r="S366" s="41">
        <v>0</v>
      </c>
      <c r="T366" s="41">
        <v>5591953.4100000001</v>
      </c>
      <c r="U366" s="41">
        <v>0</v>
      </c>
      <c r="V366" s="41">
        <v>1190446.6499999999</v>
      </c>
      <c r="W366" s="41">
        <v>19979755.890000001</v>
      </c>
      <c r="X366" s="43">
        <v>7.089179013409011E-3</v>
      </c>
      <c r="Y366" s="41">
        <v>0</v>
      </c>
      <c r="Z366" s="41">
        <v>12500</v>
      </c>
      <c r="AA366" s="41">
        <v>250</v>
      </c>
      <c r="AB366" s="41">
        <v>12750</v>
      </c>
      <c r="AC366" s="41">
        <v>0</v>
      </c>
      <c r="AD366" s="41">
        <v>12750</v>
      </c>
      <c r="AE366" s="41">
        <v>0</v>
      </c>
      <c r="AF366" s="41">
        <v>0</v>
      </c>
      <c r="AG366" s="43">
        <f t="shared" si="15"/>
        <v>8156579.830000001</v>
      </c>
      <c r="AH366" s="43">
        <f t="shared" si="16"/>
        <v>5040776</v>
      </c>
      <c r="AI366" s="43">
        <f t="shared" si="17"/>
        <v>6782400.0600000005</v>
      </c>
      <c r="AJ366" s="41">
        <v>3105515248</v>
      </c>
      <c r="AK366" s="41">
        <v>3771298664</v>
      </c>
      <c r="AL366" s="41">
        <v>3891169171</v>
      </c>
      <c r="AM366" s="41">
        <v>3589327694.3333335</v>
      </c>
      <c r="AN366" s="41">
        <v>1297055.0932769431</v>
      </c>
      <c r="AO366" s="44"/>
    </row>
    <row r="367" spans="1:41" s="34" customFormat="1" ht="16.5" x14ac:dyDescent="0.3">
      <c r="A367" s="34" t="s">
        <v>791</v>
      </c>
      <c r="B367" s="34" t="s">
        <v>792</v>
      </c>
      <c r="C367" s="34" t="s">
        <v>704</v>
      </c>
      <c r="D367" s="39">
        <v>1</v>
      </c>
      <c r="E367" s="39" t="s">
        <v>1246</v>
      </c>
      <c r="F367" s="40" t="s">
        <v>1190</v>
      </c>
      <c r="G367" s="41">
        <v>1573293884</v>
      </c>
      <c r="H367" s="42">
        <v>1.8319999999999999</v>
      </c>
      <c r="I367" s="41">
        <v>1592903803</v>
      </c>
      <c r="J367" s="41">
        <v>2977757.8299999996</v>
      </c>
      <c r="K367" s="41">
        <v>2971233.55</v>
      </c>
      <c r="L367" s="41">
        <v>0</v>
      </c>
      <c r="M367" s="41">
        <v>2971233.55</v>
      </c>
      <c r="N367" s="41">
        <v>202087.35</v>
      </c>
      <c r="O367" s="41">
        <v>55846.559999999998</v>
      </c>
      <c r="P367" s="41">
        <v>437310.76</v>
      </c>
      <c r="Q367" s="41">
        <v>10791792</v>
      </c>
      <c r="R367" s="41">
        <v>6095767</v>
      </c>
      <c r="S367" s="41">
        <v>0</v>
      </c>
      <c r="T367" s="41">
        <v>8106845</v>
      </c>
      <c r="U367" s="41">
        <v>157433</v>
      </c>
      <c r="V367" s="41">
        <v>0</v>
      </c>
      <c r="W367" s="41">
        <v>28818315.219999999</v>
      </c>
      <c r="X367" s="43">
        <v>2.1099456376479534E-2</v>
      </c>
      <c r="Y367" s="41">
        <v>250</v>
      </c>
      <c r="Z367" s="41">
        <v>18500</v>
      </c>
      <c r="AA367" s="41">
        <v>375</v>
      </c>
      <c r="AB367" s="41">
        <v>19125</v>
      </c>
      <c r="AC367" s="41">
        <v>0</v>
      </c>
      <c r="AD367" s="41">
        <v>19125</v>
      </c>
      <c r="AE367" s="41">
        <v>0</v>
      </c>
      <c r="AF367" s="41">
        <v>0</v>
      </c>
      <c r="AG367" s="43">
        <f t="shared" si="15"/>
        <v>3666478.2199999997</v>
      </c>
      <c r="AH367" s="43">
        <f t="shared" si="16"/>
        <v>16887559</v>
      </c>
      <c r="AI367" s="43">
        <f t="shared" si="17"/>
        <v>8264278</v>
      </c>
      <c r="AJ367" s="41">
        <v>1490635267</v>
      </c>
      <c r="AK367" s="41">
        <v>1567298629</v>
      </c>
      <c r="AL367" s="41">
        <v>1638501042</v>
      </c>
      <c r="AM367" s="41">
        <v>1565478312.6666667</v>
      </c>
      <c r="AN367" s="41">
        <v>546605.12872765795</v>
      </c>
      <c r="AO367" s="44"/>
    </row>
    <row r="368" spans="1:41" s="34" customFormat="1" ht="16.5" x14ac:dyDescent="0.3">
      <c r="A368" s="34" t="s">
        <v>793</v>
      </c>
      <c r="B368" s="34" t="s">
        <v>794</v>
      </c>
      <c r="C368" s="34" t="s">
        <v>704</v>
      </c>
      <c r="D368" s="39">
        <v>2</v>
      </c>
      <c r="E368" s="39" t="s">
        <v>1247</v>
      </c>
      <c r="F368" s="40" t="s">
        <v>1190</v>
      </c>
      <c r="G368" s="41">
        <v>104089307</v>
      </c>
      <c r="H368" s="42">
        <v>1.8889999999999998</v>
      </c>
      <c r="I368" s="41">
        <v>98168477</v>
      </c>
      <c r="J368" s="41">
        <v>183515.13</v>
      </c>
      <c r="K368" s="41">
        <v>183515.13</v>
      </c>
      <c r="L368" s="41">
        <v>0</v>
      </c>
      <c r="M368" s="41">
        <v>183515.13</v>
      </c>
      <c r="N368" s="41">
        <v>12483.98</v>
      </c>
      <c r="O368" s="41">
        <v>3447.95</v>
      </c>
      <c r="P368" s="41">
        <v>27004.799999999999</v>
      </c>
      <c r="Q368" s="41">
        <v>455935</v>
      </c>
      <c r="R368" s="41">
        <v>373612</v>
      </c>
      <c r="S368" s="41">
        <v>0</v>
      </c>
      <c r="T368" s="41">
        <v>909485.73</v>
      </c>
      <c r="U368" s="41">
        <v>0</v>
      </c>
      <c r="V368" s="41">
        <v>0</v>
      </c>
      <c r="W368" s="41">
        <v>1965484.5899999999</v>
      </c>
      <c r="X368" s="43">
        <v>2.9594483230944466E-2</v>
      </c>
      <c r="Y368" s="41">
        <v>1750</v>
      </c>
      <c r="Z368" s="41">
        <v>1750</v>
      </c>
      <c r="AA368" s="41">
        <v>70</v>
      </c>
      <c r="AB368" s="41">
        <v>3570</v>
      </c>
      <c r="AC368" s="41">
        <v>-750</v>
      </c>
      <c r="AD368" s="41">
        <v>2820</v>
      </c>
      <c r="AE368" s="41">
        <v>0</v>
      </c>
      <c r="AF368" s="41">
        <v>0</v>
      </c>
      <c r="AG368" s="43">
        <f t="shared" si="15"/>
        <v>226451.86000000002</v>
      </c>
      <c r="AH368" s="43">
        <f t="shared" si="16"/>
        <v>829547</v>
      </c>
      <c r="AI368" s="43">
        <f t="shared" si="17"/>
        <v>909485.73</v>
      </c>
      <c r="AJ368" s="41">
        <v>66127687</v>
      </c>
      <c r="AK368" s="41">
        <v>97708095</v>
      </c>
      <c r="AL368" s="41">
        <v>105341260</v>
      </c>
      <c r="AM368" s="41">
        <v>89725680.666666672</v>
      </c>
      <c r="AN368" s="41">
        <v>35258.220408410998</v>
      </c>
      <c r="AO368" s="44"/>
    </row>
    <row r="369" spans="1:41" s="34" customFormat="1" ht="16.5" x14ac:dyDescent="0.3">
      <c r="A369" s="34" t="s">
        <v>795</v>
      </c>
      <c r="B369" s="34" t="s">
        <v>796</v>
      </c>
      <c r="C369" s="34" t="s">
        <v>704</v>
      </c>
      <c r="D369" s="39">
        <v>3</v>
      </c>
      <c r="E369" s="39" t="s">
        <v>1246</v>
      </c>
      <c r="F369" s="40" t="s">
        <v>1190</v>
      </c>
      <c r="G369" s="41">
        <v>747776100</v>
      </c>
      <c r="H369" s="42">
        <v>1.117</v>
      </c>
      <c r="I369" s="41">
        <v>707923630</v>
      </c>
      <c r="J369" s="41">
        <v>1323385.0900000001</v>
      </c>
      <c r="K369" s="41">
        <v>1323385.0900000001</v>
      </c>
      <c r="L369" s="41">
        <v>0</v>
      </c>
      <c r="M369" s="41">
        <v>1323385.0900000001</v>
      </c>
      <c r="N369" s="41">
        <v>90025.86</v>
      </c>
      <c r="O369" s="41">
        <v>24864.080000000002</v>
      </c>
      <c r="P369" s="41">
        <v>194740.04</v>
      </c>
      <c r="Q369" s="41">
        <v>3450745</v>
      </c>
      <c r="R369" s="41">
        <v>0</v>
      </c>
      <c r="S369" s="41">
        <v>0</v>
      </c>
      <c r="T369" s="41">
        <v>3266526.45</v>
      </c>
      <c r="U369" s="41">
        <v>0</v>
      </c>
      <c r="V369" s="41">
        <v>0</v>
      </c>
      <c r="W369" s="41">
        <v>8350286.5200000005</v>
      </c>
      <c r="X369" s="43">
        <v>1.7635567624670109E-2</v>
      </c>
      <c r="Y369" s="41">
        <v>750</v>
      </c>
      <c r="Z369" s="41">
        <v>4500</v>
      </c>
      <c r="AA369" s="41">
        <v>105</v>
      </c>
      <c r="AB369" s="41">
        <v>5355</v>
      </c>
      <c r="AC369" s="41">
        <v>0</v>
      </c>
      <c r="AD369" s="41">
        <v>5355</v>
      </c>
      <c r="AE369" s="41">
        <v>0</v>
      </c>
      <c r="AF369" s="41">
        <v>0</v>
      </c>
      <c r="AG369" s="43">
        <f t="shared" si="15"/>
        <v>1633015.0700000003</v>
      </c>
      <c r="AH369" s="43">
        <f t="shared" si="16"/>
        <v>3450745</v>
      </c>
      <c r="AI369" s="43">
        <f t="shared" si="17"/>
        <v>3266526.45</v>
      </c>
      <c r="AJ369" s="41">
        <v>564339644</v>
      </c>
      <c r="AK369" s="41">
        <v>701133606</v>
      </c>
      <c r="AL369" s="41">
        <v>747477109</v>
      </c>
      <c r="AM369" s="41">
        <v>670983453</v>
      </c>
      <c r="AN369" s="41">
        <v>249158.787174297</v>
      </c>
      <c r="AO369" s="44"/>
    </row>
    <row r="370" spans="1:41" s="34" customFormat="1" ht="16.5" x14ac:dyDescent="0.3">
      <c r="A370" s="34" t="s">
        <v>797</v>
      </c>
      <c r="B370" s="34" t="s">
        <v>798</v>
      </c>
      <c r="C370" s="34" t="s">
        <v>704</v>
      </c>
      <c r="D370" s="39">
        <v>1</v>
      </c>
      <c r="E370" s="39" t="s">
        <v>1246</v>
      </c>
      <c r="F370" s="40" t="s">
        <v>1190</v>
      </c>
      <c r="G370" s="41">
        <v>6326934800</v>
      </c>
      <c r="H370" s="42">
        <v>0.48899999999999999</v>
      </c>
      <c r="I370" s="41">
        <v>6701942672</v>
      </c>
      <c r="J370" s="41">
        <v>12528542.060000001</v>
      </c>
      <c r="K370" s="41">
        <v>12527114.5</v>
      </c>
      <c r="L370" s="41">
        <v>0</v>
      </c>
      <c r="M370" s="41">
        <v>12527114.5</v>
      </c>
      <c r="N370" s="41">
        <v>0</v>
      </c>
      <c r="O370" s="41">
        <v>0</v>
      </c>
      <c r="P370" s="41">
        <v>1843446.97</v>
      </c>
      <c r="Q370" s="41">
        <v>6813278</v>
      </c>
      <c r="R370" s="41">
        <v>0</v>
      </c>
      <c r="S370" s="41">
        <v>0</v>
      </c>
      <c r="T370" s="41">
        <v>7509970.8200000003</v>
      </c>
      <c r="U370" s="41">
        <v>0</v>
      </c>
      <c r="V370" s="41">
        <v>2211309.73</v>
      </c>
      <c r="W370" s="41">
        <v>30905120.02</v>
      </c>
      <c r="X370" s="43">
        <v>6.823819239585284E-3</v>
      </c>
      <c r="Y370" s="41">
        <v>0</v>
      </c>
      <c r="Z370" s="41">
        <v>17000</v>
      </c>
      <c r="AA370" s="41">
        <v>340</v>
      </c>
      <c r="AB370" s="41">
        <v>17340</v>
      </c>
      <c r="AC370" s="41">
        <v>0</v>
      </c>
      <c r="AD370" s="41">
        <v>17340</v>
      </c>
      <c r="AE370" s="41">
        <v>0</v>
      </c>
      <c r="AF370" s="41">
        <v>0</v>
      </c>
      <c r="AG370" s="43">
        <f t="shared" si="15"/>
        <v>14370561.470000001</v>
      </c>
      <c r="AH370" s="43">
        <f t="shared" si="16"/>
        <v>6813278</v>
      </c>
      <c r="AI370" s="43">
        <f t="shared" si="17"/>
        <v>9721280.5500000007</v>
      </c>
      <c r="AJ370" s="41">
        <v>6059020002</v>
      </c>
      <c r="AK370" s="41">
        <v>6633935811</v>
      </c>
      <c r="AL370" s="41">
        <v>7034617300</v>
      </c>
      <c r="AM370" s="41">
        <v>6575857704.333333</v>
      </c>
      <c r="AN370" s="41">
        <v>2344870.0884608999</v>
      </c>
      <c r="AO370" s="44"/>
    </row>
    <row r="371" spans="1:41" s="34" customFormat="1" ht="16.5" x14ac:dyDescent="0.3">
      <c r="A371" s="34" t="s">
        <v>799</v>
      </c>
      <c r="B371" s="34" t="s">
        <v>800</v>
      </c>
      <c r="C371" s="34" t="s">
        <v>704</v>
      </c>
      <c r="D371" s="39">
        <v>2</v>
      </c>
      <c r="E371" s="39" t="s">
        <v>1247</v>
      </c>
      <c r="F371" s="40" t="s">
        <v>1190</v>
      </c>
      <c r="G371" s="41">
        <v>2026012500</v>
      </c>
      <c r="H371" s="42">
        <v>1.0529999999999999</v>
      </c>
      <c r="I371" s="41">
        <v>1848129072</v>
      </c>
      <c r="J371" s="41">
        <v>3454873.3</v>
      </c>
      <c r="K371" s="41">
        <v>3454873.3</v>
      </c>
      <c r="L371" s="41">
        <v>0</v>
      </c>
      <c r="M371" s="41">
        <v>3454873.3</v>
      </c>
      <c r="N371" s="41">
        <v>235024.5</v>
      </c>
      <c r="O371" s="41">
        <v>0</v>
      </c>
      <c r="P371" s="41">
        <v>508394.86</v>
      </c>
      <c r="Q371" s="41">
        <v>10024769</v>
      </c>
      <c r="R371" s="41">
        <v>0</v>
      </c>
      <c r="S371" s="41">
        <v>0</v>
      </c>
      <c r="T371" s="41">
        <v>6899542.4500000002</v>
      </c>
      <c r="U371" s="41">
        <v>202764.56</v>
      </c>
      <c r="V371" s="41">
        <v>0</v>
      </c>
      <c r="W371" s="41">
        <v>21325368.669999998</v>
      </c>
      <c r="X371" s="43">
        <v>1.3761753970081546E-2</v>
      </c>
      <c r="Y371" s="41">
        <v>1750</v>
      </c>
      <c r="Z371" s="41">
        <v>36250</v>
      </c>
      <c r="AA371" s="41">
        <v>760</v>
      </c>
      <c r="AB371" s="41">
        <v>38760</v>
      </c>
      <c r="AC371" s="41">
        <v>0</v>
      </c>
      <c r="AD371" s="41">
        <v>38760</v>
      </c>
      <c r="AE371" s="41">
        <v>0</v>
      </c>
      <c r="AF371" s="41">
        <v>0</v>
      </c>
      <c r="AG371" s="43">
        <f t="shared" si="15"/>
        <v>4198292.66</v>
      </c>
      <c r="AH371" s="43">
        <f t="shared" si="16"/>
        <v>10024769</v>
      </c>
      <c r="AI371" s="43">
        <f t="shared" si="17"/>
        <v>7102307.0099999998</v>
      </c>
      <c r="AJ371" s="41">
        <v>1663392473</v>
      </c>
      <c r="AK371" s="41">
        <v>1833106430</v>
      </c>
      <c r="AL371" s="41">
        <v>2059583715</v>
      </c>
      <c r="AM371" s="41">
        <v>1852027539.3333333</v>
      </c>
      <c r="AN371" s="41">
        <v>686527.21847209497</v>
      </c>
      <c r="AO371" s="44"/>
    </row>
    <row r="372" spans="1:41" s="34" customFormat="1" ht="16.5" x14ac:dyDescent="0.3">
      <c r="A372" s="34" t="s">
        <v>801</v>
      </c>
      <c r="B372" s="34" t="s">
        <v>802</v>
      </c>
      <c r="C372" s="34" t="s">
        <v>704</v>
      </c>
      <c r="D372" s="39">
        <v>3</v>
      </c>
      <c r="E372" s="39" t="s">
        <v>1247</v>
      </c>
      <c r="F372" s="40" t="s">
        <v>1190</v>
      </c>
      <c r="G372" s="41">
        <v>1006258904</v>
      </c>
      <c r="H372" s="42">
        <v>2.0619999999999998</v>
      </c>
      <c r="I372" s="41">
        <v>919090907</v>
      </c>
      <c r="J372" s="41">
        <v>1718139</v>
      </c>
      <c r="K372" s="41">
        <v>1718139</v>
      </c>
      <c r="L372" s="41">
        <v>0</v>
      </c>
      <c r="M372" s="41">
        <v>1718139</v>
      </c>
      <c r="N372" s="41">
        <v>116879.76</v>
      </c>
      <c r="O372" s="41">
        <v>32281.02</v>
      </c>
      <c r="P372" s="41">
        <v>252829.17</v>
      </c>
      <c r="Q372" s="41">
        <v>8233808</v>
      </c>
      <c r="R372" s="41">
        <v>0</v>
      </c>
      <c r="S372" s="41">
        <v>0</v>
      </c>
      <c r="T372" s="41">
        <v>10394776.039999999</v>
      </c>
      <c r="U372" s="41">
        <v>0</v>
      </c>
      <c r="V372" s="41">
        <v>0</v>
      </c>
      <c r="W372" s="41">
        <v>20748712.989999998</v>
      </c>
      <c r="X372" s="43">
        <v>2.7885165633559958E-2</v>
      </c>
      <c r="Y372" s="41">
        <v>5098.63</v>
      </c>
      <c r="Z372" s="41">
        <v>30250</v>
      </c>
      <c r="AA372" s="41">
        <v>706.97259999999994</v>
      </c>
      <c r="AB372" s="41">
        <v>36055.602599999998</v>
      </c>
      <c r="AC372" s="41">
        <v>0</v>
      </c>
      <c r="AD372" s="41">
        <v>36055.602599999998</v>
      </c>
      <c r="AE372" s="41">
        <v>0</v>
      </c>
      <c r="AF372" s="41">
        <v>0</v>
      </c>
      <c r="AG372" s="43">
        <f t="shared" si="15"/>
        <v>2120128.9500000002</v>
      </c>
      <c r="AH372" s="43">
        <f t="shared" si="16"/>
        <v>8233808</v>
      </c>
      <c r="AI372" s="43">
        <f t="shared" si="17"/>
        <v>10394776.039999999</v>
      </c>
      <c r="AJ372" s="41">
        <v>852759368</v>
      </c>
      <c r="AK372" s="41">
        <v>911634699</v>
      </c>
      <c r="AL372" s="41">
        <v>1036811959</v>
      </c>
      <c r="AM372" s="41">
        <v>933735342</v>
      </c>
      <c r="AN372" s="41">
        <v>345787.408545579</v>
      </c>
      <c r="AO372" s="44"/>
    </row>
    <row r="373" spans="1:41" s="34" customFormat="1" ht="16.5" x14ac:dyDescent="0.3">
      <c r="A373" s="34" t="s">
        <v>803</v>
      </c>
      <c r="B373" s="34" t="s">
        <v>804</v>
      </c>
      <c r="C373" s="34" t="s">
        <v>704</v>
      </c>
      <c r="D373" s="39">
        <v>1</v>
      </c>
      <c r="E373" s="39" t="s">
        <v>1246</v>
      </c>
      <c r="F373" s="40" t="s">
        <v>1190</v>
      </c>
      <c r="G373" s="41">
        <v>1687234500</v>
      </c>
      <c r="H373" s="42">
        <v>2.1559999999999997</v>
      </c>
      <c r="I373" s="41">
        <v>1805124398</v>
      </c>
      <c r="J373" s="41">
        <v>3374479.4299999997</v>
      </c>
      <c r="K373" s="41">
        <v>3374016.4699999997</v>
      </c>
      <c r="L373" s="41">
        <v>0</v>
      </c>
      <c r="M373" s="41">
        <v>3374016.4699999997</v>
      </c>
      <c r="N373" s="41">
        <v>229521.28</v>
      </c>
      <c r="O373" s="41">
        <v>63390.54</v>
      </c>
      <c r="P373" s="41">
        <v>496503.47</v>
      </c>
      <c r="Q373" s="41">
        <v>0</v>
      </c>
      <c r="R373" s="41">
        <v>27075217</v>
      </c>
      <c r="S373" s="41">
        <v>0</v>
      </c>
      <c r="T373" s="41">
        <v>4122269.95</v>
      </c>
      <c r="U373" s="41">
        <v>1012815.84</v>
      </c>
      <c r="V373" s="41">
        <v>0</v>
      </c>
      <c r="W373" s="41">
        <v>36373734.550000004</v>
      </c>
      <c r="X373" s="43">
        <v>2.3710591718966036E-2</v>
      </c>
      <c r="Y373" s="41">
        <v>500</v>
      </c>
      <c r="Z373" s="41">
        <v>41750</v>
      </c>
      <c r="AA373" s="41">
        <v>845</v>
      </c>
      <c r="AB373" s="41">
        <v>43095</v>
      </c>
      <c r="AC373" s="41">
        <v>0</v>
      </c>
      <c r="AD373" s="41">
        <v>43095</v>
      </c>
      <c r="AE373" s="41">
        <v>0</v>
      </c>
      <c r="AF373" s="41">
        <v>0</v>
      </c>
      <c r="AG373" s="43">
        <f t="shared" si="15"/>
        <v>4163431.76</v>
      </c>
      <c r="AH373" s="43">
        <f t="shared" si="16"/>
        <v>27075217</v>
      </c>
      <c r="AI373" s="43">
        <f t="shared" si="17"/>
        <v>5135085.79</v>
      </c>
      <c r="AJ373" s="41">
        <v>1658067620</v>
      </c>
      <c r="AK373" s="41">
        <v>1792477741</v>
      </c>
      <c r="AL373" s="41">
        <v>1910797848</v>
      </c>
      <c r="AM373" s="41">
        <v>1787114403</v>
      </c>
      <c r="AN373" s="41">
        <v>636931.97906738403</v>
      </c>
      <c r="AO373" s="44"/>
    </row>
    <row r="374" spans="1:41" s="34" customFormat="1" ht="16.5" x14ac:dyDescent="0.3">
      <c r="A374" s="34" t="s">
        <v>805</v>
      </c>
      <c r="B374" s="34" t="s">
        <v>806</v>
      </c>
      <c r="C374" s="34" t="s">
        <v>704</v>
      </c>
      <c r="D374" s="39">
        <v>2</v>
      </c>
      <c r="E374" s="39" t="s">
        <v>1247</v>
      </c>
      <c r="F374" s="40" t="s">
        <v>1190</v>
      </c>
      <c r="G374" s="41">
        <v>6348344500</v>
      </c>
      <c r="H374" s="42">
        <v>2.0329999999999999</v>
      </c>
      <c r="I374" s="41">
        <v>9314809460</v>
      </c>
      <c r="J374" s="41">
        <v>17413008.120000001</v>
      </c>
      <c r="K374" s="41">
        <v>17432559.900000002</v>
      </c>
      <c r="L374" s="41">
        <v>0</v>
      </c>
      <c r="M374" s="41">
        <v>17432559.900000002</v>
      </c>
      <c r="N374" s="41">
        <v>1185976.8899999999</v>
      </c>
      <c r="O374" s="41">
        <v>0</v>
      </c>
      <c r="P374" s="41">
        <v>2564566.59</v>
      </c>
      <c r="Q374" s="41">
        <v>76688702</v>
      </c>
      <c r="R374" s="41">
        <v>0</v>
      </c>
      <c r="S374" s="41">
        <v>0</v>
      </c>
      <c r="T374" s="41">
        <v>31165475.16</v>
      </c>
      <c r="U374" s="41">
        <v>0</v>
      </c>
      <c r="V374" s="41">
        <v>0</v>
      </c>
      <c r="W374" s="41">
        <v>129037280.53999999</v>
      </c>
      <c r="X374" s="43">
        <v>1.812520625649898E-2</v>
      </c>
      <c r="Y374" s="41">
        <v>10992.47</v>
      </c>
      <c r="Z374" s="41">
        <v>159000</v>
      </c>
      <c r="AA374" s="41">
        <v>3399.8494000000001</v>
      </c>
      <c r="AB374" s="41">
        <v>173392.31940000001</v>
      </c>
      <c r="AC374" s="41">
        <v>-2500</v>
      </c>
      <c r="AD374" s="41">
        <v>170892.31940000001</v>
      </c>
      <c r="AE374" s="41">
        <v>0</v>
      </c>
      <c r="AF374" s="41">
        <v>0</v>
      </c>
      <c r="AG374" s="43">
        <f t="shared" si="15"/>
        <v>21183103.380000003</v>
      </c>
      <c r="AH374" s="43">
        <f t="shared" si="16"/>
        <v>76688702</v>
      </c>
      <c r="AI374" s="43">
        <f t="shared" si="17"/>
        <v>31165475.16</v>
      </c>
      <c r="AJ374" s="41">
        <v>8085722368</v>
      </c>
      <c r="AK374" s="41">
        <v>9130053187</v>
      </c>
      <c r="AL374" s="41">
        <v>9969133951</v>
      </c>
      <c r="AM374" s="41">
        <v>9061636502</v>
      </c>
      <c r="AN374" s="41">
        <v>3323041.327288683</v>
      </c>
      <c r="AO374" s="44"/>
    </row>
    <row r="375" spans="1:41" s="34" customFormat="1" ht="16.5" x14ac:dyDescent="0.3">
      <c r="A375" s="34" t="s">
        <v>807</v>
      </c>
      <c r="B375" s="34" t="s">
        <v>808</v>
      </c>
      <c r="C375" s="34" t="s">
        <v>704</v>
      </c>
      <c r="D375" s="39">
        <v>3</v>
      </c>
      <c r="E375" s="39" t="s">
        <v>1246</v>
      </c>
      <c r="F375" s="40" t="s">
        <v>1190</v>
      </c>
      <c r="G375" s="41">
        <v>2633391778</v>
      </c>
      <c r="H375" s="42">
        <v>1.3029999999999999</v>
      </c>
      <c r="I375" s="41">
        <v>2389712496</v>
      </c>
      <c r="J375" s="41">
        <v>4467303.7300000004</v>
      </c>
      <c r="K375" s="41">
        <v>4467101.9300000006</v>
      </c>
      <c r="L375" s="41">
        <v>0</v>
      </c>
      <c r="M375" s="41">
        <v>4467101.9300000006</v>
      </c>
      <c r="N375" s="41">
        <v>303881.8</v>
      </c>
      <c r="O375" s="41">
        <v>83931.26</v>
      </c>
      <c r="P375" s="41">
        <v>657348.98</v>
      </c>
      <c r="Q375" s="41">
        <v>11382264</v>
      </c>
      <c r="R375" s="41">
        <v>6449705</v>
      </c>
      <c r="S375" s="41">
        <v>0</v>
      </c>
      <c r="T375" s="41">
        <v>10962188.609999999</v>
      </c>
      <c r="U375" s="41">
        <v>0</v>
      </c>
      <c r="V375" s="41">
        <v>0</v>
      </c>
      <c r="W375" s="41">
        <v>34306421.579999998</v>
      </c>
      <c r="X375" s="43">
        <v>2.1710800960387865E-2</v>
      </c>
      <c r="Y375" s="41">
        <v>2250</v>
      </c>
      <c r="Z375" s="41">
        <v>26250</v>
      </c>
      <c r="AA375" s="41">
        <v>570</v>
      </c>
      <c r="AB375" s="41">
        <v>29070</v>
      </c>
      <c r="AC375" s="41">
        <v>0</v>
      </c>
      <c r="AD375" s="41">
        <v>29070</v>
      </c>
      <c r="AE375" s="41">
        <v>0</v>
      </c>
      <c r="AF375" s="41">
        <v>0</v>
      </c>
      <c r="AG375" s="43">
        <f t="shared" si="15"/>
        <v>5512263.9700000007</v>
      </c>
      <c r="AH375" s="43">
        <f t="shared" si="16"/>
        <v>17831969</v>
      </c>
      <c r="AI375" s="43">
        <f t="shared" si="17"/>
        <v>10962188.609999999</v>
      </c>
      <c r="AJ375" s="41">
        <v>2105957204</v>
      </c>
      <c r="AK375" s="41">
        <v>2365622941</v>
      </c>
      <c r="AL375" s="41">
        <v>2700568992</v>
      </c>
      <c r="AM375" s="41">
        <v>2390716379</v>
      </c>
      <c r="AN375" s="41">
        <v>901831.42150100996</v>
      </c>
      <c r="AO375" s="44"/>
    </row>
    <row r="376" spans="1:41" s="34" customFormat="1" ht="16.5" x14ac:dyDescent="0.3">
      <c r="A376" s="34" t="s">
        <v>809</v>
      </c>
      <c r="B376" s="34" t="s">
        <v>810</v>
      </c>
      <c r="C376" s="34" t="s">
        <v>811</v>
      </c>
      <c r="D376" s="39">
        <v>1</v>
      </c>
      <c r="E376" s="39" t="s">
        <v>1246</v>
      </c>
      <c r="F376" s="40" t="s">
        <v>1190</v>
      </c>
      <c r="G376" s="41">
        <v>1100497100</v>
      </c>
      <c r="H376" s="42">
        <v>3.38</v>
      </c>
      <c r="I376" s="41">
        <v>1535126582</v>
      </c>
      <c r="J376" s="41">
        <v>3684660.71</v>
      </c>
      <c r="K376" s="41">
        <v>3683065.61</v>
      </c>
      <c r="L376" s="41">
        <v>0</v>
      </c>
      <c r="M376" s="41">
        <v>3683065.61</v>
      </c>
      <c r="N376" s="41">
        <v>0</v>
      </c>
      <c r="O376" s="41">
        <v>0</v>
      </c>
      <c r="P376" s="41">
        <v>96196.59</v>
      </c>
      <c r="Q376" s="41">
        <v>23093108</v>
      </c>
      <c r="R376" s="41">
        <v>0</v>
      </c>
      <c r="S376" s="41">
        <v>0</v>
      </c>
      <c r="T376" s="41">
        <v>9813559.1500000004</v>
      </c>
      <c r="U376" s="41">
        <v>0</v>
      </c>
      <c r="V376" s="41">
        <v>507420</v>
      </c>
      <c r="W376" s="41">
        <v>37193349.350000001</v>
      </c>
      <c r="X376" s="43">
        <v>2.7513589614170476E-2</v>
      </c>
      <c r="Y376" s="41">
        <v>1743.84</v>
      </c>
      <c r="Z376" s="41">
        <v>24250</v>
      </c>
      <c r="AA376" s="41">
        <v>519.8768</v>
      </c>
      <c r="AB376" s="41">
        <v>26513.716800000002</v>
      </c>
      <c r="AC376" s="41">
        <v>0</v>
      </c>
      <c r="AD376" s="41">
        <v>26513.716800000002</v>
      </c>
      <c r="AE376" s="41">
        <v>0</v>
      </c>
      <c r="AF376" s="41">
        <v>0</v>
      </c>
      <c r="AG376" s="43">
        <f t="shared" si="15"/>
        <v>3779262.1999999997</v>
      </c>
      <c r="AH376" s="43">
        <f t="shared" si="16"/>
        <v>23093108</v>
      </c>
      <c r="AI376" s="43">
        <f t="shared" si="17"/>
        <v>10320979.15</v>
      </c>
      <c r="AJ376" s="41">
        <v>1427416850</v>
      </c>
      <c r="AK376" s="41">
        <v>1522262969</v>
      </c>
      <c r="AL376" s="41">
        <v>1626029994</v>
      </c>
      <c r="AM376" s="41">
        <v>1525236604.3333333</v>
      </c>
      <c r="AN376" s="41">
        <v>542009.45599000202</v>
      </c>
      <c r="AO376" s="44"/>
    </row>
    <row r="377" spans="1:41" s="34" customFormat="1" ht="16.5" x14ac:dyDescent="0.3">
      <c r="A377" s="34" t="s">
        <v>812</v>
      </c>
      <c r="B377" s="34" t="s">
        <v>813</v>
      </c>
      <c r="C377" s="34" t="s">
        <v>811</v>
      </c>
      <c r="D377" s="39">
        <v>2</v>
      </c>
      <c r="E377" s="39" t="s">
        <v>1247</v>
      </c>
      <c r="F377" s="40" t="s">
        <v>1190</v>
      </c>
      <c r="G377" s="41">
        <v>872832300</v>
      </c>
      <c r="H377" s="42">
        <v>2.5059999999999998</v>
      </c>
      <c r="I377" s="41">
        <v>1090369868</v>
      </c>
      <c r="J377" s="41">
        <v>2617141.19</v>
      </c>
      <c r="K377" s="41">
        <v>2615040.36</v>
      </c>
      <c r="L377" s="41">
        <v>0</v>
      </c>
      <c r="M377" s="41">
        <v>2615040.36</v>
      </c>
      <c r="N377" s="41">
        <v>0</v>
      </c>
      <c r="O377" s="41">
        <v>0</v>
      </c>
      <c r="P377" s="41">
        <v>68301.45</v>
      </c>
      <c r="Q377" s="41">
        <v>14744253</v>
      </c>
      <c r="R377" s="41">
        <v>0</v>
      </c>
      <c r="S377" s="41">
        <v>0</v>
      </c>
      <c r="T377" s="41">
        <v>4180866.72</v>
      </c>
      <c r="U377" s="41">
        <v>261849.69</v>
      </c>
      <c r="V377" s="41">
        <v>0</v>
      </c>
      <c r="W377" s="41">
        <v>21870311.219999999</v>
      </c>
      <c r="X377" s="43">
        <v>2.1910531880487305E-2</v>
      </c>
      <c r="Y377" s="41">
        <v>250</v>
      </c>
      <c r="Z377" s="41">
        <v>18000</v>
      </c>
      <c r="AA377" s="41">
        <v>365</v>
      </c>
      <c r="AB377" s="41">
        <v>18615</v>
      </c>
      <c r="AC377" s="41">
        <v>0</v>
      </c>
      <c r="AD377" s="41">
        <v>18615</v>
      </c>
      <c r="AE377" s="41">
        <v>0</v>
      </c>
      <c r="AF377" s="41">
        <v>0</v>
      </c>
      <c r="AG377" s="43">
        <f t="shared" si="15"/>
        <v>2683341.81</v>
      </c>
      <c r="AH377" s="43">
        <f t="shared" si="16"/>
        <v>14744253</v>
      </c>
      <c r="AI377" s="43">
        <f t="shared" si="17"/>
        <v>4442716.41</v>
      </c>
      <c r="AJ377" s="41">
        <v>1045930997</v>
      </c>
      <c r="AK377" s="41">
        <v>1084469393</v>
      </c>
      <c r="AL377" s="41">
        <v>1123625515</v>
      </c>
      <c r="AM377" s="41">
        <v>1084675301.6666667</v>
      </c>
      <c r="AN377" s="41">
        <v>374541.46379149501</v>
      </c>
      <c r="AO377" s="44"/>
    </row>
    <row r="378" spans="1:41" s="34" customFormat="1" ht="16.5" x14ac:dyDescent="0.3">
      <c r="A378" s="34" t="s">
        <v>814</v>
      </c>
      <c r="B378" s="34" t="s">
        <v>815</v>
      </c>
      <c r="C378" s="34" t="s">
        <v>811</v>
      </c>
      <c r="D378" s="39">
        <v>3</v>
      </c>
      <c r="E378" s="39" t="s">
        <v>1246</v>
      </c>
      <c r="F378" s="40" t="s">
        <v>1190</v>
      </c>
      <c r="G378" s="41">
        <v>1247738091</v>
      </c>
      <c r="H378" s="42">
        <v>2.4969999999999999</v>
      </c>
      <c r="I378" s="41">
        <v>1302367047</v>
      </c>
      <c r="J378" s="41">
        <v>3125983.71</v>
      </c>
      <c r="K378" s="41">
        <v>3121152.94</v>
      </c>
      <c r="L378" s="41">
        <v>0</v>
      </c>
      <c r="M378" s="41">
        <v>3121152.94</v>
      </c>
      <c r="N378" s="41">
        <v>0</v>
      </c>
      <c r="O378" s="41">
        <v>0</v>
      </c>
      <c r="P378" s="41">
        <v>81514.34</v>
      </c>
      <c r="Q378" s="41">
        <v>19164849</v>
      </c>
      <c r="R378" s="41">
        <v>0</v>
      </c>
      <c r="S378" s="41">
        <v>0</v>
      </c>
      <c r="T378" s="41">
        <v>8355072</v>
      </c>
      <c r="U378" s="41">
        <v>0</v>
      </c>
      <c r="V378" s="41">
        <v>430619</v>
      </c>
      <c r="W378" s="41">
        <v>31153207.280000001</v>
      </c>
      <c r="X378" s="43">
        <v>3.4234213248097424E-2</v>
      </c>
      <c r="Y378" s="41">
        <v>4314.38</v>
      </c>
      <c r="Z378" s="41">
        <v>30500</v>
      </c>
      <c r="AA378" s="41">
        <v>696.2876</v>
      </c>
      <c r="AB378" s="41">
        <v>35510.667600000001</v>
      </c>
      <c r="AC378" s="41">
        <v>0</v>
      </c>
      <c r="AD378" s="41">
        <v>35510.667600000001</v>
      </c>
      <c r="AE378" s="41">
        <v>0</v>
      </c>
      <c r="AF378" s="41">
        <v>0</v>
      </c>
      <c r="AG378" s="43">
        <f t="shared" si="15"/>
        <v>3202667.28</v>
      </c>
      <c r="AH378" s="43">
        <f t="shared" si="16"/>
        <v>19164849</v>
      </c>
      <c r="AI378" s="43">
        <f t="shared" si="17"/>
        <v>8785691</v>
      </c>
      <c r="AJ378" s="41">
        <v>1192740368</v>
      </c>
      <c r="AK378" s="41">
        <v>1291226850</v>
      </c>
      <c r="AL378" s="41">
        <v>1412028759</v>
      </c>
      <c r="AM378" s="41">
        <v>1298665325.6666667</v>
      </c>
      <c r="AN378" s="41">
        <v>470887.21244565002</v>
      </c>
      <c r="AO378" s="44"/>
    </row>
    <row r="379" spans="1:41" s="34" customFormat="1" ht="16.5" x14ac:dyDescent="0.3">
      <c r="A379" s="34" t="s">
        <v>816</v>
      </c>
      <c r="B379" s="34" t="s">
        <v>817</v>
      </c>
      <c r="C379" s="34" t="s">
        <v>811</v>
      </c>
      <c r="D379" s="39">
        <v>1</v>
      </c>
      <c r="E379" s="39" t="s">
        <v>1247</v>
      </c>
      <c r="F379" s="40" t="s">
        <v>1190</v>
      </c>
      <c r="G379" s="41">
        <v>3092109300</v>
      </c>
      <c r="H379" s="42">
        <v>1.619</v>
      </c>
      <c r="I379" s="41">
        <v>3160800519</v>
      </c>
      <c r="J379" s="41">
        <v>7586656.1299999999</v>
      </c>
      <c r="K379" s="41">
        <v>7578346.75</v>
      </c>
      <c r="L379" s="41">
        <v>0</v>
      </c>
      <c r="M379" s="41">
        <v>7578346.75</v>
      </c>
      <c r="N379" s="41">
        <v>0</v>
      </c>
      <c r="O379" s="41">
        <v>0</v>
      </c>
      <c r="P379" s="41">
        <v>197935.22</v>
      </c>
      <c r="Q379" s="41">
        <v>0</v>
      </c>
      <c r="R379" s="41">
        <v>31579649</v>
      </c>
      <c r="S379" s="41">
        <v>0</v>
      </c>
      <c r="T379" s="41">
        <v>9645552.7100000009</v>
      </c>
      <c r="U379" s="41">
        <v>0</v>
      </c>
      <c r="V379" s="41">
        <v>1055087.3799999999</v>
      </c>
      <c r="W379" s="41">
        <v>50056571.060000002</v>
      </c>
      <c r="X379" s="43">
        <v>1.9332656784609586E-2</v>
      </c>
      <c r="Y379" s="41">
        <v>500</v>
      </c>
      <c r="Z379" s="41">
        <v>19750</v>
      </c>
      <c r="AA379" s="41">
        <v>405</v>
      </c>
      <c r="AB379" s="41">
        <v>20655</v>
      </c>
      <c r="AC379" s="41">
        <v>0</v>
      </c>
      <c r="AD379" s="41">
        <v>20655</v>
      </c>
      <c r="AE379" s="41">
        <v>0</v>
      </c>
      <c r="AF379" s="41">
        <v>0</v>
      </c>
      <c r="AG379" s="43">
        <f t="shared" si="15"/>
        <v>7776281.9699999997</v>
      </c>
      <c r="AH379" s="43">
        <f t="shared" si="16"/>
        <v>31579649</v>
      </c>
      <c r="AI379" s="43">
        <f t="shared" si="17"/>
        <v>10700640.09</v>
      </c>
      <c r="AJ379" s="41">
        <v>2875548452</v>
      </c>
      <c r="AK379" s="41">
        <v>3163864151</v>
      </c>
      <c r="AL379" s="41">
        <v>3437204647</v>
      </c>
      <c r="AM379" s="41">
        <v>3158872416.6666665</v>
      </c>
      <c r="AN379" s="41">
        <v>1145733.7365984509</v>
      </c>
      <c r="AO379" s="44"/>
    </row>
    <row r="380" spans="1:41" s="34" customFormat="1" ht="16.5" x14ac:dyDescent="0.3">
      <c r="A380" s="34" t="s">
        <v>818</v>
      </c>
      <c r="B380" s="34" t="s">
        <v>819</v>
      </c>
      <c r="C380" s="34" t="s">
        <v>811</v>
      </c>
      <c r="D380" s="39">
        <v>2</v>
      </c>
      <c r="E380" s="39" t="s">
        <v>1247</v>
      </c>
      <c r="F380" s="40" t="s">
        <v>1190</v>
      </c>
      <c r="G380" s="41">
        <v>3461241500</v>
      </c>
      <c r="H380" s="42">
        <v>1.9889999999999999</v>
      </c>
      <c r="I380" s="41">
        <v>4551490534</v>
      </c>
      <c r="J380" s="41">
        <v>10924635.5</v>
      </c>
      <c r="K380" s="41">
        <v>10915848.84</v>
      </c>
      <c r="L380" s="41">
        <v>0</v>
      </c>
      <c r="M380" s="41">
        <v>10915848.84</v>
      </c>
      <c r="N380" s="41">
        <v>0</v>
      </c>
      <c r="O380" s="41">
        <v>0</v>
      </c>
      <c r="P380" s="41">
        <v>285108.36</v>
      </c>
      <c r="Q380" s="41">
        <v>0</v>
      </c>
      <c r="R380" s="41">
        <v>44342787</v>
      </c>
      <c r="S380" s="41">
        <v>0</v>
      </c>
      <c r="T380" s="41">
        <v>11216744.5</v>
      </c>
      <c r="U380" s="41">
        <v>692248.3</v>
      </c>
      <c r="V380" s="41">
        <v>1377530.59</v>
      </c>
      <c r="W380" s="41">
        <v>68830267.590000004</v>
      </c>
      <c r="X380" s="43">
        <v>1.7585477988829725E-2</v>
      </c>
      <c r="Y380" s="41">
        <v>2250</v>
      </c>
      <c r="Z380" s="41">
        <v>29500</v>
      </c>
      <c r="AA380" s="41">
        <v>635</v>
      </c>
      <c r="AB380" s="41">
        <v>32385</v>
      </c>
      <c r="AC380" s="41">
        <v>0</v>
      </c>
      <c r="AD380" s="41">
        <v>32385</v>
      </c>
      <c r="AE380" s="41">
        <v>0</v>
      </c>
      <c r="AF380" s="41">
        <v>0</v>
      </c>
      <c r="AG380" s="43">
        <f t="shared" si="15"/>
        <v>11200957.199999999</v>
      </c>
      <c r="AH380" s="43">
        <f t="shared" si="16"/>
        <v>44342787</v>
      </c>
      <c r="AI380" s="43">
        <f t="shared" si="17"/>
        <v>13286523.390000001</v>
      </c>
      <c r="AJ380" s="41">
        <v>4086904522</v>
      </c>
      <c r="AK380" s="41">
        <v>4443871977</v>
      </c>
      <c r="AL380" s="41">
        <v>4792635696</v>
      </c>
      <c r="AM380" s="41">
        <v>4441137398.333333</v>
      </c>
      <c r="AN380" s="41">
        <v>1597543.6344547679</v>
      </c>
      <c r="AO380" s="44"/>
    </row>
    <row r="381" spans="1:41" s="34" customFormat="1" ht="16.5" x14ac:dyDescent="0.3">
      <c r="A381" s="34" t="s">
        <v>820</v>
      </c>
      <c r="B381" s="34" t="s">
        <v>821</v>
      </c>
      <c r="C381" s="34" t="s">
        <v>811</v>
      </c>
      <c r="D381" s="39">
        <v>3</v>
      </c>
      <c r="E381" s="39" t="s">
        <v>1246</v>
      </c>
      <c r="F381" s="40" t="s">
        <v>1190</v>
      </c>
      <c r="G381" s="41">
        <v>467103520</v>
      </c>
      <c r="H381" s="42">
        <v>2.444</v>
      </c>
      <c r="I381" s="41">
        <v>472142399</v>
      </c>
      <c r="J381" s="41">
        <v>1133251.53</v>
      </c>
      <c r="K381" s="41">
        <v>1132771.71</v>
      </c>
      <c r="L381" s="41">
        <v>0</v>
      </c>
      <c r="M381" s="41">
        <v>1132771.71</v>
      </c>
      <c r="N381" s="41">
        <v>0</v>
      </c>
      <c r="O381" s="41">
        <v>0</v>
      </c>
      <c r="P381" s="41">
        <v>29586.25</v>
      </c>
      <c r="Q381" s="41">
        <v>3980382</v>
      </c>
      <c r="R381" s="41">
        <v>2099032</v>
      </c>
      <c r="S381" s="41">
        <v>0</v>
      </c>
      <c r="T381" s="41">
        <v>3970498.99</v>
      </c>
      <c r="U381" s="41">
        <v>46710.35</v>
      </c>
      <c r="V381" s="41">
        <v>156010.93</v>
      </c>
      <c r="W381" s="41">
        <v>11414992.229999999</v>
      </c>
      <c r="X381" s="43">
        <v>2.6105133069913862E-2</v>
      </c>
      <c r="Y381" s="41">
        <v>0</v>
      </c>
      <c r="Z381" s="41">
        <v>7250</v>
      </c>
      <c r="AA381" s="41">
        <v>145</v>
      </c>
      <c r="AB381" s="41">
        <v>7395</v>
      </c>
      <c r="AC381" s="41">
        <v>0</v>
      </c>
      <c r="AD381" s="41">
        <v>7395</v>
      </c>
      <c r="AE381" s="41">
        <v>0</v>
      </c>
      <c r="AF381" s="41">
        <v>0</v>
      </c>
      <c r="AG381" s="43">
        <f t="shared" si="15"/>
        <v>1162357.96</v>
      </c>
      <c r="AH381" s="43">
        <f t="shared" si="16"/>
        <v>6079414</v>
      </c>
      <c r="AI381" s="43">
        <f t="shared" si="17"/>
        <v>4173220.2700000005</v>
      </c>
      <c r="AJ381" s="41">
        <v>436300822</v>
      </c>
      <c r="AK381" s="41">
        <v>468024010</v>
      </c>
      <c r="AL381" s="41">
        <v>550234539</v>
      </c>
      <c r="AM381" s="41">
        <v>484853123.66666669</v>
      </c>
      <c r="AN381" s="41">
        <v>183414.46958534699</v>
      </c>
      <c r="AO381" s="44"/>
    </row>
    <row r="382" spans="1:41" s="34" customFormat="1" ht="16.5" x14ac:dyDescent="0.3">
      <c r="A382" s="34" t="s">
        <v>822</v>
      </c>
      <c r="B382" s="34" t="s">
        <v>823</v>
      </c>
      <c r="C382" s="34" t="s">
        <v>811</v>
      </c>
      <c r="D382" s="39">
        <v>1</v>
      </c>
      <c r="E382" s="39" t="s">
        <v>1246</v>
      </c>
      <c r="F382" s="40" t="s">
        <v>1190</v>
      </c>
      <c r="G382" s="41">
        <v>1823774669</v>
      </c>
      <c r="H382" s="42">
        <v>2.5939999999999999</v>
      </c>
      <c r="I382" s="41">
        <v>2155055360</v>
      </c>
      <c r="J382" s="41">
        <v>5172633.91</v>
      </c>
      <c r="K382" s="41">
        <v>5171767.22</v>
      </c>
      <c r="L382" s="41">
        <v>0</v>
      </c>
      <c r="M382" s="41">
        <v>5171767.22</v>
      </c>
      <c r="N382" s="41">
        <v>0</v>
      </c>
      <c r="O382" s="41">
        <v>0</v>
      </c>
      <c r="P382" s="41">
        <v>135083.68</v>
      </c>
      <c r="Q382" s="41">
        <v>19180737</v>
      </c>
      <c r="R382" s="41">
        <v>12550345</v>
      </c>
      <c r="S382" s="41">
        <v>0</v>
      </c>
      <c r="T382" s="41">
        <v>9187861</v>
      </c>
      <c r="U382" s="41">
        <v>364754.93</v>
      </c>
      <c r="V382" s="41">
        <v>716483.92</v>
      </c>
      <c r="W382" s="41">
        <v>47307032.75</v>
      </c>
      <c r="X382" s="43">
        <v>2.319683375971145E-2</v>
      </c>
      <c r="Y382" s="41">
        <v>1000</v>
      </c>
      <c r="Z382" s="41">
        <v>35000</v>
      </c>
      <c r="AA382" s="41">
        <v>720</v>
      </c>
      <c r="AB382" s="41">
        <v>36720</v>
      </c>
      <c r="AC382" s="41">
        <v>0</v>
      </c>
      <c r="AD382" s="41">
        <v>36720</v>
      </c>
      <c r="AE382" s="41">
        <v>0</v>
      </c>
      <c r="AF382" s="41">
        <v>0</v>
      </c>
      <c r="AG382" s="43">
        <f t="shared" si="15"/>
        <v>5306850.8999999994</v>
      </c>
      <c r="AH382" s="43">
        <f t="shared" si="16"/>
        <v>31731082</v>
      </c>
      <c r="AI382" s="43">
        <f t="shared" si="17"/>
        <v>10269099.85</v>
      </c>
      <c r="AJ382" s="41">
        <v>2015694740</v>
      </c>
      <c r="AK382" s="41">
        <v>2149044151</v>
      </c>
      <c r="AL382" s="41">
        <v>2295589072</v>
      </c>
      <c r="AM382" s="41">
        <v>2153442654.3333335</v>
      </c>
      <c r="AN382" s="41">
        <v>765325.01500755304</v>
      </c>
      <c r="AO382" s="44"/>
    </row>
    <row r="383" spans="1:41" s="34" customFormat="1" ht="16.5" x14ac:dyDescent="0.3">
      <c r="A383" s="34" t="s">
        <v>824</v>
      </c>
      <c r="B383" s="34" t="s">
        <v>825</v>
      </c>
      <c r="C383" s="34" t="s">
        <v>811</v>
      </c>
      <c r="D383" s="39">
        <v>2</v>
      </c>
      <c r="E383" s="39" t="s">
        <v>1247</v>
      </c>
      <c r="F383" s="40" t="s">
        <v>1190</v>
      </c>
      <c r="G383" s="41">
        <v>3109423200</v>
      </c>
      <c r="H383" s="42">
        <v>2.7559999999999998</v>
      </c>
      <c r="I383" s="41">
        <v>4206117947</v>
      </c>
      <c r="J383" s="41">
        <v>10095661</v>
      </c>
      <c r="K383" s="41">
        <v>10096117.92</v>
      </c>
      <c r="L383" s="41">
        <v>0</v>
      </c>
      <c r="M383" s="41">
        <v>10096117.92</v>
      </c>
      <c r="N383" s="41">
        <v>0</v>
      </c>
      <c r="O383" s="41">
        <v>0</v>
      </c>
      <c r="P383" s="41">
        <v>263703.28000000003</v>
      </c>
      <c r="Q383" s="41">
        <v>35300105</v>
      </c>
      <c r="R383" s="41">
        <v>23455263</v>
      </c>
      <c r="S383" s="41">
        <v>0</v>
      </c>
      <c r="T383" s="41">
        <v>14399258.050000001</v>
      </c>
      <c r="U383" s="41">
        <v>777355.8</v>
      </c>
      <c r="V383" s="41">
        <v>1392141.32</v>
      </c>
      <c r="W383" s="41">
        <v>85683944.36999999</v>
      </c>
      <c r="X383" s="43">
        <v>2.3853299959289604E-2</v>
      </c>
      <c r="Y383" s="41">
        <v>4877.3999999999996</v>
      </c>
      <c r="Z383" s="41">
        <v>85500</v>
      </c>
      <c r="AA383" s="41">
        <v>1807.548</v>
      </c>
      <c r="AB383" s="41">
        <v>92184.947999999989</v>
      </c>
      <c r="AC383" s="41">
        <v>0</v>
      </c>
      <c r="AD383" s="41">
        <v>92184.947999999989</v>
      </c>
      <c r="AE383" s="41">
        <v>0</v>
      </c>
      <c r="AF383" s="41">
        <v>0</v>
      </c>
      <c r="AG383" s="43">
        <f t="shared" si="15"/>
        <v>10359821.199999999</v>
      </c>
      <c r="AH383" s="43">
        <f t="shared" si="16"/>
        <v>58755368</v>
      </c>
      <c r="AI383" s="43">
        <f t="shared" si="17"/>
        <v>16568755.170000002</v>
      </c>
      <c r="AJ383" s="41">
        <v>3753403293</v>
      </c>
      <c r="AK383" s="41">
        <v>4176428147</v>
      </c>
      <c r="AL383" s="41">
        <v>4436329291</v>
      </c>
      <c r="AM383" s="41">
        <v>4122053577</v>
      </c>
      <c r="AN383" s="41">
        <v>1478774.9515569031</v>
      </c>
      <c r="AO383" s="44"/>
    </row>
    <row r="384" spans="1:41" s="34" customFormat="1" ht="16.5" x14ac:dyDescent="0.3">
      <c r="A384" s="34" t="s">
        <v>826</v>
      </c>
      <c r="B384" s="34" t="s">
        <v>827</v>
      </c>
      <c r="C384" s="34" t="s">
        <v>811</v>
      </c>
      <c r="D384" s="39">
        <v>3</v>
      </c>
      <c r="E384" s="39" t="s">
        <v>1247</v>
      </c>
      <c r="F384" s="40" t="s">
        <v>1190</v>
      </c>
      <c r="G384" s="41">
        <v>1306383900</v>
      </c>
      <c r="H384" s="42">
        <v>3.2729999999999997</v>
      </c>
      <c r="I384" s="41">
        <v>1786767110</v>
      </c>
      <c r="J384" s="41">
        <v>4288656.49</v>
      </c>
      <c r="K384" s="41">
        <v>4288656.49</v>
      </c>
      <c r="L384" s="41">
        <v>0</v>
      </c>
      <c r="M384" s="41">
        <v>4288656.49</v>
      </c>
      <c r="N384" s="41">
        <v>0</v>
      </c>
      <c r="O384" s="41">
        <v>0</v>
      </c>
      <c r="P384" s="41">
        <v>112016.72</v>
      </c>
      <c r="Q384" s="41">
        <v>17833896</v>
      </c>
      <c r="R384" s="41">
        <v>0</v>
      </c>
      <c r="S384" s="41">
        <v>0</v>
      </c>
      <c r="T384" s="41">
        <v>19931610.350000001</v>
      </c>
      <c r="U384" s="41">
        <v>0</v>
      </c>
      <c r="V384" s="41">
        <v>591114.56999999995</v>
      </c>
      <c r="W384" s="41">
        <v>42757294.130000003</v>
      </c>
      <c r="X384" s="43">
        <v>2.401267989189072E-2</v>
      </c>
      <c r="Y384" s="41">
        <v>12380.82</v>
      </c>
      <c r="Z384" s="41">
        <v>25250</v>
      </c>
      <c r="AA384" s="41">
        <v>752.6164</v>
      </c>
      <c r="AB384" s="41">
        <v>38383.436399999999</v>
      </c>
      <c r="AC384" s="41">
        <v>0</v>
      </c>
      <c r="AD384" s="41">
        <v>38383.436399999999</v>
      </c>
      <c r="AE384" s="41">
        <v>0</v>
      </c>
      <c r="AF384" s="41">
        <v>0</v>
      </c>
      <c r="AG384" s="43">
        <f t="shared" si="15"/>
        <v>4400673.21</v>
      </c>
      <c r="AH384" s="43">
        <f t="shared" si="16"/>
        <v>17833896</v>
      </c>
      <c r="AI384" s="43">
        <f t="shared" si="17"/>
        <v>20522724.920000002</v>
      </c>
      <c r="AJ384" s="41">
        <v>1655879588</v>
      </c>
      <c r="AK384" s="41">
        <v>1773345469</v>
      </c>
      <c r="AL384" s="41">
        <v>1903239948</v>
      </c>
      <c r="AM384" s="41">
        <v>1777488335</v>
      </c>
      <c r="AN384" s="41">
        <v>634412.68158668396</v>
      </c>
      <c r="AO384" s="44"/>
    </row>
    <row r="385" spans="1:41" s="34" customFormat="1" ht="16.5" x14ac:dyDescent="0.3">
      <c r="A385" s="34" t="s">
        <v>828</v>
      </c>
      <c r="B385" s="34" t="s">
        <v>829</v>
      </c>
      <c r="C385" s="34" t="s">
        <v>811</v>
      </c>
      <c r="D385" s="39">
        <v>1</v>
      </c>
      <c r="E385" s="39" t="s">
        <v>1247</v>
      </c>
      <c r="F385" s="40" t="s">
        <v>1190</v>
      </c>
      <c r="G385" s="41">
        <v>2522316339</v>
      </c>
      <c r="H385" s="42">
        <v>2.5939999999999999</v>
      </c>
      <c r="I385" s="41">
        <v>3984622822</v>
      </c>
      <c r="J385" s="41">
        <v>9564021.1999999993</v>
      </c>
      <c r="K385" s="41">
        <v>9554585.3300000001</v>
      </c>
      <c r="L385" s="41">
        <v>0</v>
      </c>
      <c r="M385" s="41">
        <v>9554585.3300000001</v>
      </c>
      <c r="N385" s="41">
        <v>0</v>
      </c>
      <c r="O385" s="41">
        <v>0</v>
      </c>
      <c r="P385" s="41">
        <v>249387.4</v>
      </c>
      <c r="Q385" s="41">
        <v>24321810</v>
      </c>
      <c r="R385" s="41">
        <v>10509190</v>
      </c>
      <c r="S385" s="41">
        <v>0</v>
      </c>
      <c r="T385" s="41">
        <v>19210072.359999999</v>
      </c>
      <c r="U385" s="41">
        <v>252231</v>
      </c>
      <c r="V385" s="41">
        <v>1309592</v>
      </c>
      <c r="W385" s="41">
        <v>65406868.090000004</v>
      </c>
      <c r="X385" s="43">
        <v>2.1701239280731949E-2</v>
      </c>
      <c r="Y385" s="41">
        <v>10000</v>
      </c>
      <c r="Z385" s="41">
        <v>60500</v>
      </c>
      <c r="AA385" s="41">
        <v>1410</v>
      </c>
      <c r="AB385" s="41">
        <v>71910</v>
      </c>
      <c r="AC385" s="41">
        <v>0</v>
      </c>
      <c r="AD385" s="41">
        <v>71910</v>
      </c>
      <c r="AE385" s="41">
        <v>0</v>
      </c>
      <c r="AF385" s="41">
        <v>0</v>
      </c>
      <c r="AG385" s="43">
        <f t="shared" si="15"/>
        <v>9803972.7300000004</v>
      </c>
      <c r="AH385" s="43">
        <f t="shared" si="16"/>
        <v>34831000</v>
      </c>
      <c r="AI385" s="43">
        <f t="shared" si="17"/>
        <v>20771895.359999999</v>
      </c>
      <c r="AJ385" s="41">
        <v>3518596714</v>
      </c>
      <c r="AK385" s="41">
        <v>3928770212</v>
      </c>
      <c r="AL385" s="41">
        <v>4260656537</v>
      </c>
      <c r="AM385" s="41">
        <v>3902674487.6666665</v>
      </c>
      <c r="AN385" s="41">
        <v>1420219.9817785979</v>
      </c>
      <c r="AO385" s="44"/>
    </row>
    <row r="386" spans="1:41" s="34" customFormat="1" ht="16.5" x14ac:dyDescent="0.3">
      <c r="A386" s="34" t="s">
        <v>830</v>
      </c>
      <c r="B386" s="34" t="s">
        <v>831</v>
      </c>
      <c r="C386" s="34" t="s">
        <v>811</v>
      </c>
      <c r="D386" s="39">
        <v>2</v>
      </c>
      <c r="E386" s="39" t="s">
        <v>1247</v>
      </c>
      <c r="F386" s="40" t="s">
        <v>1190</v>
      </c>
      <c r="G386" s="41">
        <v>3866199379</v>
      </c>
      <c r="H386" s="42">
        <v>1.6239999999999999</v>
      </c>
      <c r="I386" s="41">
        <v>4674415972</v>
      </c>
      <c r="J386" s="41">
        <v>11219685.130000001</v>
      </c>
      <c r="K386" s="41">
        <v>11219685.130000001</v>
      </c>
      <c r="L386" s="41">
        <v>0</v>
      </c>
      <c r="M386" s="41">
        <v>11219685.130000001</v>
      </c>
      <c r="N386" s="41">
        <v>0</v>
      </c>
      <c r="O386" s="41">
        <v>0</v>
      </c>
      <c r="P386" s="41">
        <v>293050.36</v>
      </c>
      <c r="Q386" s="41">
        <v>22106660</v>
      </c>
      <c r="R386" s="41">
        <v>11455698</v>
      </c>
      <c r="S386" s="41">
        <v>0</v>
      </c>
      <c r="T386" s="41">
        <v>16206468</v>
      </c>
      <c r="U386" s="41">
        <v>0</v>
      </c>
      <c r="V386" s="41">
        <v>1477900</v>
      </c>
      <c r="W386" s="41">
        <v>62759461.490000002</v>
      </c>
      <c r="X386" s="43">
        <v>1.4324614460871084E-2</v>
      </c>
      <c r="Y386" s="41">
        <v>2000</v>
      </c>
      <c r="Z386" s="41">
        <v>51750</v>
      </c>
      <c r="AA386" s="41">
        <v>1075</v>
      </c>
      <c r="AB386" s="41">
        <v>54825</v>
      </c>
      <c r="AC386" s="41">
        <v>0</v>
      </c>
      <c r="AD386" s="41">
        <v>54825</v>
      </c>
      <c r="AE386" s="41">
        <v>0</v>
      </c>
      <c r="AF386" s="41">
        <v>0</v>
      </c>
      <c r="AG386" s="43">
        <f t="shared" ref="AG386:AG449" si="18">SUM(M386:P386)</f>
        <v>11512735.49</v>
      </c>
      <c r="AH386" s="43">
        <f t="shared" ref="AH386:AH449" si="19">SUM(Q386:S386)</f>
        <v>33562358</v>
      </c>
      <c r="AI386" s="43">
        <f t="shared" ref="AI386:AI449" si="20">SUM(T386:V386)</f>
        <v>17684368</v>
      </c>
      <c r="AJ386" s="41">
        <v>3851290705</v>
      </c>
      <c r="AK386" s="41">
        <v>4518849829</v>
      </c>
      <c r="AL386" s="41">
        <v>5127585383</v>
      </c>
      <c r="AM386" s="41">
        <v>4499241972.333333</v>
      </c>
      <c r="AN386" s="41">
        <v>1709193.4184715389</v>
      </c>
      <c r="AO386" s="44"/>
    </row>
    <row r="387" spans="1:41" s="34" customFormat="1" ht="16.5" x14ac:dyDescent="0.3">
      <c r="A387" s="34" t="s">
        <v>832</v>
      </c>
      <c r="B387" s="34" t="s">
        <v>833</v>
      </c>
      <c r="C387" s="34" t="s">
        <v>811</v>
      </c>
      <c r="D387" s="39">
        <v>3</v>
      </c>
      <c r="E387" s="39" t="s">
        <v>1246</v>
      </c>
      <c r="F387" s="40" t="s">
        <v>1190</v>
      </c>
      <c r="G387" s="41">
        <v>3897397292</v>
      </c>
      <c r="H387" s="42">
        <v>2.0249999999999999</v>
      </c>
      <c r="I387" s="41">
        <v>5279726727</v>
      </c>
      <c r="J387" s="41">
        <v>12672571.68</v>
      </c>
      <c r="K387" s="41">
        <v>12544612.949999999</v>
      </c>
      <c r="L387" s="41">
        <v>0</v>
      </c>
      <c r="M387" s="41">
        <v>12544612.949999999</v>
      </c>
      <c r="N387" s="41">
        <v>0</v>
      </c>
      <c r="O387" s="41">
        <v>0</v>
      </c>
      <c r="P387" s="41">
        <v>327815.03000000003</v>
      </c>
      <c r="Q387" s="41">
        <v>29237581</v>
      </c>
      <c r="R387" s="41">
        <v>16704707</v>
      </c>
      <c r="S387" s="41">
        <v>0</v>
      </c>
      <c r="T387" s="41">
        <v>19303869.84</v>
      </c>
      <c r="U387" s="41">
        <v>779479.46</v>
      </c>
      <c r="V387" s="41">
        <v>0</v>
      </c>
      <c r="W387" s="41">
        <v>78898065.279999986</v>
      </c>
      <c r="X387" s="43">
        <v>1.730840844503926E-2</v>
      </c>
      <c r="Y387" s="41">
        <v>4843.84</v>
      </c>
      <c r="Z387" s="41">
        <v>65500</v>
      </c>
      <c r="AA387" s="41">
        <v>1406.8768</v>
      </c>
      <c r="AB387" s="41">
        <v>71750.716799999995</v>
      </c>
      <c r="AC387" s="41">
        <v>0</v>
      </c>
      <c r="AD387" s="41">
        <v>71750.716799999995</v>
      </c>
      <c r="AE387" s="41">
        <v>0</v>
      </c>
      <c r="AF387" s="41">
        <v>0</v>
      </c>
      <c r="AG387" s="43">
        <f t="shared" si="18"/>
        <v>12872427.979999999</v>
      </c>
      <c r="AH387" s="43">
        <f t="shared" si="19"/>
        <v>45942288</v>
      </c>
      <c r="AI387" s="43">
        <f t="shared" si="20"/>
        <v>20083349.300000001</v>
      </c>
      <c r="AJ387" s="41">
        <v>5061375099</v>
      </c>
      <c r="AK387" s="41">
        <v>5170066301</v>
      </c>
      <c r="AL387" s="41">
        <v>5126130859</v>
      </c>
      <c r="AM387" s="41">
        <v>5119190753</v>
      </c>
      <c r="AN387" s="41">
        <v>1708708.5776230469</v>
      </c>
      <c r="AO387" s="44"/>
    </row>
    <row r="388" spans="1:41" s="34" customFormat="1" ht="16.5" x14ac:dyDescent="0.3">
      <c r="A388" s="34" t="s">
        <v>834</v>
      </c>
      <c r="B388" s="34" t="s">
        <v>835</v>
      </c>
      <c r="C388" s="34" t="s">
        <v>811</v>
      </c>
      <c r="D388" s="39">
        <v>1</v>
      </c>
      <c r="E388" s="39" t="s">
        <v>1246</v>
      </c>
      <c r="F388" s="40" t="s">
        <v>1190</v>
      </c>
      <c r="G388" s="41">
        <v>2094267488</v>
      </c>
      <c r="H388" s="42">
        <v>1.194</v>
      </c>
      <c r="I388" s="41">
        <v>2442745319</v>
      </c>
      <c r="J388" s="41">
        <v>5863156.7000000002</v>
      </c>
      <c r="K388" s="41">
        <v>5854452.5600000005</v>
      </c>
      <c r="L388" s="41">
        <v>0</v>
      </c>
      <c r="M388" s="41">
        <v>5854452.5600000005</v>
      </c>
      <c r="N388" s="41">
        <v>0</v>
      </c>
      <c r="O388" s="41">
        <v>0</v>
      </c>
      <c r="P388" s="41">
        <v>152876.9</v>
      </c>
      <c r="Q388" s="41">
        <v>11801111</v>
      </c>
      <c r="R388" s="41">
        <v>0</v>
      </c>
      <c r="S388" s="41">
        <v>0</v>
      </c>
      <c r="T388" s="41">
        <v>6774521.4500000002</v>
      </c>
      <c r="U388" s="41">
        <v>418853</v>
      </c>
      <c r="V388" s="41">
        <v>0</v>
      </c>
      <c r="W388" s="41">
        <v>25001814.91</v>
      </c>
      <c r="X388" s="43">
        <v>1.1050793309776123E-2</v>
      </c>
      <c r="Y388" s="41">
        <v>250</v>
      </c>
      <c r="Z388" s="41">
        <v>14250</v>
      </c>
      <c r="AA388" s="41">
        <v>290</v>
      </c>
      <c r="AB388" s="41">
        <v>14790</v>
      </c>
      <c r="AC388" s="41">
        <v>0</v>
      </c>
      <c r="AD388" s="41">
        <v>14790</v>
      </c>
      <c r="AE388" s="41">
        <v>0</v>
      </c>
      <c r="AF388" s="41">
        <v>0</v>
      </c>
      <c r="AG388" s="43">
        <f t="shared" si="18"/>
        <v>6007329.4600000009</v>
      </c>
      <c r="AH388" s="43">
        <f t="shared" si="19"/>
        <v>11801111</v>
      </c>
      <c r="AI388" s="43">
        <f t="shared" si="20"/>
        <v>7193374.4500000002</v>
      </c>
      <c r="AJ388" s="41">
        <v>2335628114</v>
      </c>
      <c r="AK388" s="41">
        <v>2456028908</v>
      </c>
      <c r="AL388" s="41">
        <v>2626101129</v>
      </c>
      <c r="AM388" s="41">
        <v>2472586050.3333335</v>
      </c>
      <c r="AN388" s="41">
        <v>875787.79654466105</v>
      </c>
      <c r="AO388" s="44"/>
    </row>
    <row r="389" spans="1:41" s="34" customFormat="1" ht="16.5" x14ac:dyDescent="0.3">
      <c r="A389" s="34" t="s">
        <v>836</v>
      </c>
      <c r="B389" s="34" t="s">
        <v>837</v>
      </c>
      <c r="C389" s="34" t="s">
        <v>811</v>
      </c>
      <c r="D389" s="39">
        <v>2</v>
      </c>
      <c r="E389" s="39" t="s">
        <v>1247</v>
      </c>
      <c r="F389" s="40" t="s">
        <v>1190</v>
      </c>
      <c r="G389" s="41">
        <v>2890979660</v>
      </c>
      <c r="H389" s="42">
        <v>2.903</v>
      </c>
      <c r="I389" s="41">
        <v>3341512067</v>
      </c>
      <c r="J389" s="41">
        <v>8020405.8600000003</v>
      </c>
      <c r="K389" s="41">
        <v>8012790.6600000001</v>
      </c>
      <c r="L389" s="41">
        <v>0</v>
      </c>
      <c r="M389" s="41">
        <v>8012790.6600000001</v>
      </c>
      <c r="N389" s="41">
        <v>0</v>
      </c>
      <c r="O389" s="41">
        <v>0</v>
      </c>
      <c r="P389" s="41">
        <v>209282</v>
      </c>
      <c r="Q389" s="41">
        <v>50477859</v>
      </c>
      <c r="R389" s="41">
        <v>0</v>
      </c>
      <c r="S389" s="41">
        <v>0</v>
      </c>
      <c r="T389" s="41">
        <v>23828449.129999999</v>
      </c>
      <c r="U389" s="41">
        <v>289097</v>
      </c>
      <c r="V389" s="41">
        <v>1104061</v>
      </c>
      <c r="W389" s="41">
        <v>83921538.789999992</v>
      </c>
      <c r="X389" s="43">
        <v>2.6883806093816114E-2</v>
      </c>
      <c r="Y389" s="41">
        <v>20380.13</v>
      </c>
      <c r="Z389" s="41">
        <v>94000</v>
      </c>
      <c r="AA389" s="41">
        <v>2287.6026000000002</v>
      </c>
      <c r="AB389" s="41">
        <v>116667.7326</v>
      </c>
      <c r="AC389" s="41">
        <v>-750</v>
      </c>
      <c r="AD389" s="41">
        <v>115917.7326</v>
      </c>
      <c r="AE389" s="41">
        <v>0</v>
      </c>
      <c r="AF389" s="41">
        <v>0</v>
      </c>
      <c r="AG389" s="43">
        <f t="shared" si="18"/>
        <v>8222072.6600000001</v>
      </c>
      <c r="AH389" s="43">
        <f t="shared" si="19"/>
        <v>50477859</v>
      </c>
      <c r="AI389" s="43">
        <f t="shared" si="20"/>
        <v>25221607.129999999</v>
      </c>
      <c r="AJ389" s="41">
        <v>3092881918</v>
      </c>
      <c r="AK389" s="41">
        <v>3312187203</v>
      </c>
      <c r="AL389" s="41">
        <v>3568669991</v>
      </c>
      <c r="AM389" s="41">
        <v>3324579704</v>
      </c>
      <c r="AN389" s="41">
        <v>1189555.507443303</v>
      </c>
      <c r="AO389" s="44"/>
    </row>
    <row r="390" spans="1:41" s="34" customFormat="1" ht="16.5" x14ac:dyDescent="0.3">
      <c r="A390" s="34" t="s">
        <v>838</v>
      </c>
      <c r="B390" s="34" t="s">
        <v>839</v>
      </c>
      <c r="C390" s="34" t="s">
        <v>811</v>
      </c>
      <c r="D390" s="39">
        <v>3</v>
      </c>
      <c r="E390" s="39" t="s">
        <v>1246</v>
      </c>
      <c r="F390" s="40" t="s">
        <v>1190</v>
      </c>
      <c r="G390" s="41">
        <v>2119058500</v>
      </c>
      <c r="H390" s="42">
        <v>2.8969999999999998</v>
      </c>
      <c r="I390" s="41">
        <v>2473873287</v>
      </c>
      <c r="J390" s="41">
        <v>5937871.0599999996</v>
      </c>
      <c r="K390" s="41">
        <v>5932283.2299999995</v>
      </c>
      <c r="L390" s="41">
        <v>0</v>
      </c>
      <c r="M390" s="41">
        <v>5932283.2299999995</v>
      </c>
      <c r="N390" s="41">
        <v>0</v>
      </c>
      <c r="O390" s="41">
        <v>0</v>
      </c>
      <c r="P390" s="41">
        <v>154942.69</v>
      </c>
      <c r="Q390" s="41">
        <v>42129496</v>
      </c>
      <c r="R390" s="41">
        <v>0</v>
      </c>
      <c r="S390" s="41">
        <v>0</v>
      </c>
      <c r="T390" s="41">
        <v>12238759.609999999</v>
      </c>
      <c r="U390" s="41">
        <v>105952.93</v>
      </c>
      <c r="V390" s="41">
        <v>821821.58</v>
      </c>
      <c r="W390" s="41">
        <v>61383256.039999999</v>
      </c>
      <c r="X390" s="43">
        <v>3.2506865364769856E-2</v>
      </c>
      <c r="Y390" s="41">
        <v>2757.81</v>
      </c>
      <c r="Z390" s="41">
        <v>34000</v>
      </c>
      <c r="AA390" s="41">
        <v>735.15620000000001</v>
      </c>
      <c r="AB390" s="41">
        <v>37492.966199999995</v>
      </c>
      <c r="AC390" s="41">
        <v>0</v>
      </c>
      <c r="AD390" s="41">
        <v>37492.966199999995</v>
      </c>
      <c r="AE390" s="41">
        <v>0</v>
      </c>
      <c r="AF390" s="41">
        <v>0</v>
      </c>
      <c r="AG390" s="43">
        <f t="shared" si="18"/>
        <v>6087225.9199999999</v>
      </c>
      <c r="AH390" s="43">
        <f t="shared" si="19"/>
        <v>42129496</v>
      </c>
      <c r="AI390" s="43">
        <f t="shared" si="20"/>
        <v>13166534.119999999</v>
      </c>
      <c r="AJ390" s="41">
        <v>2250977666</v>
      </c>
      <c r="AK390" s="41">
        <v>2465467211</v>
      </c>
      <c r="AL390" s="41">
        <v>2614185171</v>
      </c>
      <c r="AM390" s="41">
        <v>2443543349.3333335</v>
      </c>
      <c r="AN390" s="41">
        <v>871394.18560494296</v>
      </c>
      <c r="AO390" s="44"/>
    </row>
    <row r="391" spans="1:41" s="34" customFormat="1" ht="16.5" x14ac:dyDescent="0.3">
      <c r="A391" s="34" t="s">
        <v>840</v>
      </c>
      <c r="B391" s="34" t="s">
        <v>841</v>
      </c>
      <c r="C391" s="34" t="s">
        <v>811</v>
      </c>
      <c r="D391" s="39">
        <v>1</v>
      </c>
      <c r="E391" s="39" t="s">
        <v>1246</v>
      </c>
      <c r="F391" s="40" t="s">
        <v>1190</v>
      </c>
      <c r="G391" s="41">
        <v>1997451100</v>
      </c>
      <c r="H391" s="42">
        <v>2.1579999999999999</v>
      </c>
      <c r="I391" s="41">
        <v>1809969147</v>
      </c>
      <c r="J391" s="41">
        <v>4344346.7699999996</v>
      </c>
      <c r="K391" s="41">
        <v>4344346.7699999996</v>
      </c>
      <c r="L391" s="41">
        <v>0</v>
      </c>
      <c r="M391" s="41">
        <v>4344346.7699999996</v>
      </c>
      <c r="N391" s="41">
        <v>0</v>
      </c>
      <c r="O391" s="41">
        <v>0</v>
      </c>
      <c r="P391" s="41">
        <v>113471.31</v>
      </c>
      <c r="Q391" s="41">
        <v>22578214</v>
      </c>
      <c r="R391" s="41">
        <v>0</v>
      </c>
      <c r="S391" s="41">
        <v>0</v>
      </c>
      <c r="T391" s="41">
        <v>15262183.550000001</v>
      </c>
      <c r="U391" s="41">
        <v>199745.11</v>
      </c>
      <c r="V391" s="41">
        <v>592334.13</v>
      </c>
      <c r="W391" s="41">
        <v>43090294.869999997</v>
      </c>
      <c r="X391" s="43">
        <v>2.5894591559229258E-2</v>
      </c>
      <c r="Y391" s="41">
        <v>7764.39</v>
      </c>
      <c r="Z391" s="41">
        <v>40500</v>
      </c>
      <c r="AA391" s="41">
        <v>965.28780000000006</v>
      </c>
      <c r="AB391" s="41">
        <v>49229.677799999998</v>
      </c>
      <c r="AC391" s="41">
        <v>-500</v>
      </c>
      <c r="AD391" s="41">
        <v>48729.677799999998</v>
      </c>
      <c r="AE391" s="41">
        <v>0</v>
      </c>
      <c r="AF391" s="41">
        <v>0</v>
      </c>
      <c r="AG391" s="43">
        <f t="shared" si="18"/>
        <v>4457818.0799999991</v>
      </c>
      <c r="AH391" s="43">
        <f t="shared" si="19"/>
        <v>22578214</v>
      </c>
      <c r="AI391" s="43">
        <f t="shared" si="20"/>
        <v>16054262.790000001</v>
      </c>
      <c r="AJ391" s="41">
        <v>1646722215</v>
      </c>
      <c r="AK391" s="41">
        <v>1777004181</v>
      </c>
      <c r="AL391" s="41">
        <v>2036345295</v>
      </c>
      <c r="AM391" s="41">
        <v>1820023897</v>
      </c>
      <c r="AN391" s="41">
        <v>678781.08621823497</v>
      </c>
      <c r="AO391" s="44"/>
    </row>
    <row r="392" spans="1:41" s="34" customFormat="1" ht="16.5" x14ac:dyDescent="0.3">
      <c r="A392" s="34" t="s">
        <v>842</v>
      </c>
      <c r="B392" s="34" t="s">
        <v>843</v>
      </c>
      <c r="C392" s="34" t="s">
        <v>811</v>
      </c>
      <c r="D392" s="39">
        <v>2</v>
      </c>
      <c r="E392" s="39" t="s">
        <v>1247</v>
      </c>
      <c r="F392" s="40" t="s">
        <v>1190</v>
      </c>
      <c r="G392" s="41">
        <v>3661317500</v>
      </c>
      <c r="H392" s="42">
        <v>2.13</v>
      </c>
      <c r="I392" s="41">
        <v>5126529971</v>
      </c>
      <c r="J392" s="41">
        <v>12304863.85</v>
      </c>
      <c r="K392" s="41">
        <v>12309640.91</v>
      </c>
      <c r="L392" s="41">
        <v>0</v>
      </c>
      <c r="M392" s="41">
        <v>12309640.91</v>
      </c>
      <c r="N392" s="41">
        <v>0</v>
      </c>
      <c r="O392" s="41">
        <v>0</v>
      </c>
      <c r="P392" s="41">
        <v>321504.93</v>
      </c>
      <c r="Q392" s="41">
        <v>48053017</v>
      </c>
      <c r="R392" s="41">
        <v>0</v>
      </c>
      <c r="S392" s="41">
        <v>0</v>
      </c>
      <c r="T392" s="41">
        <v>14872538</v>
      </c>
      <c r="U392" s="41">
        <v>732263.5</v>
      </c>
      <c r="V392" s="41">
        <v>1681983</v>
      </c>
      <c r="W392" s="41">
        <v>77970947.340000004</v>
      </c>
      <c r="X392" s="43">
        <v>1.8746879450687315E-2</v>
      </c>
      <c r="Y392" s="41">
        <v>1868.49</v>
      </c>
      <c r="Z392" s="41">
        <v>39500</v>
      </c>
      <c r="AA392" s="41">
        <v>827.36979999999994</v>
      </c>
      <c r="AB392" s="41">
        <v>42195.859799999998</v>
      </c>
      <c r="AC392" s="41">
        <v>-250</v>
      </c>
      <c r="AD392" s="41">
        <v>41945.859799999998</v>
      </c>
      <c r="AE392" s="41">
        <v>0</v>
      </c>
      <c r="AF392" s="41">
        <v>0</v>
      </c>
      <c r="AG392" s="43">
        <f t="shared" si="18"/>
        <v>12631145.84</v>
      </c>
      <c r="AH392" s="43">
        <f t="shared" si="19"/>
        <v>48053017</v>
      </c>
      <c r="AI392" s="43">
        <f t="shared" si="20"/>
        <v>17286784.5</v>
      </c>
      <c r="AJ392" s="41">
        <v>4412921256</v>
      </c>
      <c r="AK392" s="41">
        <v>5045953885</v>
      </c>
      <c r="AL392" s="41">
        <v>5363781863</v>
      </c>
      <c r="AM392" s="41">
        <v>4940885668</v>
      </c>
      <c r="AN392" s="41">
        <v>1787925.4997393789</v>
      </c>
      <c r="AO392" s="44"/>
    </row>
    <row r="393" spans="1:41" s="34" customFormat="1" ht="16.5" x14ac:dyDescent="0.3">
      <c r="A393" s="34" t="s">
        <v>844</v>
      </c>
      <c r="B393" s="34" t="s">
        <v>845</v>
      </c>
      <c r="C393" s="34" t="s">
        <v>811</v>
      </c>
      <c r="D393" s="39">
        <v>3</v>
      </c>
      <c r="E393" s="39" t="s">
        <v>1246</v>
      </c>
      <c r="F393" s="40" t="s">
        <v>1190</v>
      </c>
      <c r="G393" s="41">
        <v>1264043370</v>
      </c>
      <c r="H393" s="42">
        <v>2.46</v>
      </c>
      <c r="I393" s="41">
        <v>1542080373</v>
      </c>
      <c r="J393" s="41">
        <v>3701351.43</v>
      </c>
      <c r="K393" s="41">
        <v>3698529.3400000003</v>
      </c>
      <c r="L393" s="41">
        <v>0</v>
      </c>
      <c r="M393" s="41">
        <v>3698529.3400000003</v>
      </c>
      <c r="N393" s="41">
        <v>0</v>
      </c>
      <c r="O393" s="41">
        <v>0</v>
      </c>
      <c r="P393" s="41">
        <v>96595.8</v>
      </c>
      <c r="Q393" s="41">
        <v>12111554</v>
      </c>
      <c r="R393" s="41">
        <v>8200945</v>
      </c>
      <c r="S393" s="41">
        <v>0</v>
      </c>
      <c r="T393" s="41">
        <v>6866512.2400000002</v>
      </c>
      <c r="U393" s="41">
        <v>109921</v>
      </c>
      <c r="V393" s="41">
        <v>0</v>
      </c>
      <c r="W393" s="41">
        <v>31084057.380000003</v>
      </c>
      <c r="X393" s="43">
        <v>2.1163277676200399E-2</v>
      </c>
      <c r="Y393" s="41">
        <v>1750</v>
      </c>
      <c r="Z393" s="41">
        <v>19500</v>
      </c>
      <c r="AA393" s="41">
        <v>425</v>
      </c>
      <c r="AB393" s="41">
        <v>21675</v>
      </c>
      <c r="AC393" s="41">
        <v>0</v>
      </c>
      <c r="AD393" s="41">
        <v>21675</v>
      </c>
      <c r="AE393" s="41">
        <v>0</v>
      </c>
      <c r="AF393" s="41">
        <v>0</v>
      </c>
      <c r="AG393" s="43">
        <f t="shared" si="18"/>
        <v>3795125.14</v>
      </c>
      <c r="AH393" s="43">
        <f t="shared" si="19"/>
        <v>20312499</v>
      </c>
      <c r="AI393" s="43">
        <f t="shared" si="20"/>
        <v>6976433.2400000002</v>
      </c>
      <c r="AJ393" s="41">
        <v>1420959847</v>
      </c>
      <c r="AK393" s="41">
        <v>1536565684</v>
      </c>
      <c r="AL393" s="41">
        <v>1600615677</v>
      </c>
      <c r="AM393" s="41">
        <v>1519380402.6666667</v>
      </c>
      <c r="AN393" s="41">
        <v>534244.014755451</v>
      </c>
      <c r="AO393" s="44"/>
    </row>
    <row r="394" spans="1:41" s="34" customFormat="1" ht="16.5" x14ac:dyDescent="0.3">
      <c r="A394" s="34" t="s">
        <v>846</v>
      </c>
      <c r="B394" s="34" t="s">
        <v>847</v>
      </c>
      <c r="C394" s="34" t="s">
        <v>811</v>
      </c>
      <c r="D394" s="39">
        <v>1</v>
      </c>
      <c r="E394" s="39" t="s">
        <v>1246</v>
      </c>
      <c r="F394" s="40" t="s">
        <v>1190</v>
      </c>
      <c r="G394" s="41">
        <v>2256145699</v>
      </c>
      <c r="H394" s="42">
        <v>1.9419999999999999</v>
      </c>
      <c r="I394" s="41">
        <v>2244749115</v>
      </c>
      <c r="J394" s="41">
        <v>5387919.7800000003</v>
      </c>
      <c r="K394" s="41">
        <v>5381798.8700000001</v>
      </c>
      <c r="L394" s="41">
        <v>0</v>
      </c>
      <c r="M394" s="41">
        <v>5381798.8700000001</v>
      </c>
      <c r="N394" s="41">
        <v>0</v>
      </c>
      <c r="O394" s="41">
        <v>0</v>
      </c>
      <c r="P394" s="41">
        <v>140534.70000000001</v>
      </c>
      <c r="Q394" s="41">
        <v>19488626</v>
      </c>
      <c r="R394" s="41">
        <v>10379408</v>
      </c>
      <c r="S394" s="41">
        <v>0</v>
      </c>
      <c r="T394" s="41">
        <v>8181288.46</v>
      </c>
      <c r="U394" s="41">
        <v>225614.57</v>
      </c>
      <c r="V394" s="41">
        <v>0</v>
      </c>
      <c r="W394" s="41">
        <v>43797270.600000001</v>
      </c>
      <c r="X394" s="43">
        <v>2.0646434044030711E-2</v>
      </c>
      <c r="Y394" s="41">
        <v>1000</v>
      </c>
      <c r="Z394" s="41">
        <v>13500</v>
      </c>
      <c r="AA394" s="41">
        <v>290</v>
      </c>
      <c r="AB394" s="41">
        <v>14790</v>
      </c>
      <c r="AC394" s="41">
        <v>0</v>
      </c>
      <c r="AD394" s="41">
        <v>14790</v>
      </c>
      <c r="AE394" s="41">
        <v>0</v>
      </c>
      <c r="AF394" s="41">
        <v>0</v>
      </c>
      <c r="AG394" s="43">
        <f t="shared" si="18"/>
        <v>5522333.5700000003</v>
      </c>
      <c r="AH394" s="43">
        <f t="shared" si="19"/>
        <v>29868034</v>
      </c>
      <c r="AI394" s="43">
        <f t="shared" si="20"/>
        <v>8406903.0299999993</v>
      </c>
      <c r="AJ394" s="41">
        <v>2084590216</v>
      </c>
      <c r="AK394" s="41">
        <v>2235807170</v>
      </c>
      <c r="AL394" s="41">
        <v>2508752086</v>
      </c>
      <c r="AM394" s="41">
        <v>2276383157.3333335</v>
      </c>
      <c r="AN394" s="41">
        <v>836759.92490590503</v>
      </c>
      <c r="AO394" s="44"/>
    </row>
    <row r="395" spans="1:41" s="34" customFormat="1" ht="16.5" x14ac:dyDescent="0.3">
      <c r="A395" s="34" t="s">
        <v>848</v>
      </c>
      <c r="B395" s="34" t="s">
        <v>849</v>
      </c>
      <c r="C395" s="34" t="s">
        <v>811</v>
      </c>
      <c r="D395" s="39">
        <v>2</v>
      </c>
      <c r="E395" s="39" t="s">
        <v>1247</v>
      </c>
      <c r="F395" s="40" t="s">
        <v>1190</v>
      </c>
      <c r="G395" s="41">
        <v>455246600</v>
      </c>
      <c r="H395" s="42">
        <v>2.8079999999999998</v>
      </c>
      <c r="I395" s="41">
        <v>627399653</v>
      </c>
      <c r="J395" s="41">
        <v>1505905.04</v>
      </c>
      <c r="K395" s="41">
        <v>1505527.52</v>
      </c>
      <c r="L395" s="41">
        <v>0</v>
      </c>
      <c r="M395" s="41">
        <v>1505527.52</v>
      </c>
      <c r="N395" s="41">
        <v>0</v>
      </c>
      <c r="O395" s="41">
        <v>0</v>
      </c>
      <c r="P395" s="41">
        <v>39322.25</v>
      </c>
      <c r="Q395" s="41">
        <v>7527340</v>
      </c>
      <c r="R395" s="41">
        <v>0</v>
      </c>
      <c r="S395" s="41">
        <v>0</v>
      </c>
      <c r="T395" s="41">
        <v>3689430</v>
      </c>
      <c r="U395" s="41">
        <v>20000</v>
      </c>
      <c r="V395" s="41">
        <v>0</v>
      </c>
      <c r="W395" s="41">
        <v>12781619.77</v>
      </c>
      <c r="X395" s="43">
        <v>2.5243107300763675E-2</v>
      </c>
      <c r="Y395" s="41">
        <v>2915.75</v>
      </c>
      <c r="Z395" s="41">
        <v>19250</v>
      </c>
      <c r="AA395" s="41">
        <v>443.315</v>
      </c>
      <c r="AB395" s="41">
        <v>22609.064999999999</v>
      </c>
      <c r="AC395" s="41">
        <v>0</v>
      </c>
      <c r="AD395" s="41">
        <v>22609.064999999999</v>
      </c>
      <c r="AE395" s="41">
        <v>0</v>
      </c>
      <c r="AF395" s="41">
        <v>0</v>
      </c>
      <c r="AG395" s="43">
        <f t="shared" si="18"/>
        <v>1544849.77</v>
      </c>
      <c r="AH395" s="43">
        <f t="shared" si="19"/>
        <v>7527340</v>
      </c>
      <c r="AI395" s="43">
        <f t="shared" si="20"/>
        <v>3709430</v>
      </c>
      <c r="AJ395" s="41">
        <v>560524738</v>
      </c>
      <c r="AK395" s="41">
        <v>616842163</v>
      </c>
      <c r="AL395" s="41">
        <v>671950701</v>
      </c>
      <c r="AM395" s="41">
        <v>616439200.66666663</v>
      </c>
      <c r="AN395" s="41">
        <v>223983.34301643301</v>
      </c>
      <c r="AO395" s="44"/>
    </row>
    <row r="396" spans="1:41" s="34" customFormat="1" ht="16.5" x14ac:dyDescent="0.3">
      <c r="A396" s="34" t="s">
        <v>850</v>
      </c>
      <c r="B396" s="34" t="s">
        <v>851</v>
      </c>
      <c r="C396" s="34" t="s">
        <v>811</v>
      </c>
      <c r="D396" s="39">
        <v>3</v>
      </c>
      <c r="E396" s="39" t="s">
        <v>1246</v>
      </c>
      <c r="F396" s="40" t="s">
        <v>1190</v>
      </c>
      <c r="G396" s="41">
        <v>4552921779</v>
      </c>
      <c r="H396" s="42">
        <v>2.6149999999999998</v>
      </c>
      <c r="I396" s="41">
        <v>5767390897</v>
      </c>
      <c r="J396" s="41">
        <v>13843079.07</v>
      </c>
      <c r="K396" s="41">
        <v>13730912.33</v>
      </c>
      <c r="L396" s="41">
        <v>0</v>
      </c>
      <c r="M396" s="41">
        <v>13730912.33</v>
      </c>
      <c r="N396" s="41">
        <v>0</v>
      </c>
      <c r="O396" s="41">
        <v>0</v>
      </c>
      <c r="P396" s="41">
        <v>357535.87</v>
      </c>
      <c r="Q396" s="41">
        <v>80579754</v>
      </c>
      <c r="R396" s="41">
        <v>0</v>
      </c>
      <c r="S396" s="41">
        <v>0</v>
      </c>
      <c r="T396" s="41">
        <v>20778155.27</v>
      </c>
      <c r="U396" s="41">
        <v>1684581</v>
      </c>
      <c r="V396" s="41">
        <v>1910268</v>
      </c>
      <c r="W396" s="41">
        <v>119041206.47</v>
      </c>
      <c r="X396" s="43">
        <v>2.2562850575291258E-2</v>
      </c>
      <c r="Y396" s="41">
        <v>8750</v>
      </c>
      <c r="Z396" s="41">
        <v>71000</v>
      </c>
      <c r="AA396" s="41">
        <v>1595</v>
      </c>
      <c r="AB396" s="41">
        <v>81345</v>
      </c>
      <c r="AC396" s="41">
        <v>0</v>
      </c>
      <c r="AD396" s="41">
        <v>81345</v>
      </c>
      <c r="AE396" s="41">
        <v>0</v>
      </c>
      <c r="AF396" s="41">
        <v>0</v>
      </c>
      <c r="AG396" s="43">
        <f t="shared" si="18"/>
        <v>14088448.199999999</v>
      </c>
      <c r="AH396" s="43">
        <f t="shared" si="19"/>
        <v>80579754</v>
      </c>
      <c r="AI396" s="43">
        <f t="shared" si="20"/>
        <v>24373004.27</v>
      </c>
      <c r="AJ396" s="41">
        <v>5358717409</v>
      </c>
      <c r="AK396" s="41">
        <v>5727921695</v>
      </c>
      <c r="AL396" s="41">
        <v>6301365462</v>
      </c>
      <c r="AM396" s="41">
        <v>5796001522</v>
      </c>
      <c r="AN396" s="41">
        <v>2101354.978976253</v>
      </c>
      <c r="AO396" s="44"/>
    </row>
    <row r="397" spans="1:41" s="34" customFormat="1" ht="16.5" x14ac:dyDescent="0.3">
      <c r="A397" s="34" t="s">
        <v>852</v>
      </c>
      <c r="B397" s="34" t="s">
        <v>853</v>
      </c>
      <c r="C397" s="34" t="s">
        <v>811</v>
      </c>
      <c r="D397" s="39">
        <v>1</v>
      </c>
      <c r="E397" s="39" t="s">
        <v>1246</v>
      </c>
      <c r="F397" s="40" t="s">
        <v>1190</v>
      </c>
      <c r="G397" s="41">
        <v>5431337038</v>
      </c>
      <c r="H397" s="42">
        <v>2.0019999999999998</v>
      </c>
      <c r="I397" s="41">
        <v>6513590653</v>
      </c>
      <c r="J397" s="41">
        <v>15634131.98</v>
      </c>
      <c r="K397" s="41">
        <v>15633864.67</v>
      </c>
      <c r="L397" s="41">
        <v>0</v>
      </c>
      <c r="M397" s="41">
        <v>15633864.67</v>
      </c>
      <c r="N397" s="41">
        <v>0</v>
      </c>
      <c r="O397" s="41">
        <v>0</v>
      </c>
      <c r="P397" s="41">
        <v>408345.88</v>
      </c>
      <c r="Q397" s="41">
        <v>0</v>
      </c>
      <c r="R397" s="41">
        <v>65028784</v>
      </c>
      <c r="S397" s="41">
        <v>0</v>
      </c>
      <c r="T397" s="41">
        <v>24875523.640000001</v>
      </c>
      <c r="U397" s="41">
        <v>597447.06999999995</v>
      </c>
      <c r="V397" s="41">
        <v>2160200</v>
      </c>
      <c r="W397" s="41">
        <v>108704165.25999999</v>
      </c>
      <c r="X397" s="43">
        <v>1.7727840997375257E-2</v>
      </c>
      <c r="Y397" s="41">
        <v>5186.99</v>
      </c>
      <c r="Z397" s="41">
        <v>83250</v>
      </c>
      <c r="AA397" s="41">
        <v>1768.7398000000001</v>
      </c>
      <c r="AB397" s="41">
        <v>90205.729800000001</v>
      </c>
      <c r="AC397" s="41">
        <v>0</v>
      </c>
      <c r="AD397" s="41">
        <v>90205.729800000001</v>
      </c>
      <c r="AE397" s="41">
        <v>0</v>
      </c>
      <c r="AF397" s="41">
        <v>0</v>
      </c>
      <c r="AG397" s="43">
        <f t="shared" si="18"/>
        <v>16042210.550000001</v>
      </c>
      <c r="AH397" s="43">
        <f t="shared" si="19"/>
        <v>65028784</v>
      </c>
      <c r="AI397" s="43">
        <f t="shared" si="20"/>
        <v>27633170.710000001</v>
      </c>
      <c r="AJ397" s="41">
        <v>6050563204</v>
      </c>
      <c r="AK397" s="41">
        <v>6480606258</v>
      </c>
      <c r="AL397" s="41">
        <v>6883823876</v>
      </c>
      <c r="AM397" s="41">
        <v>6471664446</v>
      </c>
      <c r="AN397" s="41">
        <v>2294605.6640587081</v>
      </c>
      <c r="AO397" s="44"/>
    </row>
    <row r="398" spans="1:41" s="34" customFormat="1" ht="16.5" x14ac:dyDescent="0.3">
      <c r="A398" s="34" t="s">
        <v>854</v>
      </c>
      <c r="B398" s="34" t="s">
        <v>855</v>
      </c>
      <c r="C398" s="34" t="s">
        <v>811</v>
      </c>
      <c r="D398" s="39">
        <v>2</v>
      </c>
      <c r="E398" s="39" t="s">
        <v>1247</v>
      </c>
      <c r="F398" s="40" t="s">
        <v>1190</v>
      </c>
      <c r="G398" s="41">
        <v>1488353500</v>
      </c>
      <c r="H398" s="42">
        <v>2.4819999999999998</v>
      </c>
      <c r="I398" s="41">
        <v>1915617212</v>
      </c>
      <c r="J398" s="41">
        <v>4597926.6900000004</v>
      </c>
      <c r="K398" s="41">
        <v>4591410.03</v>
      </c>
      <c r="L398" s="41">
        <v>0</v>
      </c>
      <c r="M398" s="41">
        <v>4591410.03</v>
      </c>
      <c r="N398" s="41">
        <v>0</v>
      </c>
      <c r="O398" s="41">
        <v>0</v>
      </c>
      <c r="P398" s="41">
        <v>119919.7</v>
      </c>
      <c r="Q398" s="41">
        <v>19278093</v>
      </c>
      <c r="R398" s="41">
        <v>0</v>
      </c>
      <c r="S398" s="41">
        <v>0</v>
      </c>
      <c r="T398" s="41">
        <v>12940840.640000001</v>
      </c>
      <c r="U398" s="41">
        <v>0</v>
      </c>
      <c r="V398" s="41">
        <v>0</v>
      </c>
      <c r="W398" s="41">
        <v>36930263.370000005</v>
      </c>
      <c r="X398" s="43">
        <v>2.1425148095910757E-2</v>
      </c>
      <c r="Y398" s="41">
        <v>250</v>
      </c>
      <c r="Z398" s="41">
        <v>27250</v>
      </c>
      <c r="AA398" s="41">
        <v>550</v>
      </c>
      <c r="AB398" s="41">
        <v>28050</v>
      </c>
      <c r="AC398" s="41">
        <v>-750</v>
      </c>
      <c r="AD398" s="41">
        <v>27300</v>
      </c>
      <c r="AE398" s="41">
        <v>0</v>
      </c>
      <c r="AF398" s="41">
        <v>0</v>
      </c>
      <c r="AG398" s="43">
        <f t="shared" si="18"/>
        <v>4711329.7300000004</v>
      </c>
      <c r="AH398" s="43">
        <f t="shared" si="19"/>
        <v>19278093</v>
      </c>
      <c r="AI398" s="43">
        <f t="shared" si="20"/>
        <v>12940840.640000001</v>
      </c>
      <c r="AJ398" s="41">
        <v>1630596028</v>
      </c>
      <c r="AK398" s="41">
        <v>1796673532</v>
      </c>
      <c r="AL398" s="41">
        <v>1955786465</v>
      </c>
      <c r="AM398" s="41">
        <v>1794352008.3333333</v>
      </c>
      <c r="AN398" s="41">
        <v>651928.16973784496</v>
      </c>
      <c r="AO398" s="44"/>
    </row>
    <row r="399" spans="1:41" s="34" customFormat="1" ht="16.5" x14ac:dyDescent="0.3">
      <c r="A399" s="34" t="s">
        <v>856</v>
      </c>
      <c r="B399" s="34" t="s">
        <v>857</v>
      </c>
      <c r="C399" s="34" t="s">
        <v>811</v>
      </c>
      <c r="D399" s="39">
        <v>3</v>
      </c>
      <c r="E399" s="39" t="s">
        <v>1246</v>
      </c>
      <c r="F399" s="40" t="s">
        <v>1190</v>
      </c>
      <c r="G399" s="41">
        <v>4784090363</v>
      </c>
      <c r="H399" s="42">
        <v>1.575</v>
      </c>
      <c r="I399" s="41">
        <v>4342606130</v>
      </c>
      <c r="J399" s="41">
        <v>10423264.369999999</v>
      </c>
      <c r="K399" s="41">
        <v>10363190.879999999</v>
      </c>
      <c r="L399" s="41">
        <v>0</v>
      </c>
      <c r="M399" s="41">
        <v>10363190.879999999</v>
      </c>
      <c r="N399" s="41">
        <v>0</v>
      </c>
      <c r="O399" s="41">
        <v>0</v>
      </c>
      <c r="P399" s="41">
        <v>270558.83</v>
      </c>
      <c r="Q399" s="41">
        <v>0</v>
      </c>
      <c r="R399" s="41">
        <v>37090932</v>
      </c>
      <c r="S399" s="41">
        <v>0</v>
      </c>
      <c r="T399" s="41">
        <v>26424703.140000001</v>
      </c>
      <c r="U399" s="41">
        <v>0</v>
      </c>
      <c r="V399" s="41">
        <v>1196521.1000000001</v>
      </c>
      <c r="W399" s="41">
        <v>75345905.949999988</v>
      </c>
      <c r="X399" s="43">
        <v>2.6882923947636604E-2</v>
      </c>
      <c r="Y399" s="41">
        <v>3000</v>
      </c>
      <c r="Z399" s="41">
        <v>18750</v>
      </c>
      <c r="AA399" s="41">
        <v>435</v>
      </c>
      <c r="AB399" s="41">
        <v>22185</v>
      </c>
      <c r="AC399" s="41">
        <v>0</v>
      </c>
      <c r="AD399" s="41">
        <v>22185</v>
      </c>
      <c r="AE399" s="41">
        <v>0</v>
      </c>
      <c r="AF399" s="41">
        <v>0</v>
      </c>
      <c r="AG399" s="43">
        <f t="shared" si="18"/>
        <v>10633749.709999999</v>
      </c>
      <c r="AH399" s="43">
        <f t="shared" si="19"/>
        <v>37090932</v>
      </c>
      <c r="AI399" s="43">
        <f t="shared" si="20"/>
        <v>27621224.240000002</v>
      </c>
      <c r="AJ399" s="41">
        <v>2942210914</v>
      </c>
      <c r="AK399" s="41">
        <v>4142265118</v>
      </c>
      <c r="AL399" s="41">
        <v>4975595736</v>
      </c>
      <c r="AM399" s="41">
        <v>4020023922.6666665</v>
      </c>
      <c r="AN399" s="41">
        <v>1658548.607783067</v>
      </c>
      <c r="AO399" s="44"/>
    </row>
    <row r="400" spans="1:41" s="34" customFormat="1" ht="16.5" x14ac:dyDescent="0.3">
      <c r="A400" s="34" t="s">
        <v>858</v>
      </c>
      <c r="B400" s="34" t="s">
        <v>859</v>
      </c>
      <c r="C400" s="34" t="s">
        <v>811</v>
      </c>
      <c r="D400" s="39">
        <v>1</v>
      </c>
      <c r="E400" s="39" t="s">
        <v>1246</v>
      </c>
      <c r="F400" s="40" t="s">
        <v>1190</v>
      </c>
      <c r="G400" s="41">
        <v>1526180600</v>
      </c>
      <c r="H400" s="42">
        <v>2.3879999999999999</v>
      </c>
      <c r="I400" s="41">
        <v>1598674903</v>
      </c>
      <c r="J400" s="41">
        <v>3837191.46</v>
      </c>
      <c r="K400" s="41">
        <v>3790700.38</v>
      </c>
      <c r="L400" s="41">
        <v>0</v>
      </c>
      <c r="M400" s="41">
        <v>3790700.38</v>
      </c>
      <c r="N400" s="41">
        <v>0</v>
      </c>
      <c r="O400" s="41">
        <v>0</v>
      </c>
      <c r="P400" s="41">
        <v>98073.84</v>
      </c>
      <c r="Q400" s="41">
        <v>25630013</v>
      </c>
      <c r="R400" s="41">
        <v>0</v>
      </c>
      <c r="S400" s="41">
        <v>0</v>
      </c>
      <c r="T400" s="41">
        <v>6911526.0099999998</v>
      </c>
      <c r="U400" s="41">
        <v>0</v>
      </c>
      <c r="V400" s="41">
        <v>0</v>
      </c>
      <c r="W400" s="41">
        <v>36430313.229999997</v>
      </c>
      <c r="X400" s="43">
        <v>2.5266714096574588E-2</v>
      </c>
      <c r="Y400" s="41">
        <v>0</v>
      </c>
      <c r="Z400" s="41">
        <v>7500</v>
      </c>
      <c r="AA400" s="41">
        <v>150</v>
      </c>
      <c r="AB400" s="41">
        <v>7650</v>
      </c>
      <c r="AC400" s="41">
        <v>0</v>
      </c>
      <c r="AD400" s="41">
        <v>7650</v>
      </c>
      <c r="AE400" s="41">
        <v>0</v>
      </c>
      <c r="AF400" s="41">
        <v>0</v>
      </c>
      <c r="AG400" s="43">
        <f t="shared" si="18"/>
        <v>3888774.2199999997</v>
      </c>
      <c r="AH400" s="43">
        <f t="shared" si="19"/>
        <v>25630013</v>
      </c>
      <c r="AI400" s="43">
        <f t="shared" si="20"/>
        <v>6911526.0099999998</v>
      </c>
      <c r="AJ400" s="41">
        <v>1432291858</v>
      </c>
      <c r="AK400" s="41">
        <v>1593272327</v>
      </c>
      <c r="AL400" s="41">
        <v>1804326236</v>
      </c>
      <c r="AM400" s="41">
        <v>1609963473.6666667</v>
      </c>
      <c r="AN400" s="41">
        <v>601709.21029018797</v>
      </c>
      <c r="AO400" s="44"/>
    </row>
    <row r="401" spans="1:41" s="34" customFormat="1" ht="16.5" x14ac:dyDescent="0.3">
      <c r="A401" s="34" t="s">
        <v>860</v>
      </c>
      <c r="B401" s="34" t="s">
        <v>861</v>
      </c>
      <c r="C401" s="34" t="s">
        <v>811</v>
      </c>
      <c r="D401" s="39">
        <v>2</v>
      </c>
      <c r="E401" s="39" t="s">
        <v>1247</v>
      </c>
      <c r="F401" s="40" t="s">
        <v>1190</v>
      </c>
      <c r="G401" s="41">
        <v>1067975800</v>
      </c>
      <c r="H401" s="42">
        <v>2.036</v>
      </c>
      <c r="I401" s="41">
        <v>1085481501</v>
      </c>
      <c r="J401" s="41">
        <v>2605407.98</v>
      </c>
      <c r="K401" s="41">
        <v>2596151.41</v>
      </c>
      <c r="L401" s="41">
        <v>0</v>
      </c>
      <c r="M401" s="41">
        <v>2596151.41</v>
      </c>
      <c r="N401" s="41">
        <v>0</v>
      </c>
      <c r="O401" s="41">
        <v>0</v>
      </c>
      <c r="P401" s="41">
        <v>67795.5</v>
      </c>
      <c r="Q401" s="41">
        <v>12628904</v>
      </c>
      <c r="R401" s="41">
        <v>0</v>
      </c>
      <c r="S401" s="41">
        <v>0</v>
      </c>
      <c r="T401" s="41">
        <v>6077834.3499999996</v>
      </c>
      <c r="U401" s="41">
        <v>0</v>
      </c>
      <c r="V401" s="41">
        <v>363763.74</v>
      </c>
      <c r="W401" s="41">
        <v>21734448.999999996</v>
      </c>
      <c r="X401" s="43">
        <v>2.5938872180788022E-2</v>
      </c>
      <c r="Y401" s="41">
        <v>1643.84</v>
      </c>
      <c r="Z401" s="41">
        <v>35500</v>
      </c>
      <c r="AA401" s="41">
        <v>742.87679999999989</v>
      </c>
      <c r="AB401" s="41">
        <v>37886.716799999995</v>
      </c>
      <c r="AC401" s="41">
        <v>0</v>
      </c>
      <c r="AD401" s="41">
        <v>37886.716799999995</v>
      </c>
      <c r="AE401" s="41">
        <v>0</v>
      </c>
      <c r="AF401" s="41">
        <v>0</v>
      </c>
      <c r="AG401" s="43">
        <f t="shared" si="18"/>
        <v>2663946.91</v>
      </c>
      <c r="AH401" s="43">
        <f t="shared" si="19"/>
        <v>12628904</v>
      </c>
      <c r="AI401" s="43">
        <f t="shared" si="20"/>
        <v>6441598.0899999999</v>
      </c>
      <c r="AJ401" s="41">
        <v>932301344</v>
      </c>
      <c r="AK401" s="41">
        <v>1091292301</v>
      </c>
      <c r="AL401" s="41">
        <v>1217343896</v>
      </c>
      <c r="AM401" s="41">
        <v>1080312513.6666667</v>
      </c>
      <c r="AN401" s="41">
        <v>405780.89288536803</v>
      </c>
      <c r="AO401" s="44"/>
    </row>
    <row r="402" spans="1:41" s="34" customFormat="1" ht="16.5" x14ac:dyDescent="0.3">
      <c r="A402" s="34" t="s">
        <v>862</v>
      </c>
      <c r="B402" s="34" t="s">
        <v>863</v>
      </c>
      <c r="C402" s="34" t="s">
        <v>811</v>
      </c>
      <c r="D402" s="39">
        <v>3</v>
      </c>
      <c r="E402" s="39" t="s">
        <v>1246</v>
      </c>
      <c r="F402" s="40" t="s">
        <v>1190</v>
      </c>
      <c r="G402" s="41">
        <v>3363564900</v>
      </c>
      <c r="H402" s="42">
        <v>3.3849999999999998</v>
      </c>
      <c r="I402" s="41">
        <v>4464954225</v>
      </c>
      <c r="J402" s="41">
        <v>10716928.24</v>
      </c>
      <c r="K402" s="41">
        <v>10716928.24</v>
      </c>
      <c r="L402" s="41">
        <v>0</v>
      </c>
      <c r="M402" s="41">
        <v>10716928.24</v>
      </c>
      <c r="N402" s="41">
        <v>0</v>
      </c>
      <c r="O402" s="41">
        <v>0</v>
      </c>
      <c r="P402" s="41">
        <v>279918.7</v>
      </c>
      <c r="Q402" s="41">
        <v>79352933</v>
      </c>
      <c r="R402" s="41">
        <v>0</v>
      </c>
      <c r="S402" s="41">
        <v>0</v>
      </c>
      <c r="T402" s="41">
        <v>21410688</v>
      </c>
      <c r="U402" s="41">
        <v>588606</v>
      </c>
      <c r="V402" s="41">
        <v>1477696</v>
      </c>
      <c r="W402" s="41">
        <v>113826769.94</v>
      </c>
      <c r="X402" s="43">
        <v>3.11039674627571E-2</v>
      </c>
      <c r="Y402" s="41">
        <v>12712.42</v>
      </c>
      <c r="Z402" s="41">
        <v>80000</v>
      </c>
      <c r="AA402" s="41">
        <v>1854.2483999999999</v>
      </c>
      <c r="AB402" s="41">
        <v>94566.668399999995</v>
      </c>
      <c r="AC402" s="41">
        <v>-1500</v>
      </c>
      <c r="AD402" s="41">
        <v>93066.668399999995</v>
      </c>
      <c r="AE402" s="41">
        <v>0</v>
      </c>
      <c r="AF402" s="41">
        <v>0</v>
      </c>
      <c r="AG402" s="43">
        <f t="shared" si="18"/>
        <v>10996846.939999999</v>
      </c>
      <c r="AH402" s="43">
        <f t="shared" si="19"/>
        <v>79352933</v>
      </c>
      <c r="AI402" s="43">
        <f t="shared" si="20"/>
        <v>23476990</v>
      </c>
      <c r="AJ402" s="41">
        <v>3989680267</v>
      </c>
      <c r="AK402" s="41">
        <v>4433092187</v>
      </c>
      <c r="AL402" s="41">
        <v>4757517539</v>
      </c>
      <c r="AM402" s="41">
        <v>4393429997.666667</v>
      </c>
      <c r="AN402" s="41">
        <v>1585837.593827487</v>
      </c>
      <c r="AO402" s="44"/>
    </row>
    <row r="403" spans="1:41" s="34" customFormat="1" ht="16.5" x14ac:dyDescent="0.3">
      <c r="A403" s="34" t="s">
        <v>864</v>
      </c>
      <c r="B403" s="34" t="s">
        <v>865</v>
      </c>
      <c r="C403" s="34" t="s">
        <v>811</v>
      </c>
      <c r="D403" s="39">
        <v>1</v>
      </c>
      <c r="E403" s="39" t="s">
        <v>1246</v>
      </c>
      <c r="F403" s="40" t="s">
        <v>1190</v>
      </c>
      <c r="G403" s="41">
        <v>319744500</v>
      </c>
      <c r="H403" s="42">
        <v>3.4169999999999998</v>
      </c>
      <c r="I403" s="41">
        <v>356864926</v>
      </c>
      <c r="J403" s="41">
        <v>856558.79</v>
      </c>
      <c r="K403" s="41">
        <v>855910.58000000007</v>
      </c>
      <c r="L403" s="41">
        <v>0</v>
      </c>
      <c r="M403" s="41">
        <v>855910.58000000007</v>
      </c>
      <c r="N403" s="41">
        <v>0</v>
      </c>
      <c r="O403" s="41">
        <v>0</v>
      </c>
      <c r="P403" s="41">
        <v>22349.55</v>
      </c>
      <c r="Q403" s="41">
        <v>4636194</v>
      </c>
      <c r="R403" s="41">
        <v>2315342</v>
      </c>
      <c r="S403" s="41">
        <v>0</v>
      </c>
      <c r="T403" s="41">
        <v>3094898.5</v>
      </c>
      <c r="U403" s="41">
        <v>0</v>
      </c>
      <c r="V403" s="41">
        <v>0</v>
      </c>
      <c r="W403" s="41">
        <v>10924694.629999999</v>
      </c>
      <c r="X403" s="43">
        <v>2.5724776440769721E-2</v>
      </c>
      <c r="Y403" s="41">
        <v>761.64</v>
      </c>
      <c r="Z403" s="41">
        <v>12250</v>
      </c>
      <c r="AA403" s="41">
        <v>260.2328</v>
      </c>
      <c r="AB403" s="41">
        <v>13271.872799999999</v>
      </c>
      <c r="AC403" s="41">
        <v>0</v>
      </c>
      <c r="AD403" s="41">
        <v>13271.872799999999</v>
      </c>
      <c r="AE403" s="41">
        <v>0</v>
      </c>
      <c r="AF403" s="41">
        <v>0</v>
      </c>
      <c r="AG403" s="43">
        <f t="shared" si="18"/>
        <v>878260.13000000012</v>
      </c>
      <c r="AH403" s="43">
        <f t="shared" si="19"/>
        <v>6951536</v>
      </c>
      <c r="AI403" s="43">
        <f t="shared" si="20"/>
        <v>3094898.5</v>
      </c>
      <c r="AJ403" s="41">
        <v>330933278</v>
      </c>
      <c r="AK403" s="41">
        <v>347522320</v>
      </c>
      <c r="AL403" s="41">
        <v>387006173</v>
      </c>
      <c r="AM403" s="41">
        <v>355153923.66666669</v>
      </c>
      <c r="AN403" s="41">
        <v>129001.928664609</v>
      </c>
      <c r="AO403" s="44"/>
    </row>
    <row r="404" spans="1:41" s="34" customFormat="1" ht="16.5" x14ac:dyDescent="0.3">
      <c r="A404" s="34" t="s">
        <v>866</v>
      </c>
      <c r="B404" s="34" t="s">
        <v>867</v>
      </c>
      <c r="C404" s="34" t="s">
        <v>811</v>
      </c>
      <c r="D404" s="39">
        <v>2</v>
      </c>
      <c r="E404" s="39" t="s">
        <v>1247</v>
      </c>
      <c r="F404" s="40" t="s">
        <v>1190</v>
      </c>
      <c r="G404" s="41">
        <v>7320045550</v>
      </c>
      <c r="H404" s="42">
        <v>3.375</v>
      </c>
      <c r="I404" s="41">
        <v>9682497518</v>
      </c>
      <c r="J404" s="41">
        <v>23240245.219999999</v>
      </c>
      <c r="K404" s="41">
        <v>23140569.239999998</v>
      </c>
      <c r="L404" s="41">
        <v>0</v>
      </c>
      <c r="M404" s="41">
        <v>23140569.239999998</v>
      </c>
      <c r="N404" s="41">
        <v>0</v>
      </c>
      <c r="O404" s="41">
        <v>0</v>
      </c>
      <c r="P404" s="41">
        <v>601565.04</v>
      </c>
      <c r="Q404" s="41">
        <v>156341086</v>
      </c>
      <c r="R404" s="41">
        <v>0</v>
      </c>
      <c r="S404" s="41">
        <v>0</v>
      </c>
      <c r="T404" s="41">
        <v>62228625.200000003</v>
      </c>
      <c r="U404" s="41">
        <v>1464009.11</v>
      </c>
      <c r="V404" s="41">
        <v>3215800</v>
      </c>
      <c r="W404" s="41">
        <v>246991654.59000003</v>
      </c>
      <c r="X404" s="43">
        <v>2.7681727322996289E-2</v>
      </c>
      <c r="Y404" s="41">
        <v>33963.019999999997</v>
      </c>
      <c r="Z404" s="41">
        <v>155500</v>
      </c>
      <c r="AA404" s="41">
        <v>3789.2603999999997</v>
      </c>
      <c r="AB404" s="41">
        <v>193252.28039999999</v>
      </c>
      <c r="AC404" s="41">
        <v>0</v>
      </c>
      <c r="AD404" s="41">
        <v>193252.28039999999</v>
      </c>
      <c r="AE404" s="41">
        <v>0</v>
      </c>
      <c r="AF404" s="41">
        <v>0</v>
      </c>
      <c r="AG404" s="43">
        <f t="shared" si="18"/>
        <v>23742134.279999997</v>
      </c>
      <c r="AH404" s="43">
        <f t="shared" si="19"/>
        <v>156341086</v>
      </c>
      <c r="AI404" s="43">
        <f t="shared" si="20"/>
        <v>66908434.310000002</v>
      </c>
      <c r="AJ404" s="41">
        <v>9506339416</v>
      </c>
      <c r="AK404" s="41">
        <v>9647024554</v>
      </c>
      <c r="AL404" s="41">
        <v>10286209668</v>
      </c>
      <c r="AM404" s="41">
        <v>9813191212.666666</v>
      </c>
      <c r="AN404" s="41">
        <v>3428859.3771371939</v>
      </c>
      <c r="AO404" s="44"/>
    </row>
    <row r="405" spans="1:41" s="34" customFormat="1" ht="16.5" x14ac:dyDescent="0.3">
      <c r="A405" s="34" t="s">
        <v>868</v>
      </c>
      <c r="B405" s="34" t="s">
        <v>869</v>
      </c>
      <c r="C405" s="34" t="s">
        <v>811</v>
      </c>
      <c r="D405" s="39">
        <v>3</v>
      </c>
      <c r="E405" s="39" t="s">
        <v>1246</v>
      </c>
      <c r="F405" s="40" t="s">
        <v>1190</v>
      </c>
      <c r="G405" s="41">
        <v>1962641107</v>
      </c>
      <c r="H405" s="42">
        <v>2.242</v>
      </c>
      <c r="I405" s="41">
        <v>2036640524</v>
      </c>
      <c r="J405" s="41">
        <v>4888410.78</v>
      </c>
      <c r="K405" s="41">
        <v>4888410.78</v>
      </c>
      <c r="L405" s="41">
        <v>0</v>
      </c>
      <c r="M405" s="41">
        <v>4888410.78</v>
      </c>
      <c r="N405" s="41">
        <v>0</v>
      </c>
      <c r="O405" s="41">
        <v>0</v>
      </c>
      <c r="P405" s="41">
        <v>127681.88</v>
      </c>
      <c r="Q405" s="41">
        <v>19231116</v>
      </c>
      <c r="R405" s="41">
        <v>8023072</v>
      </c>
      <c r="S405" s="41">
        <v>0</v>
      </c>
      <c r="T405" s="41">
        <v>10646654.189999999</v>
      </c>
      <c r="U405" s="41">
        <v>392528.22</v>
      </c>
      <c r="V405" s="41">
        <v>676900</v>
      </c>
      <c r="W405" s="41">
        <v>43986363.07</v>
      </c>
      <c r="X405" s="43">
        <v>2.3476302717628784E-2</v>
      </c>
      <c r="Y405" s="41">
        <v>3746.58</v>
      </c>
      <c r="Z405" s="41">
        <v>35500</v>
      </c>
      <c r="AA405" s="41">
        <v>784.9316</v>
      </c>
      <c r="AB405" s="41">
        <v>40031.511600000005</v>
      </c>
      <c r="AC405" s="41">
        <v>0</v>
      </c>
      <c r="AD405" s="41">
        <v>40031.511600000005</v>
      </c>
      <c r="AE405" s="41">
        <v>0</v>
      </c>
      <c r="AF405" s="41">
        <v>0</v>
      </c>
      <c r="AG405" s="43">
        <f t="shared" si="18"/>
        <v>5016092.66</v>
      </c>
      <c r="AH405" s="43">
        <f t="shared" si="19"/>
        <v>27254188</v>
      </c>
      <c r="AI405" s="43">
        <f t="shared" si="20"/>
        <v>11716082.41</v>
      </c>
      <c r="AJ405" s="41">
        <v>1936262198</v>
      </c>
      <c r="AK405" s="41">
        <v>2026012156</v>
      </c>
      <c r="AL405" s="41">
        <v>2125543205</v>
      </c>
      <c r="AM405" s="41">
        <v>2029272519.6666667</v>
      </c>
      <c r="AN405" s="41">
        <v>710043.92728869605</v>
      </c>
      <c r="AO405" s="44"/>
    </row>
    <row r="406" spans="1:41" s="34" customFormat="1" ht="16.5" x14ac:dyDescent="0.3">
      <c r="A406" s="34" t="s">
        <v>870</v>
      </c>
      <c r="B406" s="34" t="s">
        <v>871</v>
      </c>
      <c r="C406" s="34" t="s">
        <v>811</v>
      </c>
      <c r="D406" s="39">
        <v>1</v>
      </c>
      <c r="E406" s="39" t="s">
        <v>1246</v>
      </c>
      <c r="F406" s="40" t="s">
        <v>1190</v>
      </c>
      <c r="G406" s="41">
        <v>3469701975</v>
      </c>
      <c r="H406" s="42">
        <v>1.825</v>
      </c>
      <c r="I406" s="41">
        <v>3367304546</v>
      </c>
      <c r="J406" s="41">
        <v>8082313.8099999996</v>
      </c>
      <c r="K406" s="41">
        <v>8044093.4699999997</v>
      </c>
      <c r="L406" s="41">
        <v>0</v>
      </c>
      <c r="M406" s="41">
        <v>8044093.4699999997</v>
      </c>
      <c r="N406" s="41">
        <v>0</v>
      </c>
      <c r="O406" s="41">
        <v>0</v>
      </c>
      <c r="P406" s="41">
        <v>210069.09</v>
      </c>
      <c r="Q406" s="41">
        <v>40213157</v>
      </c>
      <c r="R406" s="41">
        <v>0</v>
      </c>
      <c r="S406" s="41">
        <v>0</v>
      </c>
      <c r="T406" s="41">
        <v>13520483</v>
      </c>
      <c r="U406" s="41">
        <v>208182</v>
      </c>
      <c r="V406" s="41">
        <v>1120256</v>
      </c>
      <c r="W406" s="41">
        <v>63316240.560000002</v>
      </c>
      <c r="X406" s="43">
        <v>2.1503719376743741E-2</v>
      </c>
      <c r="Y406" s="41">
        <v>12184.93</v>
      </c>
      <c r="Z406" s="41">
        <v>136500</v>
      </c>
      <c r="AA406" s="41">
        <v>2973.6985999999997</v>
      </c>
      <c r="AB406" s="41">
        <v>151658.6286</v>
      </c>
      <c r="AC406" s="41">
        <v>0</v>
      </c>
      <c r="AD406" s="41">
        <v>151658.6286</v>
      </c>
      <c r="AE406" s="41">
        <v>0</v>
      </c>
      <c r="AF406" s="41">
        <v>0</v>
      </c>
      <c r="AG406" s="43">
        <f t="shared" si="18"/>
        <v>8254162.5599999996</v>
      </c>
      <c r="AH406" s="43">
        <f t="shared" si="19"/>
        <v>40213157</v>
      </c>
      <c r="AI406" s="43">
        <f t="shared" si="20"/>
        <v>14848921</v>
      </c>
      <c r="AJ406" s="41">
        <v>3175207262</v>
      </c>
      <c r="AK406" s="41">
        <v>3360772428</v>
      </c>
      <c r="AL406" s="41">
        <v>3661954512</v>
      </c>
      <c r="AM406" s="41">
        <v>3399311400.6666665</v>
      </c>
      <c r="AN406" s="41">
        <v>1220650.3083484711</v>
      </c>
      <c r="AO406" s="44"/>
    </row>
    <row r="407" spans="1:41" s="34" customFormat="1" ht="16.5" x14ac:dyDescent="0.3">
      <c r="A407" s="34" t="s">
        <v>872</v>
      </c>
      <c r="B407" s="34" t="s">
        <v>873</v>
      </c>
      <c r="C407" s="34" t="s">
        <v>811</v>
      </c>
      <c r="D407" s="39">
        <v>2</v>
      </c>
      <c r="E407" s="39" t="s">
        <v>1247</v>
      </c>
      <c r="F407" s="40" t="s">
        <v>1190</v>
      </c>
      <c r="G407" s="41">
        <v>4402782083</v>
      </c>
      <c r="H407" s="42">
        <v>2.831</v>
      </c>
      <c r="I407" s="41">
        <v>5271016526</v>
      </c>
      <c r="J407" s="41">
        <v>12651665.17</v>
      </c>
      <c r="K407" s="41">
        <v>12635454.33</v>
      </c>
      <c r="L407" s="41">
        <v>0</v>
      </c>
      <c r="M407" s="41">
        <v>12635454.33</v>
      </c>
      <c r="N407" s="41">
        <v>0</v>
      </c>
      <c r="O407" s="41">
        <v>0</v>
      </c>
      <c r="P407" s="41">
        <v>329185.37</v>
      </c>
      <c r="Q407" s="41">
        <v>87978489</v>
      </c>
      <c r="R407" s="41">
        <v>0</v>
      </c>
      <c r="S407" s="41">
        <v>0</v>
      </c>
      <c r="T407" s="41">
        <v>21001606</v>
      </c>
      <c r="U407" s="41">
        <v>924584</v>
      </c>
      <c r="V407" s="41">
        <v>1747938</v>
      </c>
      <c r="W407" s="41">
        <v>124617256.7</v>
      </c>
      <c r="X407" s="43">
        <v>3.6598323464640828E-2</v>
      </c>
      <c r="Y407" s="41">
        <v>4250</v>
      </c>
      <c r="Z407" s="41">
        <v>64000</v>
      </c>
      <c r="AA407" s="41">
        <v>1365</v>
      </c>
      <c r="AB407" s="41">
        <v>69615</v>
      </c>
      <c r="AC407" s="41">
        <v>-250</v>
      </c>
      <c r="AD407" s="41">
        <v>69365</v>
      </c>
      <c r="AE407" s="41">
        <v>0</v>
      </c>
      <c r="AF407" s="41">
        <v>0</v>
      </c>
      <c r="AG407" s="43">
        <f t="shared" si="18"/>
        <v>12964639.699999999</v>
      </c>
      <c r="AH407" s="43">
        <f t="shared" si="19"/>
        <v>87978489</v>
      </c>
      <c r="AI407" s="43">
        <f t="shared" si="20"/>
        <v>23674128</v>
      </c>
      <c r="AJ407" s="41">
        <v>4971315939</v>
      </c>
      <c r="AK407" s="41">
        <v>5238182090</v>
      </c>
      <c r="AL407" s="41">
        <v>5689278302</v>
      </c>
      <c r="AM407" s="41">
        <v>5299592110.333333</v>
      </c>
      <c r="AN407" s="41">
        <v>1898270.4967276051</v>
      </c>
      <c r="AO407" s="44"/>
    </row>
    <row r="408" spans="1:41" s="34" customFormat="1" ht="16.5" x14ac:dyDescent="0.3">
      <c r="A408" s="34" t="s">
        <v>874</v>
      </c>
      <c r="B408" s="34" t="s">
        <v>875</v>
      </c>
      <c r="C408" s="34" t="s">
        <v>811</v>
      </c>
      <c r="D408" s="39">
        <v>3</v>
      </c>
      <c r="E408" s="39" t="s">
        <v>1246</v>
      </c>
      <c r="F408" s="40" t="s">
        <v>1190</v>
      </c>
      <c r="G408" s="41">
        <v>1022885625</v>
      </c>
      <c r="H408" s="42">
        <v>1.8259999999999998</v>
      </c>
      <c r="I408" s="41">
        <v>1039446547</v>
      </c>
      <c r="J408" s="41">
        <v>2494913.38</v>
      </c>
      <c r="K408" s="41">
        <v>2492643.02</v>
      </c>
      <c r="L408" s="41">
        <v>0</v>
      </c>
      <c r="M408" s="41">
        <v>2492643.02</v>
      </c>
      <c r="N408" s="41">
        <v>0</v>
      </c>
      <c r="O408" s="41">
        <v>0</v>
      </c>
      <c r="P408" s="41">
        <v>65104.94</v>
      </c>
      <c r="Q408" s="41">
        <v>9647468</v>
      </c>
      <c r="R408" s="41">
        <v>0</v>
      </c>
      <c r="S408" s="41">
        <v>0</v>
      </c>
      <c r="T408" s="41">
        <v>6018131.3499999996</v>
      </c>
      <c r="U408" s="41">
        <v>102288.56</v>
      </c>
      <c r="V408" s="41">
        <v>344695.81</v>
      </c>
      <c r="W408" s="41">
        <v>18670331.68</v>
      </c>
      <c r="X408" s="43">
        <v>1.9591573618257668E-2</v>
      </c>
      <c r="Y408" s="41">
        <v>5002.17</v>
      </c>
      <c r="Z408" s="41">
        <v>28000</v>
      </c>
      <c r="AA408" s="41">
        <v>660.04340000000002</v>
      </c>
      <c r="AB408" s="41">
        <v>33662.213400000001</v>
      </c>
      <c r="AC408" s="41">
        <v>0</v>
      </c>
      <c r="AD408" s="41">
        <v>33662.213400000001</v>
      </c>
      <c r="AE408" s="41">
        <v>0</v>
      </c>
      <c r="AF408" s="41">
        <v>0</v>
      </c>
      <c r="AG408" s="43">
        <f t="shared" si="18"/>
        <v>2557747.96</v>
      </c>
      <c r="AH408" s="43">
        <f t="shared" si="19"/>
        <v>9647468</v>
      </c>
      <c r="AI408" s="43">
        <f t="shared" si="20"/>
        <v>6465115.7199999988</v>
      </c>
      <c r="AJ408" s="41">
        <v>1041202900</v>
      </c>
      <c r="AK408" s="41">
        <v>1028677039</v>
      </c>
      <c r="AL408" s="41">
        <v>1090377023</v>
      </c>
      <c r="AM408" s="41">
        <v>1053418987.3333334</v>
      </c>
      <c r="AN408" s="41">
        <v>365276.91738938401</v>
      </c>
      <c r="AO408" s="44"/>
    </row>
    <row r="409" spans="1:41" s="34" customFormat="1" ht="16.5" x14ac:dyDescent="0.3">
      <c r="A409" s="34" t="s">
        <v>876</v>
      </c>
      <c r="B409" s="34" t="s">
        <v>877</v>
      </c>
      <c r="C409" s="34" t="s">
        <v>811</v>
      </c>
      <c r="D409" s="39">
        <v>1</v>
      </c>
      <c r="E409" s="39" t="s">
        <v>1246</v>
      </c>
      <c r="F409" s="40" t="s">
        <v>1190</v>
      </c>
      <c r="G409" s="41">
        <v>791055087</v>
      </c>
      <c r="H409" s="42">
        <v>3.3249999999999997</v>
      </c>
      <c r="I409" s="41">
        <v>991718420</v>
      </c>
      <c r="J409" s="41">
        <v>2380354.7799999998</v>
      </c>
      <c r="K409" s="41">
        <v>2374084.2999999998</v>
      </c>
      <c r="L409" s="41">
        <v>0</v>
      </c>
      <c r="M409" s="41">
        <v>2374084.2999999998</v>
      </c>
      <c r="N409" s="41">
        <v>0</v>
      </c>
      <c r="O409" s="41">
        <v>0</v>
      </c>
      <c r="P409" s="41">
        <v>61999.49</v>
      </c>
      <c r="Q409" s="41">
        <v>9645408</v>
      </c>
      <c r="R409" s="41">
        <v>6727833</v>
      </c>
      <c r="S409" s="41">
        <v>0</v>
      </c>
      <c r="T409" s="41">
        <v>7158089.5499999998</v>
      </c>
      <c r="U409" s="41">
        <v>0</v>
      </c>
      <c r="V409" s="41">
        <v>329063.26</v>
      </c>
      <c r="W409" s="41">
        <v>26296477.600000001</v>
      </c>
      <c r="X409" s="43">
        <v>2.8433090861727781E-2</v>
      </c>
      <c r="Y409" s="41">
        <v>2750</v>
      </c>
      <c r="Z409" s="41">
        <v>27750</v>
      </c>
      <c r="AA409" s="41">
        <v>610</v>
      </c>
      <c r="AB409" s="41">
        <v>31110</v>
      </c>
      <c r="AC409" s="41">
        <v>0</v>
      </c>
      <c r="AD409" s="41">
        <v>31110</v>
      </c>
      <c r="AE409" s="41">
        <v>0</v>
      </c>
      <c r="AF409" s="41">
        <v>0</v>
      </c>
      <c r="AG409" s="43">
        <f t="shared" si="18"/>
        <v>2436083.79</v>
      </c>
      <c r="AH409" s="43">
        <f t="shared" si="19"/>
        <v>16373241</v>
      </c>
      <c r="AI409" s="43">
        <f t="shared" si="20"/>
        <v>7487152.8099999996</v>
      </c>
      <c r="AJ409" s="41">
        <v>909832050</v>
      </c>
      <c r="AK409" s="41">
        <v>987190684</v>
      </c>
      <c r="AL409" s="41">
        <v>1037449180</v>
      </c>
      <c r="AM409" s="41">
        <v>978157304.66666663</v>
      </c>
      <c r="AN409" s="41">
        <v>345816.07651691098</v>
      </c>
      <c r="AO409" s="44"/>
    </row>
    <row r="410" spans="1:41" s="34" customFormat="1" ht="16.5" x14ac:dyDescent="0.3">
      <c r="A410" s="34" t="s">
        <v>878</v>
      </c>
      <c r="B410" s="34" t="s">
        <v>879</v>
      </c>
      <c r="C410" s="34" t="s">
        <v>811</v>
      </c>
      <c r="D410" s="39">
        <v>2</v>
      </c>
      <c r="E410" s="39" t="s">
        <v>1247</v>
      </c>
      <c r="F410" s="40" t="s">
        <v>1190</v>
      </c>
      <c r="G410" s="41">
        <v>5273589000</v>
      </c>
      <c r="H410" s="42">
        <v>2.5640000000000001</v>
      </c>
      <c r="I410" s="41">
        <v>5727661719</v>
      </c>
      <c r="J410" s="41">
        <v>13747719.810000001</v>
      </c>
      <c r="K410" s="41">
        <v>13708489.530000001</v>
      </c>
      <c r="L410" s="41">
        <v>0</v>
      </c>
      <c r="M410" s="41">
        <v>13708489.530000001</v>
      </c>
      <c r="N410" s="41">
        <v>0</v>
      </c>
      <c r="O410" s="41">
        <v>0</v>
      </c>
      <c r="P410" s="41">
        <v>357910.06</v>
      </c>
      <c r="Q410" s="41">
        <v>51651453</v>
      </c>
      <c r="R410" s="41">
        <v>36178541</v>
      </c>
      <c r="S410" s="41">
        <v>0</v>
      </c>
      <c r="T410" s="41">
        <v>31022716.469999999</v>
      </c>
      <c r="U410" s="41">
        <v>395519.18</v>
      </c>
      <c r="V410" s="41">
        <v>1888758</v>
      </c>
      <c r="W410" s="41">
        <v>135203387.24000001</v>
      </c>
      <c r="X410" s="43">
        <v>3.0812001385987095E-2</v>
      </c>
      <c r="Y410" s="41">
        <v>9250</v>
      </c>
      <c r="Z410" s="41">
        <v>136250</v>
      </c>
      <c r="AA410" s="41">
        <v>2910</v>
      </c>
      <c r="AB410" s="41">
        <v>148410</v>
      </c>
      <c r="AC410" s="41">
        <v>-1750</v>
      </c>
      <c r="AD410" s="41">
        <v>146660</v>
      </c>
      <c r="AE410" s="41">
        <v>0</v>
      </c>
      <c r="AF410" s="41">
        <v>0</v>
      </c>
      <c r="AG410" s="43">
        <f t="shared" si="18"/>
        <v>14066399.590000002</v>
      </c>
      <c r="AH410" s="43">
        <f t="shared" si="19"/>
        <v>87829994</v>
      </c>
      <c r="AI410" s="43">
        <f t="shared" si="20"/>
        <v>33306993.649999999</v>
      </c>
      <c r="AJ410" s="41">
        <v>5202925713</v>
      </c>
      <c r="AK410" s="41">
        <v>5666278351</v>
      </c>
      <c r="AL410" s="41">
        <v>6287813282</v>
      </c>
      <c r="AM410" s="41">
        <v>5719005782</v>
      </c>
      <c r="AN410" s="41">
        <v>2095935.664728906</v>
      </c>
      <c r="AO410" s="44"/>
    </row>
    <row r="411" spans="1:41" s="34" customFormat="1" ht="16.5" x14ac:dyDescent="0.3">
      <c r="A411" s="34" t="s">
        <v>880</v>
      </c>
      <c r="B411" s="34" t="s">
        <v>881</v>
      </c>
      <c r="C411" s="34" t="s">
        <v>811</v>
      </c>
      <c r="D411" s="39">
        <v>3</v>
      </c>
      <c r="E411" s="39" t="s">
        <v>1246</v>
      </c>
      <c r="F411" s="40" t="s">
        <v>1190</v>
      </c>
      <c r="G411" s="41">
        <v>3545864300</v>
      </c>
      <c r="H411" s="42">
        <v>2.7490000000000001</v>
      </c>
      <c r="I411" s="41">
        <v>4569286016</v>
      </c>
      <c r="J411" s="41">
        <v>10967348.800000001</v>
      </c>
      <c r="K411" s="41">
        <v>10965408.050000001</v>
      </c>
      <c r="L411" s="41">
        <v>0</v>
      </c>
      <c r="M411" s="41">
        <v>10965408.050000001</v>
      </c>
      <c r="N411" s="41">
        <v>0</v>
      </c>
      <c r="O411" s="41">
        <v>0</v>
      </c>
      <c r="P411" s="41">
        <v>286302.45</v>
      </c>
      <c r="Q411" s="41">
        <v>61755186</v>
      </c>
      <c r="R411" s="41">
        <v>0</v>
      </c>
      <c r="S411" s="41">
        <v>0</v>
      </c>
      <c r="T411" s="41">
        <v>22524385</v>
      </c>
      <c r="U411" s="41">
        <v>425504</v>
      </c>
      <c r="V411" s="41">
        <v>1514521</v>
      </c>
      <c r="W411" s="41">
        <v>97471306.5</v>
      </c>
      <c r="X411" s="43">
        <v>4.2021520707337882E-2</v>
      </c>
      <c r="Y411" s="41">
        <v>12864.390000000001</v>
      </c>
      <c r="Z411" s="41">
        <v>101500</v>
      </c>
      <c r="AA411" s="41">
        <v>2287.2878000000001</v>
      </c>
      <c r="AB411" s="41">
        <v>116651.6778</v>
      </c>
      <c r="AC411" s="41">
        <v>0</v>
      </c>
      <c r="AD411" s="41">
        <v>116651.6778</v>
      </c>
      <c r="AE411" s="41">
        <v>0</v>
      </c>
      <c r="AF411" s="41">
        <v>0</v>
      </c>
      <c r="AG411" s="43">
        <f t="shared" si="18"/>
        <v>11251710.5</v>
      </c>
      <c r="AH411" s="43">
        <f t="shared" si="19"/>
        <v>61755186</v>
      </c>
      <c r="AI411" s="43">
        <f t="shared" si="20"/>
        <v>24464410</v>
      </c>
      <c r="AJ411" s="41">
        <v>4273443174</v>
      </c>
      <c r="AK411" s="41">
        <v>4543566496</v>
      </c>
      <c r="AL411" s="41">
        <v>4971767106</v>
      </c>
      <c r="AM411" s="41">
        <v>4596258925.333333</v>
      </c>
      <c r="AN411" s="41">
        <v>1657254.0447442981</v>
      </c>
      <c r="AO411" s="44"/>
    </row>
    <row r="412" spans="1:41" s="34" customFormat="1" ht="16.5" x14ac:dyDescent="0.3">
      <c r="A412" s="34" t="s">
        <v>882</v>
      </c>
      <c r="B412" s="34" t="s">
        <v>883</v>
      </c>
      <c r="C412" s="34" t="s">
        <v>811</v>
      </c>
      <c r="D412" s="39">
        <v>1</v>
      </c>
      <c r="E412" s="39" t="s">
        <v>1247</v>
      </c>
      <c r="F412" s="40" t="s">
        <v>1190</v>
      </c>
      <c r="G412" s="41">
        <v>70634500</v>
      </c>
      <c r="H412" s="42">
        <v>3.2789999999999999</v>
      </c>
      <c r="I412" s="41">
        <v>105129370</v>
      </c>
      <c r="J412" s="41">
        <v>252334.93</v>
      </c>
      <c r="K412" s="41">
        <v>252334.93</v>
      </c>
      <c r="L412" s="41">
        <v>0</v>
      </c>
      <c r="M412" s="41">
        <v>252334.93</v>
      </c>
      <c r="N412" s="41">
        <v>0</v>
      </c>
      <c r="O412" s="41">
        <v>0</v>
      </c>
      <c r="P412" s="41">
        <v>6590.81</v>
      </c>
      <c r="Q412" s="41">
        <v>1218730</v>
      </c>
      <c r="R412" s="41">
        <v>0</v>
      </c>
      <c r="S412" s="41">
        <v>0</v>
      </c>
      <c r="T412" s="41">
        <v>838061</v>
      </c>
      <c r="U412" s="41">
        <v>0</v>
      </c>
      <c r="V412" s="41">
        <v>0</v>
      </c>
      <c r="W412" s="41">
        <v>2315716.7400000002</v>
      </c>
      <c r="X412" s="43">
        <v>2.500385551546027E-2</v>
      </c>
      <c r="Y412" s="41">
        <v>2250</v>
      </c>
      <c r="Z412" s="41">
        <v>2250</v>
      </c>
      <c r="AA412" s="41">
        <v>90</v>
      </c>
      <c r="AB412" s="41">
        <v>4590</v>
      </c>
      <c r="AC412" s="41">
        <v>0</v>
      </c>
      <c r="AD412" s="41">
        <v>4590</v>
      </c>
      <c r="AE412" s="41">
        <v>0</v>
      </c>
      <c r="AF412" s="41">
        <v>0</v>
      </c>
      <c r="AG412" s="43">
        <f t="shared" si="18"/>
        <v>258925.74</v>
      </c>
      <c r="AH412" s="43">
        <f t="shared" si="19"/>
        <v>1218730</v>
      </c>
      <c r="AI412" s="43">
        <f t="shared" si="20"/>
        <v>838061</v>
      </c>
      <c r="AJ412" s="41">
        <v>97854520</v>
      </c>
      <c r="AK412" s="41">
        <v>105393998</v>
      </c>
      <c r="AL412" s="41">
        <v>116577818</v>
      </c>
      <c r="AM412" s="41">
        <v>106608778.66666667</v>
      </c>
      <c r="AN412" s="41">
        <v>38859.233807393997</v>
      </c>
      <c r="AO412" s="44"/>
    </row>
    <row r="413" spans="1:41" s="34" customFormat="1" ht="16.5" x14ac:dyDescent="0.3">
      <c r="A413" s="34" t="s">
        <v>884</v>
      </c>
      <c r="B413" s="34" t="s">
        <v>238</v>
      </c>
      <c r="C413" s="34" t="s">
        <v>811</v>
      </c>
      <c r="D413" s="39">
        <v>2</v>
      </c>
      <c r="E413" s="39" t="s">
        <v>1247</v>
      </c>
      <c r="F413" s="40" t="s">
        <v>1190</v>
      </c>
      <c r="G413" s="41">
        <v>2829538400</v>
      </c>
      <c r="H413" s="42">
        <v>2.9009999999999998</v>
      </c>
      <c r="I413" s="41">
        <v>3503266069</v>
      </c>
      <c r="J413" s="41">
        <v>8408653.0700000003</v>
      </c>
      <c r="K413" s="41">
        <v>8419642.0999999996</v>
      </c>
      <c r="L413" s="41">
        <v>0</v>
      </c>
      <c r="M413" s="41">
        <v>8419642.0999999996</v>
      </c>
      <c r="N413" s="41">
        <v>0</v>
      </c>
      <c r="O413" s="41">
        <v>0</v>
      </c>
      <c r="P413" s="41">
        <v>219873.91</v>
      </c>
      <c r="Q413" s="41">
        <v>40029257</v>
      </c>
      <c r="R413" s="41">
        <v>18722924</v>
      </c>
      <c r="S413" s="41">
        <v>0</v>
      </c>
      <c r="T413" s="41">
        <v>13152620.57</v>
      </c>
      <c r="U413" s="41">
        <v>359351</v>
      </c>
      <c r="V413" s="41">
        <v>1162113.3</v>
      </c>
      <c r="W413" s="41">
        <v>82065781.87999998</v>
      </c>
      <c r="X413" s="43">
        <v>2.4222173093173382E-2</v>
      </c>
      <c r="Y413" s="41">
        <v>1723.29</v>
      </c>
      <c r="Z413" s="41">
        <v>64500</v>
      </c>
      <c r="AA413" s="41">
        <v>1324.4657999999999</v>
      </c>
      <c r="AB413" s="41">
        <v>67547.755799999999</v>
      </c>
      <c r="AC413" s="41">
        <v>0</v>
      </c>
      <c r="AD413" s="41">
        <v>67547.755799999999</v>
      </c>
      <c r="AE413" s="41">
        <v>0</v>
      </c>
      <c r="AF413" s="41">
        <v>0</v>
      </c>
      <c r="AG413" s="43">
        <f t="shared" si="18"/>
        <v>8639516.0099999998</v>
      </c>
      <c r="AH413" s="43">
        <f t="shared" si="19"/>
        <v>58752181</v>
      </c>
      <c r="AI413" s="43">
        <f t="shared" si="20"/>
        <v>14674084.870000001</v>
      </c>
      <c r="AJ413" s="41">
        <v>3247787610</v>
      </c>
      <c r="AK413" s="41">
        <v>3486343391</v>
      </c>
      <c r="AL413" s="41">
        <v>3789898741</v>
      </c>
      <c r="AM413" s="41">
        <v>3508009914</v>
      </c>
      <c r="AN413" s="41">
        <v>1263298.317033753</v>
      </c>
      <c r="AO413" s="44"/>
    </row>
    <row r="414" spans="1:41" s="34" customFormat="1" ht="16.5" x14ac:dyDescent="0.3">
      <c r="A414" s="34" t="s">
        <v>885</v>
      </c>
      <c r="B414" s="34" t="s">
        <v>886</v>
      </c>
      <c r="C414" s="34" t="s">
        <v>811</v>
      </c>
      <c r="D414" s="39">
        <v>3</v>
      </c>
      <c r="E414" s="39" t="s">
        <v>1246</v>
      </c>
      <c r="F414" s="40" t="s">
        <v>1190</v>
      </c>
      <c r="G414" s="41">
        <v>908074000</v>
      </c>
      <c r="H414" s="42">
        <v>2.802</v>
      </c>
      <c r="I414" s="41">
        <v>902054211</v>
      </c>
      <c r="J414" s="41">
        <v>2165138.75</v>
      </c>
      <c r="K414" s="41">
        <v>2165138.75</v>
      </c>
      <c r="L414" s="41">
        <v>0</v>
      </c>
      <c r="M414" s="41">
        <v>2165138.75</v>
      </c>
      <c r="N414" s="41">
        <v>0</v>
      </c>
      <c r="O414" s="41">
        <v>0</v>
      </c>
      <c r="P414" s="41">
        <v>56556.31</v>
      </c>
      <c r="Q414" s="41">
        <v>10287633</v>
      </c>
      <c r="R414" s="41">
        <v>6711756</v>
      </c>
      <c r="S414" s="41">
        <v>0</v>
      </c>
      <c r="T414" s="41">
        <v>5782971.5</v>
      </c>
      <c r="U414" s="41">
        <v>136211.1</v>
      </c>
      <c r="V414" s="41">
        <v>299282.8</v>
      </c>
      <c r="W414" s="41">
        <v>25439549.460000005</v>
      </c>
      <c r="X414" s="43">
        <v>2.8466361096253084E-2</v>
      </c>
      <c r="Y414" s="41">
        <v>1875.3400000000001</v>
      </c>
      <c r="Z414" s="41">
        <v>25500</v>
      </c>
      <c r="AA414" s="41">
        <v>547.5068</v>
      </c>
      <c r="AB414" s="41">
        <v>27922.846799999999</v>
      </c>
      <c r="AC414" s="41">
        <v>0</v>
      </c>
      <c r="AD414" s="41">
        <v>27922.846799999999</v>
      </c>
      <c r="AE414" s="41">
        <v>0</v>
      </c>
      <c r="AF414" s="41">
        <v>0</v>
      </c>
      <c r="AG414" s="43">
        <f t="shared" si="18"/>
        <v>2221695.06</v>
      </c>
      <c r="AH414" s="43">
        <f t="shared" si="19"/>
        <v>16999389</v>
      </c>
      <c r="AI414" s="43">
        <f t="shared" si="20"/>
        <v>6218465.3999999994</v>
      </c>
      <c r="AJ414" s="41">
        <v>884774039</v>
      </c>
      <c r="AK414" s="41">
        <v>897849303</v>
      </c>
      <c r="AL414" s="41">
        <v>1017906064</v>
      </c>
      <c r="AM414" s="41">
        <v>933509802</v>
      </c>
      <c r="AN414" s="41">
        <v>339301.68203131203</v>
      </c>
      <c r="AO414" s="44"/>
    </row>
    <row r="415" spans="1:41" s="34" customFormat="1" ht="16.5" x14ac:dyDescent="0.3">
      <c r="A415" s="34" t="s">
        <v>887</v>
      </c>
      <c r="B415" s="34" t="s">
        <v>888</v>
      </c>
      <c r="C415" s="34" t="s">
        <v>889</v>
      </c>
      <c r="D415" s="39">
        <v>1</v>
      </c>
      <c r="E415" s="39" t="s">
        <v>1246</v>
      </c>
      <c r="F415" s="40" t="s">
        <v>1190</v>
      </c>
      <c r="G415" s="41">
        <v>1063983700</v>
      </c>
      <c r="H415" s="42">
        <v>1.0079999999999998</v>
      </c>
      <c r="I415" s="41">
        <v>1737403484</v>
      </c>
      <c r="J415" s="41">
        <v>4899976.1100000003</v>
      </c>
      <c r="K415" s="41">
        <v>4898912.8100000005</v>
      </c>
      <c r="L415" s="41">
        <v>0</v>
      </c>
      <c r="M415" s="41">
        <v>4898912.8100000005</v>
      </c>
      <c r="N415" s="41">
        <v>496152.8</v>
      </c>
      <c r="O415" s="41">
        <v>0</v>
      </c>
      <c r="P415" s="41">
        <v>208416.82</v>
      </c>
      <c r="Q415" s="41">
        <v>0</v>
      </c>
      <c r="R415" s="41">
        <v>1787358</v>
      </c>
      <c r="S415" s="41">
        <v>530675</v>
      </c>
      <c r="T415" s="41">
        <v>2688443.63</v>
      </c>
      <c r="U415" s="41">
        <v>106398.37</v>
      </c>
      <c r="V415" s="41">
        <v>0</v>
      </c>
      <c r="W415" s="41">
        <v>10716357.43</v>
      </c>
      <c r="X415" s="43">
        <v>8.6166367008382976E-3</v>
      </c>
      <c r="Y415" s="41">
        <v>500</v>
      </c>
      <c r="Z415" s="41">
        <v>6750</v>
      </c>
      <c r="AA415" s="41">
        <v>145</v>
      </c>
      <c r="AB415" s="41">
        <v>7395</v>
      </c>
      <c r="AC415" s="41">
        <v>0</v>
      </c>
      <c r="AD415" s="41">
        <v>7395</v>
      </c>
      <c r="AE415" s="41">
        <v>0</v>
      </c>
      <c r="AF415" s="41">
        <v>0</v>
      </c>
      <c r="AG415" s="43">
        <f t="shared" si="18"/>
        <v>5603482.4300000006</v>
      </c>
      <c r="AH415" s="43">
        <f t="shared" si="19"/>
        <v>2318033</v>
      </c>
      <c r="AI415" s="43">
        <f t="shared" si="20"/>
        <v>2794842</v>
      </c>
      <c r="AJ415" s="41">
        <v>1330053342</v>
      </c>
      <c r="AK415" s="41">
        <v>1717464338</v>
      </c>
      <c r="AL415" s="41">
        <v>1979872907</v>
      </c>
      <c r="AM415" s="41">
        <v>1675796862.3333333</v>
      </c>
      <c r="AN415" s="41">
        <v>659956.97570903099</v>
      </c>
      <c r="AO415" s="44"/>
    </row>
    <row r="416" spans="1:41" s="34" customFormat="1" ht="16.5" x14ac:dyDescent="0.3">
      <c r="A416" s="34" t="s">
        <v>890</v>
      </c>
      <c r="B416" s="34" t="s">
        <v>891</v>
      </c>
      <c r="C416" s="34" t="s">
        <v>889</v>
      </c>
      <c r="D416" s="39">
        <v>2</v>
      </c>
      <c r="E416" s="39" t="s">
        <v>1247</v>
      </c>
      <c r="F416" s="40" t="s">
        <v>1190</v>
      </c>
      <c r="G416" s="41">
        <v>1672804200</v>
      </c>
      <c r="H416" s="42">
        <v>1.0099999999999998</v>
      </c>
      <c r="I416" s="41">
        <v>2478642895</v>
      </c>
      <c r="J416" s="41">
        <v>6990483.8399999999</v>
      </c>
      <c r="K416" s="41">
        <v>6990483.8399999999</v>
      </c>
      <c r="L416" s="41">
        <v>0</v>
      </c>
      <c r="M416" s="41">
        <v>6990483.8399999999</v>
      </c>
      <c r="N416" s="41">
        <v>707975.76</v>
      </c>
      <c r="O416" s="41">
        <v>411005.34</v>
      </c>
      <c r="P416" s="41">
        <v>297394.27</v>
      </c>
      <c r="Q416" s="41">
        <v>3948697</v>
      </c>
      <c r="R416" s="41">
        <v>0</v>
      </c>
      <c r="S416" s="41">
        <v>0</v>
      </c>
      <c r="T416" s="41">
        <v>4535631.53</v>
      </c>
      <c r="U416" s="41">
        <v>0</v>
      </c>
      <c r="V416" s="41">
        <v>0</v>
      </c>
      <c r="W416" s="41">
        <v>16891187.739999998</v>
      </c>
      <c r="X416" s="43">
        <v>8.2437373742639767E-3</v>
      </c>
      <c r="Y416" s="41">
        <v>500</v>
      </c>
      <c r="Z416" s="41">
        <v>9500</v>
      </c>
      <c r="AA416" s="41">
        <v>200</v>
      </c>
      <c r="AB416" s="41">
        <v>10200</v>
      </c>
      <c r="AC416" s="41">
        <v>0</v>
      </c>
      <c r="AD416" s="41">
        <v>10200</v>
      </c>
      <c r="AE416" s="41">
        <v>0</v>
      </c>
      <c r="AF416" s="41">
        <v>0</v>
      </c>
      <c r="AG416" s="43">
        <f t="shared" si="18"/>
        <v>8406859.209999999</v>
      </c>
      <c r="AH416" s="43">
        <f t="shared" si="19"/>
        <v>3948697</v>
      </c>
      <c r="AI416" s="43">
        <f t="shared" si="20"/>
        <v>4535631.53</v>
      </c>
      <c r="AJ416" s="41">
        <v>2183708948</v>
      </c>
      <c r="AK416" s="41">
        <v>2457873223</v>
      </c>
      <c r="AL416" s="41">
        <v>2859005640</v>
      </c>
      <c r="AM416" s="41">
        <v>2500195937</v>
      </c>
      <c r="AN416" s="41">
        <v>953000.92699812003</v>
      </c>
      <c r="AO416" s="44"/>
    </row>
    <row r="417" spans="1:41" s="34" customFormat="1" ht="16.5" x14ac:dyDescent="0.3">
      <c r="A417" s="34" t="s">
        <v>892</v>
      </c>
      <c r="B417" s="34" t="s">
        <v>893</v>
      </c>
      <c r="C417" s="34" t="s">
        <v>889</v>
      </c>
      <c r="D417" s="39">
        <v>3</v>
      </c>
      <c r="E417" s="39" t="s">
        <v>1246</v>
      </c>
      <c r="F417" s="40" t="s">
        <v>1190</v>
      </c>
      <c r="G417" s="41">
        <v>2188346100</v>
      </c>
      <c r="H417" s="42">
        <v>1.3119999999999998</v>
      </c>
      <c r="I417" s="41">
        <v>3747602219</v>
      </c>
      <c r="J417" s="41">
        <v>10569313.07</v>
      </c>
      <c r="K417" s="41">
        <v>10569313.07</v>
      </c>
      <c r="L417" s="41">
        <v>0</v>
      </c>
      <c r="M417" s="41">
        <v>10569313.07</v>
      </c>
      <c r="N417" s="41">
        <v>0</v>
      </c>
      <c r="O417" s="41">
        <v>0</v>
      </c>
      <c r="P417" s="41">
        <v>449647.43</v>
      </c>
      <c r="Q417" s="41">
        <v>2162966</v>
      </c>
      <c r="R417" s="41">
        <v>5249781</v>
      </c>
      <c r="S417" s="41">
        <v>0</v>
      </c>
      <c r="T417" s="41">
        <v>9037869.3900000006</v>
      </c>
      <c r="U417" s="41">
        <v>0</v>
      </c>
      <c r="V417" s="41">
        <v>1230518.3600000001</v>
      </c>
      <c r="W417" s="41">
        <v>28700095.25</v>
      </c>
      <c r="X417" s="43">
        <v>1.3254430956643021E-2</v>
      </c>
      <c r="Y417" s="41">
        <v>1000</v>
      </c>
      <c r="Z417" s="41">
        <v>8750</v>
      </c>
      <c r="AA417" s="41">
        <v>195</v>
      </c>
      <c r="AB417" s="41">
        <v>9945</v>
      </c>
      <c r="AC417" s="41">
        <v>0</v>
      </c>
      <c r="AD417" s="41">
        <v>9945</v>
      </c>
      <c r="AE417" s="41">
        <v>0</v>
      </c>
      <c r="AF417" s="41">
        <v>0</v>
      </c>
      <c r="AG417" s="43">
        <f t="shared" si="18"/>
        <v>11018960.5</v>
      </c>
      <c r="AH417" s="43">
        <f t="shared" si="19"/>
        <v>7412747</v>
      </c>
      <c r="AI417" s="43">
        <f t="shared" si="20"/>
        <v>10268387.75</v>
      </c>
      <c r="AJ417" s="41">
        <v>3143620523</v>
      </c>
      <c r="AK417" s="41">
        <v>3691558778</v>
      </c>
      <c r="AL417" s="41">
        <v>4064535847</v>
      </c>
      <c r="AM417" s="41">
        <v>3633238382.6666665</v>
      </c>
      <c r="AN417" s="41">
        <v>1354843.9274880511</v>
      </c>
      <c r="AO417" s="44"/>
    </row>
    <row r="418" spans="1:41" s="34" customFormat="1" ht="16.5" x14ac:dyDescent="0.3">
      <c r="A418" s="34" t="s">
        <v>894</v>
      </c>
      <c r="B418" s="34" t="s">
        <v>895</v>
      </c>
      <c r="C418" s="34" t="s">
        <v>889</v>
      </c>
      <c r="D418" s="39">
        <v>1</v>
      </c>
      <c r="E418" s="39" t="s">
        <v>1247</v>
      </c>
      <c r="F418" s="40" t="s">
        <v>1190</v>
      </c>
      <c r="G418" s="41">
        <v>829292300</v>
      </c>
      <c r="H418" s="42">
        <v>2.9039999999999999</v>
      </c>
      <c r="I418" s="41">
        <v>1343122023</v>
      </c>
      <c r="J418" s="41">
        <v>3787989.31</v>
      </c>
      <c r="K418" s="41">
        <v>3787989.31</v>
      </c>
      <c r="L418" s="41">
        <v>0</v>
      </c>
      <c r="M418" s="41">
        <v>3787989.31</v>
      </c>
      <c r="N418" s="41">
        <v>383636.47999999998</v>
      </c>
      <c r="O418" s="41">
        <v>222714.75</v>
      </c>
      <c r="P418" s="41">
        <v>161151.41</v>
      </c>
      <c r="Q418" s="41">
        <v>0</v>
      </c>
      <c r="R418" s="41">
        <v>10504600</v>
      </c>
      <c r="S418" s="41">
        <v>0</v>
      </c>
      <c r="T418" s="41">
        <v>9014362.8000000007</v>
      </c>
      <c r="U418" s="41">
        <v>0</v>
      </c>
      <c r="V418" s="41">
        <v>0</v>
      </c>
      <c r="W418" s="41">
        <v>24074454.75</v>
      </c>
      <c r="X418" s="43">
        <v>2.3316374833177382E-2</v>
      </c>
      <c r="Y418" s="41">
        <v>7241.09</v>
      </c>
      <c r="Z418" s="41">
        <v>55000</v>
      </c>
      <c r="AA418" s="41">
        <v>1244.8217999999999</v>
      </c>
      <c r="AB418" s="41">
        <v>63485.911799999994</v>
      </c>
      <c r="AC418" s="41">
        <v>0</v>
      </c>
      <c r="AD418" s="41">
        <v>63485.911799999994</v>
      </c>
      <c r="AE418" s="41">
        <v>0</v>
      </c>
      <c r="AF418" s="41">
        <v>0</v>
      </c>
      <c r="AG418" s="43">
        <f t="shared" si="18"/>
        <v>4555491.95</v>
      </c>
      <c r="AH418" s="43">
        <f t="shared" si="19"/>
        <v>10504600</v>
      </c>
      <c r="AI418" s="43">
        <f t="shared" si="20"/>
        <v>9014362.8000000007</v>
      </c>
      <c r="AJ418" s="41">
        <v>1176326812</v>
      </c>
      <c r="AK418" s="41">
        <v>1337524365</v>
      </c>
      <c r="AL418" s="41">
        <v>1476397187</v>
      </c>
      <c r="AM418" s="41">
        <v>1330082788</v>
      </c>
      <c r="AN418" s="41">
        <v>492131.903534271</v>
      </c>
      <c r="AO418" s="44"/>
    </row>
    <row r="419" spans="1:41" s="34" customFormat="1" ht="16.5" x14ac:dyDescent="0.3">
      <c r="A419" s="34" t="s">
        <v>896</v>
      </c>
      <c r="B419" s="34" t="s">
        <v>897</v>
      </c>
      <c r="C419" s="34" t="s">
        <v>889</v>
      </c>
      <c r="D419" s="39">
        <v>2</v>
      </c>
      <c r="E419" s="39" t="s">
        <v>1247</v>
      </c>
      <c r="F419" s="40" t="s">
        <v>1190</v>
      </c>
      <c r="G419" s="41">
        <v>5394444800</v>
      </c>
      <c r="H419" s="42">
        <v>2.411</v>
      </c>
      <c r="I419" s="41">
        <v>8617666732</v>
      </c>
      <c r="J419" s="41">
        <v>24304291.73</v>
      </c>
      <c r="K419" s="41">
        <v>24300929.240000002</v>
      </c>
      <c r="L419" s="41">
        <v>0</v>
      </c>
      <c r="M419" s="41">
        <v>24300929.240000002</v>
      </c>
      <c r="N419" s="41">
        <v>2461148.8199999998</v>
      </c>
      <c r="O419" s="41">
        <v>1428784.31</v>
      </c>
      <c r="P419" s="41">
        <v>1033839</v>
      </c>
      <c r="Q419" s="41">
        <v>32509654</v>
      </c>
      <c r="R419" s="41">
        <v>27829364</v>
      </c>
      <c r="S419" s="41">
        <v>0</v>
      </c>
      <c r="T419" s="41">
        <v>39904099.719999999</v>
      </c>
      <c r="U419" s="41">
        <v>540222.74</v>
      </c>
      <c r="V419" s="41">
        <v>0</v>
      </c>
      <c r="W419" s="41">
        <v>130008041.83</v>
      </c>
      <c r="X419" s="43">
        <v>2.0685398263433571E-2</v>
      </c>
      <c r="Y419" s="41">
        <v>294482.17000000004</v>
      </c>
      <c r="Z419" s="41">
        <v>645250</v>
      </c>
      <c r="AA419" s="41">
        <v>18794.643400000001</v>
      </c>
      <c r="AB419" s="41">
        <v>958526.8134000001</v>
      </c>
      <c r="AC419" s="41">
        <v>0</v>
      </c>
      <c r="AD419" s="41">
        <v>958526.8134000001</v>
      </c>
      <c r="AE419" s="41">
        <v>0</v>
      </c>
      <c r="AF419" s="41">
        <v>0</v>
      </c>
      <c r="AG419" s="43">
        <f t="shared" si="18"/>
        <v>29224701.370000001</v>
      </c>
      <c r="AH419" s="43">
        <f t="shared" si="19"/>
        <v>60339018</v>
      </c>
      <c r="AI419" s="43">
        <f t="shared" si="20"/>
        <v>40444322.460000001</v>
      </c>
      <c r="AJ419" s="41">
        <v>7578702079</v>
      </c>
      <c r="AK419" s="41">
        <v>8530244253</v>
      </c>
      <c r="AL419" s="41">
        <v>9321660273</v>
      </c>
      <c r="AM419" s="41">
        <v>8476868868.333333</v>
      </c>
      <c r="AN419" s="41">
        <v>3107216.9837799091</v>
      </c>
      <c r="AO419" s="44"/>
    </row>
    <row r="420" spans="1:41" s="34" customFormat="1" ht="16.5" x14ac:dyDescent="0.3">
      <c r="A420" s="34" t="s">
        <v>898</v>
      </c>
      <c r="B420" s="34" t="s">
        <v>899</v>
      </c>
      <c r="C420" s="34" t="s">
        <v>889</v>
      </c>
      <c r="D420" s="39">
        <v>3</v>
      </c>
      <c r="E420" s="39" t="s">
        <v>1247</v>
      </c>
      <c r="F420" s="40" t="s">
        <v>1190</v>
      </c>
      <c r="G420" s="41">
        <v>10575809000</v>
      </c>
      <c r="H420" s="42">
        <v>2.5339999999999998</v>
      </c>
      <c r="I420" s="41">
        <v>16197173997</v>
      </c>
      <c r="J420" s="41">
        <v>45680676.020000003</v>
      </c>
      <c r="K420" s="41">
        <v>45615175.210000001</v>
      </c>
      <c r="L420" s="41">
        <v>0</v>
      </c>
      <c r="M420" s="41">
        <v>45615175.210000001</v>
      </c>
      <c r="N420" s="41">
        <v>4619805.7699999996</v>
      </c>
      <c r="O420" s="41">
        <v>2682409.1800000002</v>
      </c>
      <c r="P420" s="41">
        <v>1940868.13</v>
      </c>
      <c r="Q420" s="41">
        <v>128176318</v>
      </c>
      <c r="R420" s="41">
        <v>0</v>
      </c>
      <c r="S420" s="41">
        <v>0</v>
      </c>
      <c r="T420" s="41">
        <v>83835406.579999998</v>
      </c>
      <c r="U420" s="41">
        <v>1057580.8999999999</v>
      </c>
      <c r="V420" s="41">
        <v>0</v>
      </c>
      <c r="W420" s="41">
        <v>267927563.77000001</v>
      </c>
      <c r="X420" s="43">
        <v>2.133417828771068E-2</v>
      </c>
      <c r="Y420" s="41">
        <v>101253.56</v>
      </c>
      <c r="Z420" s="41">
        <v>508000</v>
      </c>
      <c r="AA420" s="41">
        <v>12185.071200000002</v>
      </c>
      <c r="AB420" s="41">
        <v>621438.63120000006</v>
      </c>
      <c r="AC420" s="41">
        <v>0</v>
      </c>
      <c r="AD420" s="41">
        <v>621438.63120000006</v>
      </c>
      <c r="AE420" s="41">
        <v>0</v>
      </c>
      <c r="AF420" s="41">
        <v>0</v>
      </c>
      <c r="AG420" s="43">
        <f t="shared" si="18"/>
        <v>54858258.290000007</v>
      </c>
      <c r="AH420" s="43">
        <f t="shared" si="19"/>
        <v>128176318</v>
      </c>
      <c r="AI420" s="43">
        <f t="shared" si="20"/>
        <v>84892987.480000004</v>
      </c>
      <c r="AJ420" s="41">
        <v>14412265880</v>
      </c>
      <c r="AK420" s="41">
        <v>16132824304</v>
      </c>
      <c r="AL420" s="41">
        <v>17870579588</v>
      </c>
      <c r="AM420" s="41">
        <v>16138556590.666666</v>
      </c>
      <c r="AN420" s="41">
        <v>5956853.9058068041</v>
      </c>
      <c r="AO420" s="44"/>
    </row>
    <row r="421" spans="1:41" s="34" customFormat="1" ht="16.5" x14ac:dyDescent="0.3">
      <c r="A421" s="34" t="s">
        <v>900</v>
      </c>
      <c r="B421" s="34" t="s">
        <v>901</v>
      </c>
      <c r="C421" s="34" t="s">
        <v>889</v>
      </c>
      <c r="D421" s="39">
        <v>1</v>
      </c>
      <c r="E421" s="39" t="s">
        <v>1246</v>
      </c>
      <c r="F421" s="40" t="s">
        <v>1190</v>
      </c>
      <c r="G421" s="41">
        <v>20440183400</v>
      </c>
      <c r="H421" s="42">
        <v>1.7699999999999998</v>
      </c>
      <c r="I421" s="41">
        <v>24072742064</v>
      </c>
      <c r="J421" s="41">
        <v>67892036.680000007</v>
      </c>
      <c r="K421" s="41">
        <v>67812528.440000013</v>
      </c>
      <c r="L421" s="41">
        <v>0</v>
      </c>
      <c r="M421" s="41">
        <v>67812528.440000013</v>
      </c>
      <c r="N421" s="41">
        <v>6868088.7999999998</v>
      </c>
      <c r="O421" s="41">
        <v>3987469.99</v>
      </c>
      <c r="P421" s="41">
        <v>2885267.04</v>
      </c>
      <c r="Q421" s="41">
        <v>0</v>
      </c>
      <c r="R421" s="41">
        <v>187773237</v>
      </c>
      <c r="S421" s="41">
        <v>0</v>
      </c>
      <c r="T421" s="41">
        <v>89377095.379999995</v>
      </c>
      <c r="U421" s="41">
        <v>3066027.51</v>
      </c>
      <c r="V421" s="41">
        <v>0</v>
      </c>
      <c r="W421" s="41">
        <v>361769714.15999997</v>
      </c>
      <c r="X421" s="43">
        <v>2.2119465863202098E-2</v>
      </c>
      <c r="Y421" s="41">
        <v>96911.84</v>
      </c>
      <c r="Z421" s="41">
        <v>501500</v>
      </c>
      <c r="AA421" s="41">
        <v>11968.236799999999</v>
      </c>
      <c r="AB421" s="41">
        <v>610380.07679999992</v>
      </c>
      <c r="AC421" s="41">
        <v>-500</v>
      </c>
      <c r="AD421" s="41">
        <v>609880.07679999992</v>
      </c>
      <c r="AE421" s="41">
        <v>0</v>
      </c>
      <c r="AF421" s="41">
        <v>0</v>
      </c>
      <c r="AG421" s="43">
        <f t="shared" si="18"/>
        <v>81553354.270000011</v>
      </c>
      <c r="AH421" s="43">
        <f t="shared" si="19"/>
        <v>187773237</v>
      </c>
      <c r="AI421" s="43">
        <f t="shared" si="20"/>
        <v>92443122.890000001</v>
      </c>
      <c r="AJ421" s="41">
        <v>21532768510</v>
      </c>
      <c r="AK421" s="41">
        <v>23878634654</v>
      </c>
      <c r="AL421" s="41">
        <v>25480158813</v>
      </c>
      <c r="AM421" s="41">
        <v>23630520659</v>
      </c>
      <c r="AN421" s="41">
        <v>8493377.7776137292</v>
      </c>
      <c r="AO421" s="44"/>
    </row>
    <row r="422" spans="1:41" s="34" customFormat="1" ht="16.5" x14ac:dyDescent="0.3">
      <c r="A422" s="34" t="s">
        <v>902</v>
      </c>
      <c r="B422" s="34" t="s">
        <v>903</v>
      </c>
      <c r="C422" s="34" t="s">
        <v>889</v>
      </c>
      <c r="D422" s="39">
        <v>2</v>
      </c>
      <c r="E422" s="39" t="s">
        <v>1247</v>
      </c>
      <c r="F422" s="40" t="s">
        <v>1190</v>
      </c>
      <c r="G422" s="41">
        <v>240217100</v>
      </c>
      <c r="H422" s="42">
        <v>2.7529999999999997</v>
      </c>
      <c r="I422" s="41">
        <v>318039669</v>
      </c>
      <c r="J422" s="41">
        <v>896963.08</v>
      </c>
      <c r="K422" s="41">
        <v>896774.24</v>
      </c>
      <c r="L422" s="41">
        <v>0</v>
      </c>
      <c r="M422" s="41">
        <v>896774.24</v>
      </c>
      <c r="N422" s="41">
        <v>90823.98</v>
      </c>
      <c r="O422" s="41">
        <v>52726.23</v>
      </c>
      <c r="P422" s="41">
        <v>38151.620000000003</v>
      </c>
      <c r="Q422" s="41">
        <v>2920321</v>
      </c>
      <c r="R422" s="41">
        <v>1525240</v>
      </c>
      <c r="S422" s="41">
        <v>0</v>
      </c>
      <c r="T422" s="41">
        <v>1087977.8500000001</v>
      </c>
      <c r="U422" s="41">
        <v>0</v>
      </c>
      <c r="V422" s="41">
        <v>0</v>
      </c>
      <c r="W422" s="41">
        <v>6612014.9199999999</v>
      </c>
      <c r="X422" s="43">
        <v>2.3658419713015088E-2</v>
      </c>
      <c r="Y422" s="41">
        <v>500</v>
      </c>
      <c r="Z422" s="41">
        <v>9500</v>
      </c>
      <c r="AA422" s="41">
        <v>200</v>
      </c>
      <c r="AB422" s="41">
        <v>10200</v>
      </c>
      <c r="AC422" s="41">
        <v>0</v>
      </c>
      <c r="AD422" s="41">
        <v>10200</v>
      </c>
      <c r="AE422" s="41">
        <v>0</v>
      </c>
      <c r="AF422" s="41">
        <v>0</v>
      </c>
      <c r="AG422" s="43">
        <f t="shared" si="18"/>
        <v>1078476.07</v>
      </c>
      <c r="AH422" s="43">
        <f t="shared" si="19"/>
        <v>4445561</v>
      </c>
      <c r="AI422" s="43">
        <f t="shared" si="20"/>
        <v>1087977.8500000001</v>
      </c>
      <c r="AJ422" s="41">
        <v>288418682</v>
      </c>
      <c r="AK422" s="41">
        <v>313762636</v>
      </c>
      <c r="AL422" s="41">
        <v>354250258</v>
      </c>
      <c r="AM422" s="41">
        <v>318810525.33333331</v>
      </c>
      <c r="AN422" s="41">
        <v>118083.301249914</v>
      </c>
      <c r="AO422" s="44"/>
    </row>
    <row r="423" spans="1:41" s="34" customFormat="1" ht="16.5" x14ac:dyDescent="0.3">
      <c r="A423" s="34" t="s">
        <v>904</v>
      </c>
      <c r="B423" s="34" t="s">
        <v>905</v>
      </c>
      <c r="C423" s="34" t="s">
        <v>889</v>
      </c>
      <c r="D423" s="39">
        <v>3</v>
      </c>
      <c r="E423" s="39" t="s">
        <v>1246</v>
      </c>
      <c r="F423" s="40" t="s">
        <v>1190</v>
      </c>
      <c r="G423" s="41">
        <v>1347808200</v>
      </c>
      <c r="H423" s="42">
        <v>1.125</v>
      </c>
      <c r="I423" s="41">
        <v>2123925814</v>
      </c>
      <c r="J423" s="41">
        <v>5990079.9400000004</v>
      </c>
      <c r="K423" s="41">
        <v>5986443.3700000001</v>
      </c>
      <c r="L423" s="41">
        <v>0</v>
      </c>
      <c r="M423" s="41">
        <v>5986443.3700000001</v>
      </c>
      <c r="N423" s="41">
        <v>606311.89</v>
      </c>
      <c r="O423" s="41">
        <v>0</v>
      </c>
      <c r="P423" s="41">
        <v>254684.77</v>
      </c>
      <c r="Q423" s="41">
        <v>0</v>
      </c>
      <c r="R423" s="41">
        <v>3466817</v>
      </c>
      <c r="S423" s="41">
        <v>651422</v>
      </c>
      <c r="T423" s="41">
        <v>4054645.38</v>
      </c>
      <c r="U423" s="41">
        <v>134780.82</v>
      </c>
      <c r="V423" s="41">
        <v>0</v>
      </c>
      <c r="W423" s="41">
        <v>15155105.23</v>
      </c>
      <c r="X423" s="43">
        <v>9.9079785887766659E-3</v>
      </c>
      <c r="Y423" s="41">
        <v>250</v>
      </c>
      <c r="Z423" s="41">
        <v>4000</v>
      </c>
      <c r="AA423" s="41">
        <v>85</v>
      </c>
      <c r="AB423" s="41">
        <v>4335</v>
      </c>
      <c r="AC423" s="41">
        <v>0</v>
      </c>
      <c r="AD423" s="41">
        <v>4335</v>
      </c>
      <c r="AE423" s="41">
        <v>0</v>
      </c>
      <c r="AF423" s="41">
        <v>0</v>
      </c>
      <c r="AG423" s="43">
        <f t="shared" si="18"/>
        <v>6847440.0299999993</v>
      </c>
      <c r="AH423" s="43">
        <f t="shared" si="19"/>
        <v>4118239</v>
      </c>
      <c r="AI423" s="43">
        <f t="shared" si="20"/>
        <v>4189426.1999999997</v>
      </c>
      <c r="AJ423" s="41">
        <v>1701650039</v>
      </c>
      <c r="AK423" s="41">
        <v>2089669293</v>
      </c>
      <c r="AL423" s="41">
        <v>2277472457</v>
      </c>
      <c r="AM423" s="41">
        <v>2022930596.3333333</v>
      </c>
      <c r="AN423" s="41">
        <v>759156.72650918097</v>
      </c>
      <c r="AO423" s="44"/>
    </row>
    <row r="424" spans="1:41" s="34" customFormat="1" ht="16.5" x14ac:dyDescent="0.3">
      <c r="A424" s="34" t="s">
        <v>906</v>
      </c>
      <c r="B424" s="34" t="s">
        <v>907</v>
      </c>
      <c r="C424" s="34" t="s">
        <v>889</v>
      </c>
      <c r="D424" s="39">
        <v>1</v>
      </c>
      <c r="E424" s="39" t="s">
        <v>1246</v>
      </c>
      <c r="F424" s="40" t="s">
        <v>1190</v>
      </c>
      <c r="G424" s="41">
        <v>381684600</v>
      </c>
      <c r="H424" s="42">
        <v>2.129</v>
      </c>
      <c r="I424" s="41">
        <v>522997473</v>
      </c>
      <c r="J424" s="41">
        <v>1475002.87</v>
      </c>
      <c r="K424" s="41">
        <v>1474702.9600000002</v>
      </c>
      <c r="L424" s="41">
        <v>0</v>
      </c>
      <c r="M424" s="41">
        <v>1474702.9600000002</v>
      </c>
      <c r="N424" s="41">
        <v>149355.53</v>
      </c>
      <c r="O424" s="41">
        <v>86705.84</v>
      </c>
      <c r="P424" s="41">
        <v>62738.35</v>
      </c>
      <c r="Q424" s="41">
        <v>2718175</v>
      </c>
      <c r="R424" s="41">
        <v>1478304</v>
      </c>
      <c r="S424" s="41">
        <v>0</v>
      </c>
      <c r="T424" s="41">
        <v>2152995</v>
      </c>
      <c r="U424" s="41">
        <v>0</v>
      </c>
      <c r="V424" s="41">
        <v>0</v>
      </c>
      <c r="W424" s="41">
        <v>8122976.6800000006</v>
      </c>
      <c r="X424" s="43">
        <v>1.8577741684906765E-2</v>
      </c>
      <c r="Y424" s="41">
        <v>750</v>
      </c>
      <c r="Z424" s="41">
        <v>9750</v>
      </c>
      <c r="AA424" s="41">
        <v>210</v>
      </c>
      <c r="AB424" s="41">
        <v>10710</v>
      </c>
      <c r="AC424" s="41">
        <v>0</v>
      </c>
      <c r="AD424" s="41">
        <v>10710</v>
      </c>
      <c r="AE424" s="41">
        <v>0</v>
      </c>
      <c r="AF424" s="41">
        <v>0</v>
      </c>
      <c r="AG424" s="43">
        <f t="shared" si="18"/>
        <v>1773502.6800000004</v>
      </c>
      <c r="AH424" s="43">
        <f t="shared" si="19"/>
        <v>4196479</v>
      </c>
      <c r="AI424" s="43">
        <f t="shared" si="20"/>
        <v>2152995</v>
      </c>
      <c r="AJ424" s="41">
        <v>480514921</v>
      </c>
      <c r="AK424" s="41">
        <v>515341093</v>
      </c>
      <c r="AL424" s="41">
        <v>580155951</v>
      </c>
      <c r="AM424" s="41">
        <v>525337321.66666669</v>
      </c>
      <c r="AN424" s="41">
        <v>193385.12361468299</v>
      </c>
      <c r="AO424" s="44"/>
    </row>
    <row r="425" spans="1:41" s="34" customFormat="1" ht="16.5" x14ac:dyDescent="0.3">
      <c r="A425" s="34" t="s">
        <v>908</v>
      </c>
      <c r="B425" s="34" t="s">
        <v>909</v>
      </c>
      <c r="C425" s="34" t="s">
        <v>889</v>
      </c>
      <c r="D425" s="39">
        <v>2</v>
      </c>
      <c r="E425" s="39" t="s">
        <v>1247</v>
      </c>
      <c r="F425" s="40" t="s">
        <v>1190</v>
      </c>
      <c r="G425" s="41">
        <v>7226934900</v>
      </c>
      <c r="H425" s="42">
        <v>2.5539999999999998</v>
      </c>
      <c r="I425" s="41">
        <v>11941045430</v>
      </c>
      <c r="J425" s="41">
        <v>33677172.799999997</v>
      </c>
      <c r="K425" s="41">
        <v>33674926.619999997</v>
      </c>
      <c r="L425" s="41">
        <v>0</v>
      </c>
      <c r="M425" s="41">
        <v>33674926.619999997</v>
      </c>
      <c r="N425" s="41">
        <v>3410509.7</v>
      </c>
      <c r="O425" s="41">
        <v>1979925.27</v>
      </c>
      <c r="P425" s="41">
        <v>1432631.49</v>
      </c>
      <c r="Q425" s="41">
        <v>105818857</v>
      </c>
      <c r="R425" s="41">
        <v>0</v>
      </c>
      <c r="S425" s="41">
        <v>0</v>
      </c>
      <c r="T425" s="41">
        <v>36039725.530000001</v>
      </c>
      <c r="U425" s="41">
        <v>2168080.4700000002</v>
      </c>
      <c r="V425" s="41">
        <v>0</v>
      </c>
      <c r="W425" s="41">
        <v>184524656.08000001</v>
      </c>
      <c r="X425" s="43">
        <v>2.1917159701569933E-2</v>
      </c>
      <c r="Y425" s="41">
        <v>26019.18</v>
      </c>
      <c r="Z425" s="41">
        <v>286250</v>
      </c>
      <c r="AA425" s="41">
        <v>6245.3836000000001</v>
      </c>
      <c r="AB425" s="41">
        <v>318514.56359999999</v>
      </c>
      <c r="AC425" s="41">
        <v>0</v>
      </c>
      <c r="AD425" s="41">
        <v>318514.56359999999</v>
      </c>
      <c r="AE425" s="41">
        <v>0</v>
      </c>
      <c r="AF425" s="41">
        <v>0</v>
      </c>
      <c r="AG425" s="43">
        <f t="shared" si="18"/>
        <v>40497993.080000006</v>
      </c>
      <c r="AH425" s="43">
        <f t="shared" si="19"/>
        <v>105818857</v>
      </c>
      <c r="AI425" s="43">
        <f t="shared" si="20"/>
        <v>38207806</v>
      </c>
      <c r="AJ425" s="41">
        <v>9994548881</v>
      </c>
      <c r="AK425" s="41">
        <v>11648195013</v>
      </c>
      <c r="AL425" s="41">
        <v>12852454028</v>
      </c>
      <c r="AM425" s="41">
        <v>11498399307.333334</v>
      </c>
      <c r="AN425" s="41">
        <v>4284147.0585153243</v>
      </c>
      <c r="AO425" s="44"/>
    </row>
    <row r="426" spans="1:41" s="34" customFormat="1" ht="16.5" x14ac:dyDescent="0.3">
      <c r="A426" s="34" t="s">
        <v>910</v>
      </c>
      <c r="B426" s="34" t="s">
        <v>911</v>
      </c>
      <c r="C426" s="34" t="s">
        <v>889</v>
      </c>
      <c r="D426" s="39">
        <v>3</v>
      </c>
      <c r="E426" s="39" t="s">
        <v>1246</v>
      </c>
      <c r="F426" s="40" t="s">
        <v>1190</v>
      </c>
      <c r="G426" s="41">
        <v>4029146600</v>
      </c>
      <c r="H426" s="42">
        <v>2.5339999999999998</v>
      </c>
      <c r="I426" s="41">
        <v>5727891894</v>
      </c>
      <c r="J426" s="41">
        <v>16154297.9</v>
      </c>
      <c r="K426" s="41">
        <v>16104246.030000001</v>
      </c>
      <c r="L426" s="41">
        <v>0</v>
      </c>
      <c r="M426" s="41">
        <v>16104246.030000001</v>
      </c>
      <c r="N426" s="41">
        <v>1630692.02</v>
      </c>
      <c r="O426" s="41">
        <v>947850.52</v>
      </c>
      <c r="P426" s="41">
        <v>685486.89</v>
      </c>
      <c r="Q426" s="41">
        <v>61201002</v>
      </c>
      <c r="R426" s="41">
        <v>0</v>
      </c>
      <c r="S426" s="41">
        <v>0</v>
      </c>
      <c r="T426" s="41">
        <v>21527481</v>
      </c>
      <c r="U426" s="41">
        <v>0</v>
      </c>
      <c r="V426" s="41">
        <v>0</v>
      </c>
      <c r="W426" s="41">
        <v>102096758.46000001</v>
      </c>
      <c r="X426" s="43">
        <v>2.0340577792153272E-2</v>
      </c>
      <c r="Y426" s="41">
        <v>29829.790000000005</v>
      </c>
      <c r="Z426" s="41">
        <v>219000</v>
      </c>
      <c r="AA426" s="41">
        <v>4976.5958000000001</v>
      </c>
      <c r="AB426" s="41">
        <v>253806.38580000002</v>
      </c>
      <c r="AC426" s="41">
        <v>0</v>
      </c>
      <c r="AD426" s="41">
        <v>253806.38580000002</v>
      </c>
      <c r="AE426" s="41">
        <v>0</v>
      </c>
      <c r="AF426" s="41">
        <v>0</v>
      </c>
      <c r="AG426" s="43">
        <f t="shared" si="18"/>
        <v>19368275.460000001</v>
      </c>
      <c r="AH426" s="43">
        <f t="shared" si="19"/>
        <v>61201002</v>
      </c>
      <c r="AI426" s="43">
        <f t="shared" si="20"/>
        <v>21527481</v>
      </c>
      <c r="AJ426" s="41">
        <v>5152074026</v>
      </c>
      <c r="AK426" s="41">
        <v>5694850504</v>
      </c>
      <c r="AL426" s="41">
        <v>6217818827</v>
      </c>
      <c r="AM426" s="41">
        <v>5688247785.666667</v>
      </c>
      <c r="AN426" s="41">
        <v>2072604.2030603911</v>
      </c>
      <c r="AO426" s="44"/>
    </row>
    <row r="427" spans="1:41" s="34" customFormat="1" ht="16.5" x14ac:dyDescent="0.3">
      <c r="A427" s="34" t="s">
        <v>912</v>
      </c>
      <c r="B427" s="34" t="s">
        <v>913</v>
      </c>
      <c r="C427" s="34" t="s">
        <v>889</v>
      </c>
      <c r="D427" s="39">
        <v>1</v>
      </c>
      <c r="E427" s="39" t="s">
        <v>1246</v>
      </c>
      <c r="F427" s="40" t="s">
        <v>1190</v>
      </c>
      <c r="G427" s="41">
        <v>234093100</v>
      </c>
      <c r="H427" s="42">
        <v>2.1930000000000001</v>
      </c>
      <c r="I427" s="41">
        <v>230946874</v>
      </c>
      <c r="J427" s="41">
        <v>651336.42000000004</v>
      </c>
      <c r="K427" s="41">
        <v>651142.56000000006</v>
      </c>
      <c r="L427" s="41">
        <v>0</v>
      </c>
      <c r="M427" s="41">
        <v>651142.56000000006</v>
      </c>
      <c r="N427" s="41">
        <v>65946.95</v>
      </c>
      <c r="O427" s="41">
        <v>38284.35</v>
      </c>
      <c r="P427" s="41">
        <v>27702.09</v>
      </c>
      <c r="Q427" s="41">
        <v>1522291</v>
      </c>
      <c r="R427" s="41">
        <v>0</v>
      </c>
      <c r="S427" s="41">
        <v>0</v>
      </c>
      <c r="T427" s="41">
        <v>2826665.69</v>
      </c>
      <c r="U427" s="41">
        <v>0</v>
      </c>
      <c r="V427" s="41">
        <v>0</v>
      </c>
      <c r="W427" s="41">
        <v>5132032.6400000006</v>
      </c>
      <c r="X427" s="43">
        <v>3.0498741238598168E-2</v>
      </c>
      <c r="Y427" s="41">
        <v>1250</v>
      </c>
      <c r="Z427" s="41">
        <v>9750</v>
      </c>
      <c r="AA427" s="41">
        <v>220</v>
      </c>
      <c r="AB427" s="41">
        <v>11220</v>
      </c>
      <c r="AC427" s="41">
        <v>0</v>
      </c>
      <c r="AD427" s="41">
        <v>11220</v>
      </c>
      <c r="AE427" s="41">
        <v>0</v>
      </c>
      <c r="AF427" s="41">
        <v>0</v>
      </c>
      <c r="AG427" s="43">
        <f t="shared" si="18"/>
        <v>783075.95</v>
      </c>
      <c r="AH427" s="43">
        <f t="shared" si="19"/>
        <v>1522291</v>
      </c>
      <c r="AI427" s="43">
        <f t="shared" si="20"/>
        <v>2826665.69</v>
      </c>
      <c r="AJ427" s="41">
        <v>201387006</v>
      </c>
      <c r="AK427" s="41">
        <v>229065485</v>
      </c>
      <c r="AL427" s="41">
        <v>257726632</v>
      </c>
      <c r="AM427" s="41">
        <v>229393041</v>
      </c>
      <c r="AN427" s="41">
        <v>85908.791424455994</v>
      </c>
      <c r="AO427" s="44"/>
    </row>
    <row r="428" spans="1:41" s="34" customFormat="1" ht="16.5" x14ac:dyDescent="0.3">
      <c r="A428" s="34" t="s">
        <v>914</v>
      </c>
      <c r="B428" s="34" t="s">
        <v>915</v>
      </c>
      <c r="C428" s="34" t="s">
        <v>889</v>
      </c>
      <c r="D428" s="39">
        <v>2</v>
      </c>
      <c r="E428" s="39" t="s">
        <v>1247</v>
      </c>
      <c r="F428" s="40" t="s">
        <v>1190</v>
      </c>
      <c r="G428" s="41">
        <v>11147557300</v>
      </c>
      <c r="H428" s="42">
        <v>2.3740000000000001</v>
      </c>
      <c r="I428" s="41">
        <v>18445890441</v>
      </c>
      <c r="J428" s="41">
        <v>52022701.32</v>
      </c>
      <c r="K428" s="41">
        <v>51968068.859999999</v>
      </c>
      <c r="L428" s="41">
        <v>0</v>
      </c>
      <c r="M428" s="41">
        <v>51968068.859999999</v>
      </c>
      <c r="N428" s="41">
        <v>5263343.28</v>
      </c>
      <c r="O428" s="41">
        <v>3055824.74</v>
      </c>
      <c r="P428" s="41">
        <v>2211085.59</v>
      </c>
      <c r="Q428" s="41">
        <v>115081975</v>
      </c>
      <c r="R428" s="41">
        <v>0</v>
      </c>
      <c r="S428" s="41">
        <v>0</v>
      </c>
      <c r="T428" s="41">
        <v>86988430.569999993</v>
      </c>
      <c r="U428" s="41">
        <v>0</v>
      </c>
      <c r="V428" s="41">
        <v>0</v>
      </c>
      <c r="W428" s="41">
        <v>264568728.03999999</v>
      </c>
      <c r="X428" s="43">
        <v>2.8599655462441736E-2</v>
      </c>
      <c r="Y428" s="41">
        <v>69990</v>
      </c>
      <c r="Z428" s="41">
        <v>218750</v>
      </c>
      <c r="AA428" s="41">
        <v>5774.8</v>
      </c>
      <c r="AB428" s="41">
        <v>294514.8</v>
      </c>
      <c r="AC428" s="41">
        <v>0</v>
      </c>
      <c r="AD428" s="41">
        <v>294514.8</v>
      </c>
      <c r="AE428" s="41">
        <v>0</v>
      </c>
      <c r="AF428" s="41">
        <v>0</v>
      </c>
      <c r="AG428" s="43">
        <f t="shared" si="18"/>
        <v>62498322.469999999</v>
      </c>
      <c r="AH428" s="43">
        <f t="shared" si="19"/>
        <v>115081975</v>
      </c>
      <c r="AI428" s="43">
        <f t="shared" si="20"/>
        <v>86988430.569999993</v>
      </c>
      <c r="AJ428" s="41">
        <v>15137720062</v>
      </c>
      <c r="AK428" s="41">
        <v>17930720731</v>
      </c>
      <c r="AL428" s="41">
        <v>19807315743</v>
      </c>
      <c r="AM428" s="41">
        <v>17625252178.666668</v>
      </c>
      <c r="AN428" s="41">
        <v>6602431.9785614191</v>
      </c>
      <c r="AO428" s="44"/>
    </row>
    <row r="429" spans="1:41" s="34" customFormat="1" ht="16.5" x14ac:dyDescent="0.3">
      <c r="A429" s="34" t="s">
        <v>916</v>
      </c>
      <c r="B429" s="34" t="s">
        <v>917</v>
      </c>
      <c r="C429" s="34" t="s">
        <v>889</v>
      </c>
      <c r="D429" s="39">
        <v>3</v>
      </c>
      <c r="E429" s="39" t="s">
        <v>1246</v>
      </c>
      <c r="F429" s="40" t="s">
        <v>1190</v>
      </c>
      <c r="G429" s="41">
        <v>2433410400</v>
      </c>
      <c r="H429" s="42">
        <v>0.94599999999999995</v>
      </c>
      <c r="I429" s="41">
        <v>3558645819</v>
      </c>
      <c r="J429" s="41">
        <v>10036401.83</v>
      </c>
      <c r="K429" s="41">
        <v>10036401.83</v>
      </c>
      <c r="L429" s="41">
        <v>0</v>
      </c>
      <c r="M429" s="41">
        <v>10036401.83</v>
      </c>
      <c r="N429" s="41">
        <v>1016457.43</v>
      </c>
      <c r="O429" s="41">
        <v>590090.02</v>
      </c>
      <c r="P429" s="41">
        <v>426975.93</v>
      </c>
      <c r="Q429" s="41">
        <v>4370164</v>
      </c>
      <c r="R429" s="41">
        <v>0</v>
      </c>
      <c r="S429" s="41">
        <v>0</v>
      </c>
      <c r="T429" s="41">
        <v>6563404.7300000004</v>
      </c>
      <c r="U429" s="41">
        <v>0</v>
      </c>
      <c r="V429" s="41">
        <v>0</v>
      </c>
      <c r="W429" s="41">
        <v>23003493.939999998</v>
      </c>
      <c r="X429" s="43">
        <v>9.4815512250578712E-3</v>
      </c>
      <c r="Y429" s="41">
        <v>1250</v>
      </c>
      <c r="Z429" s="41">
        <v>26000</v>
      </c>
      <c r="AA429" s="41">
        <v>545</v>
      </c>
      <c r="AB429" s="41">
        <v>27795</v>
      </c>
      <c r="AC429" s="41">
        <v>0</v>
      </c>
      <c r="AD429" s="41">
        <v>27795</v>
      </c>
      <c r="AE429" s="41">
        <v>0</v>
      </c>
      <c r="AF429" s="41">
        <v>0</v>
      </c>
      <c r="AG429" s="43">
        <f t="shared" si="18"/>
        <v>12069925.209999999</v>
      </c>
      <c r="AH429" s="43">
        <f t="shared" si="19"/>
        <v>4370164</v>
      </c>
      <c r="AI429" s="43">
        <f t="shared" si="20"/>
        <v>6563404.7300000004</v>
      </c>
      <c r="AJ429" s="41">
        <v>3154351398</v>
      </c>
      <c r="AK429" s="41">
        <v>3520053355</v>
      </c>
      <c r="AL429" s="41">
        <v>3982668412</v>
      </c>
      <c r="AM429" s="41">
        <v>3552357721.6666665</v>
      </c>
      <c r="AN429" s="41">
        <v>1327554.809777196</v>
      </c>
      <c r="AO429" s="44"/>
    </row>
    <row r="430" spans="1:41" s="34" customFormat="1" ht="16.5" x14ac:dyDescent="0.3">
      <c r="A430" s="34" t="s">
        <v>918</v>
      </c>
      <c r="B430" s="34" t="s">
        <v>919</v>
      </c>
      <c r="C430" s="34" t="s">
        <v>889</v>
      </c>
      <c r="D430" s="39">
        <v>1</v>
      </c>
      <c r="E430" s="39" t="s">
        <v>1247</v>
      </c>
      <c r="F430" s="40" t="s">
        <v>1190</v>
      </c>
      <c r="G430" s="41">
        <v>2389822300</v>
      </c>
      <c r="H430" s="42">
        <v>2.891</v>
      </c>
      <c r="I430" s="41">
        <v>3714967116</v>
      </c>
      <c r="J430" s="41">
        <v>10477272.720000001</v>
      </c>
      <c r="K430" s="41">
        <v>10475348.710000001</v>
      </c>
      <c r="L430" s="41">
        <v>0</v>
      </c>
      <c r="M430" s="41">
        <v>10475348.710000001</v>
      </c>
      <c r="N430" s="41">
        <v>1060920.3799999999</v>
      </c>
      <c r="O430" s="41">
        <v>615907.30000000005</v>
      </c>
      <c r="P430" s="41">
        <v>445656.42</v>
      </c>
      <c r="Q430" s="41">
        <v>15737044</v>
      </c>
      <c r="R430" s="41">
        <v>19048748</v>
      </c>
      <c r="S430" s="41">
        <v>0</v>
      </c>
      <c r="T430" s="41">
        <v>21462280.050000001</v>
      </c>
      <c r="U430" s="41">
        <v>238982.23</v>
      </c>
      <c r="V430" s="41">
        <v>0</v>
      </c>
      <c r="W430" s="41">
        <v>69084887.090000004</v>
      </c>
      <c r="X430" s="43">
        <v>2.3185248906685489E-2</v>
      </c>
      <c r="Y430" s="41">
        <v>38192.460000000006</v>
      </c>
      <c r="Z430" s="41">
        <v>221250</v>
      </c>
      <c r="AA430" s="41">
        <v>5188.8492000000006</v>
      </c>
      <c r="AB430" s="41">
        <v>264631.30920000002</v>
      </c>
      <c r="AC430" s="41">
        <v>-3250</v>
      </c>
      <c r="AD430" s="41">
        <v>261381.30920000002</v>
      </c>
      <c r="AE430" s="41">
        <v>0</v>
      </c>
      <c r="AF430" s="41">
        <v>0</v>
      </c>
      <c r="AG430" s="43">
        <f t="shared" si="18"/>
        <v>12597832.810000001</v>
      </c>
      <c r="AH430" s="43">
        <f t="shared" si="19"/>
        <v>34785792</v>
      </c>
      <c r="AI430" s="43">
        <f t="shared" si="20"/>
        <v>21701262.280000001</v>
      </c>
      <c r="AJ430" s="41">
        <v>3245768387</v>
      </c>
      <c r="AK430" s="41">
        <v>3684666819</v>
      </c>
      <c r="AL430" s="41">
        <v>4108341585</v>
      </c>
      <c r="AM430" s="41">
        <v>3679592263.6666665</v>
      </c>
      <c r="AN430" s="41">
        <v>1369445.8255528051</v>
      </c>
      <c r="AO430" s="44"/>
    </row>
    <row r="431" spans="1:41" s="34" customFormat="1" ht="16.5" x14ac:dyDescent="0.3">
      <c r="A431" s="34" t="s">
        <v>920</v>
      </c>
      <c r="B431" s="34" t="s">
        <v>921</v>
      </c>
      <c r="C431" s="34" t="s">
        <v>889</v>
      </c>
      <c r="D431" s="39">
        <v>2</v>
      </c>
      <c r="E431" s="39" t="s">
        <v>1247</v>
      </c>
      <c r="F431" s="40" t="s">
        <v>1190</v>
      </c>
      <c r="G431" s="41">
        <v>10879714400</v>
      </c>
      <c r="H431" s="42">
        <v>0.89300000000000002</v>
      </c>
      <c r="I431" s="41">
        <v>14595612649</v>
      </c>
      <c r="J431" s="41">
        <v>41163813.689999998</v>
      </c>
      <c r="K431" s="41">
        <v>41161384.989999995</v>
      </c>
      <c r="L431" s="41">
        <v>0</v>
      </c>
      <c r="M431" s="41">
        <v>41161384.989999995</v>
      </c>
      <c r="N431" s="41">
        <v>4168710.45</v>
      </c>
      <c r="O431" s="41">
        <v>0</v>
      </c>
      <c r="P431" s="41">
        <v>1751128.21</v>
      </c>
      <c r="Q431" s="41">
        <v>0</v>
      </c>
      <c r="R431" s="41">
        <v>22379846</v>
      </c>
      <c r="S431" s="41">
        <v>4452336</v>
      </c>
      <c r="T431" s="41">
        <v>22085794.559999999</v>
      </c>
      <c r="U431" s="41">
        <v>1087971.44</v>
      </c>
      <c r="V431" s="41">
        <v>0</v>
      </c>
      <c r="W431" s="41">
        <v>97087171.650000006</v>
      </c>
      <c r="X431" s="43">
        <v>9.8550226100920808E-3</v>
      </c>
      <c r="Y431" s="41">
        <v>1000</v>
      </c>
      <c r="Z431" s="41">
        <v>41000</v>
      </c>
      <c r="AA431" s="41">
        <v>840</v>
      </c>
      <c r="AB431" s="41">
        <v>42840</v>
      </c>
      <c r="AC431" s="41">
        <v>0</v>
      </c>
      <c r="AD431" s="41">
        <v>42840</v>
      </c>
      <c r="AE431" s="41">
        <v>0</v>
      </c>
      <c r="AF431" s="41">
        <v>0</v>
      </c>
      <c r="AG431" s="43">
        <f t="shared" si="18"/>
        <v>47081223.649999999</v>
      </c>
      <c r="AH431" s="43">
        <f t="shared" si="19"/>
        <v>26832182</v>
      </c>
      <c r="AI431" s="43">
        <f t="shared" si="20"/>
        <v>23173766</v>
      </c>
      <c r="AJ431" s="41">
        <v>12943154803</v>
      </c>
      <c r="AK431" s="41">
        <v>14348225992</v>
      </c>
      <c r="AL431" s="41">
        <v>14928257958</v>
      </c>
      <c r="AM431" s="41">
        <v>14073212917.666666</v>
      </c>
      <c r="AN431" s="41">
        <v>4976081.0099140145</v>
      </c>
      <c r="AO431" s="44"/>
    </row>
    <row r="432" spans="1:41" s="34" customFormat="1" ht="16.5" x14ac:dyDescent="0.3">
      <c r="A432" s="34" t="s">
        <v>922</v>
      </c>
      <c r="B432" s="34" t="s">
        <v>923</v>
      </c>
      <c r="C432" s="34" t="s">
        <v>889</v>
      </c>
      <c r="D432" s="39">
        <v>3</v>
      </c>
      <c r="E432" s="39" t="s">
        <v>1246</v>
      </c>
      <c r="F432" s="40" t="s">
        <v>1190</v>
      </c>
      <c r="G432" s="41">
        <v>4261814800</v>
      </c>
      <c r="H432" s="42">
        <v>2.4550000000000001</v>
      </c>
      <c r="I432" s="41">
        <v>6565956738</v>
      </c>
      <c r="J432" s="41">
        <v>18517881.120000001</v>
      </c>
      <c r="K432" s="41">
        <v>18517628.59</v>
      </c>
      <c r="L432" s="41">
        <v>0</v>
      </c>
      <c r="M432" s="41">
        <v>18517628.59</v>
      </c>
      <c r="N432" s="41">
        <v>1875412.59</v>
      </c>
      <c r="O432" s="41">
        <v>1088744.73</v>
      </c>
      <c r="P432" s="41">
        <v>787791.27</v>
      </c>
      <c r="Q432" s="41">
        <v>54471723</v>
      </c>
      <c r="R432" s="41">
        <v>0</v>
      </c>
      <c r="S432" s="41">
        <v>0</v>
      </c>
      <c r="T432" s="41">
        <v>27445220.129999999</v>
      </c>
      <c r="U432" s="41">
        <v>426181</v>
      </c>
      <c r="V432" s="41">
        <v>0</v>
      </c>
      <c r="W432" s="41">
        <v>104612701.31</v>
      </c>
      <c r="X432" s="43">
        <v>2.5336383723052823E-2</v>
      </c>
      <c r="Y432" s="41">
        <v>419820.89</v>
      </c>
      <c r="Z432" s="41">
        <v>721500</v>
      </c>
      <c r="AA432" s="41">
        <v>22826.417800000003</v>
      </c>
      <c r="AB432" s="41">
        <v>1164147.3078000001</v>
      </c>
      <c r="AC432" s="41">
        <v>6983</v>
      </c>
      <c r="AD432" s="41">
        <v>1171130.3078000001</v>
      </c>
      <c r="AE432" s="41">
        <v>0</v>
      </c>
      <c r="AF432" s="41">
        <v>0</v>
      </c>
      <c r="AG432" s="43">
        <f t="shared" si="18"/>
        <v>22269577.18</v>
      </c>
      <c r="AH432" s="43">
        <f t="shared" si="19"/>
        <v>54471723</v>
      </c>
      <c r="AI432" s="43">
        <f t="shared" si="20"/>
        <v>27871401.129999999</v>
      </c>
      <c r="AJ432" s="41">
        <v>5684986572</v>
      </c>
      <c r="AK432" s="41">
        <v>6560361620</v>
      </c>
      <c r="AL432" s="41">
        <v>7085311388</v>
      </c>
      <c r="AM432" s="41">
        <v>6443553193.333333</v>
      </c>
      <c r="AN432" s="41">
        <v>2361768.1008962039</v>
      </c>
      <c r="AO432" s="44"/>
    </row>
    <row r="433" spans="1:41" s="34" customFormat="1" ht="16.5" x14ac:dyDescent="0.3">
      <c r="A433" s="34" t="s">
        <v>924</v>
      </c>
      <c r="B433" s="34" t="s">
        <v>925</v>
      </c>
      <c r="C433" s="34" t="s">
        <v>889</v>
      </c>
      <c r="D433" s="39">
        <v>1</v>
      </c>
      <c r="E433" s="39" t="s">
        <v>1246</v>
      </c>
      <c r="F433" s="40" t="s">
        <v>1190</v>
      </c>
      <c r="G433" s="41">
        <v>1561463400</v>
      </c>
      <c r="H433" s="42">
        <v>0.85799999999999998</v>
      </c>
      <c r="I433" s="41">
        <v>2450316340</v>
      </c>
      <c r="J433" s="41">
        <v>6910594.8300000001</v>
      </c>
      <c r="K433" s="41">
        <v>6907327.1600000001</v>
      </c>
      <c r="L433" s="41">
        <v>0</v>
      </c>
      <c r="M433" s="41">
        <v>6907327.1600000001</v>
      </c>
      <c r="N433" s="41">
        <v>699573.47</v>
      </c>
      <c r="O433" s="41">
        <v>406131.59</v>
      </c>
      <c r="P433" s="41">
        <v>293865.71999999997</v>
      </c>
      <c r="Q433" s="41">
        <v>267756</v>
      </c>
      <c r="R433" s="41">
        <v>0</v>
      </c>
      <c r="S433" s="41">
        <v>0</v>
      </c>
      <c r="T433" s="41">
        <v>4809018</v>
      </c>
      <c r="U433" s="41">
        <v>0</v>
      </c>
      <c r="V433" s="41">
        <v>0</v>
      </c>
      <c r="W433" s="41">
        <v>13383671.939999999</v>
      </c>
      <c r="X433" s="43">
        <v>6.9313125954953113E-3</v>
      </c>
      <c r="Y433" s="41">
        <v>250</v>
      </c>
      <c r="Z433" s="41">
        <v>3000</v>
      </c>
      <c r="AA433" s="41">
        <v>65</v>
      </c>
      <c r="AB433" s="41">
        <v>3315</v>
      </c>
      <c r="AC433" s="41">
        <v>0</v>
      </c>
      <c r="AD433" s="41">
        <v>3315</v>
      </c>
      <c r="AE433" s="41">
        <v>0</v>
      </c>
      <c r="AF433" s="41">
        <v>0</v>
      </c>
      <c r="AG433" s="43">
        <f t="shared" si="18"/>
        <v>8306897.9399999995</v>
      </c>
      <c r="AH433" s="43">
        <f t="shared" si="19"/>
        <v>267756</v>
      </c>
      <c r="AI433" s="43">
        <f t="shared" si="20"/>
        <v>4809018</v>
      </c>
      <c r="AJ433" s="41">
        <v>2113882123</v>
      </c>
      <c r="AK433" s="41">
        <v>2425789110</v>
      </c>
      <c r="AL433" s="41">
        <v>2679243995</v>
      </c>
      <c r="AM433" s="41">
        <v>2406305076</v>
      </c>
      <c r="AN433" s="41">
        <v>893080.43858533504</v>
      </c>
      <c r="AO433" s="44"/>
    </row>
    <row r="434" spans="1:41" s="34" customFormat="1" ht="16.5" x14ac:dyDescent="0.3">
      <c r="A434" s="34" t="s">
        <v>926</v>
      </c>
      <c r="B434" s="34" t="s">
        <v>776</v>
      </c>
      <c r="C434" s="34" t="s">
        <v>889</v>
      </c>
      <c r="D434" s="39">
        <v>2</v>
      </c>
      <c r="E434" s="39" t="s">
        <v>1247</v>
      </c>
      <c r="F434" s="40" t="s">
        <v>1190</v>
      </c>
      <c r="G434" s="41">
        <v>2292331200</v>
      </c>
      <c r="H434" s="42">
        <v>1.5089999999999999</v>
      </c>
      <c r="I434" s="41">
        <v>2198571916</v>
      </c>
      <c r="J434" s="41">
        <v>6200603.3499999996</v>
      </c>
      <c r="K434" s="41">
        <v>6200167.5999999996</v>
      </c>
      <c r="L434" s="41">
        <v>0</v>
      </c>
      <c r="M434" s="41">
        <v>6200167.5999999996</v>
      </c>
      <c r="N434" s="41">
        <v>627938.03</v>
      </c>
      <c r="O434" s="41">
        <v>364540.19</v>
      </c>
      <c r="P434" s="41">
        <v>263772.74</v>
      </c>
      <c r="Q434" s="41">
        <v>15402153</v>
      </c>
      <c r="R434" s="41">
        <v>0</v>
      </c>
      <c r="S434" s="41">
        <v>0</v>
      </c>
      <c r="T434" s="41">
        <v>11043384.6</v>
      </c>
      <c r="U434" s="41">
        <v>687699.36</v>
      </c>
      <c r="V434" s="41">
        <v>0</v>
      </c>
      <c r="W434" s="41">
        <v>34589655.520000003</v>
      </c>
      <c r="X434" s="43">
        <v>1.9044055024972199E-2</v>
      </c>
      <c r="Y434" s="41">
        <v>10170.549999999999</v>
      </c>
      <c r="Z434" s="41">
        <v>114250</v>
      </c>
      <c r="AA434" s="41">
        <v>2488.4110000000001</v>
      </c>
      <c r="AB434" s="41">
        <v>126908.96100000001</v>
      </c>
      <c r="AC434" s="41">
        <v>0</v>
      </c>
      <c r="AD434" s="41">
        <v>126908.96100000001</v>
      </c>
      <c r="AE434" s="41">
        <v>0</v>
      </c>
      <c r="AF434" s="41">
        <v>0</v>
      </c>
      <c r="AG434" s="43">
        <f t="shared" si="18"/>
        <v>7456418.5600000005</v>
      </c>
      <c r="AH434" s="43">
        <f t="shared" si="19"/>
        <v>15402153</v>
      </c>
      <c r="AI434" s="43">
        <f t="shared" si="20"/>
        <v>11731083.959999999</v>
      </c>
      <c r="AJ434" s="41">
        <v>1841387026</v>
      </c>
      <c r="AK434" s="41">
        <v>2095332869</v>
      </c>
      <c r="AL434" s="41">
        <v>2307793416</v>
      </c>
      <c r="AM434" s="41">
        <v>2081504437</v>
      </c>
      <c r="AN434" s="41">
        <v>769263.702735528</v>
      </c>
      <c r="AO434" s="44"/>
    </row>
    <row r="435" spans="1:41" s="34" customFormat="1" ht="16.5" x14ac:dyDescent="0.3">
      <c r="A435" s="34" t="s">
        <v>927</v>
      </c>
      <c r="B435" s="34" t="s">
        <v>928</v>
      </c>
      <c r="C435" s="34" t="s">
        <v>889</v>
      </c>
      <c r="D435" s="39">
        <v>3</v>
      </c>
      <c r="E435" s="39" t="s">
        <v>1246</v>
      </c>
      <c r="F435" s="40" t="s">
        <v>1190</v>
      </c>
      <c r="G435" s="41">
        <v>455027800</v>
      </c>
      <c r="H435" s="42">
        <v>1.6439999999999999</v>
      </c>
      <c r="I435" s="41">
        <v>424414854</v>
      </c>
      <c r="J435" s="41">
        <v>1196971.6100000001</v>
      </c>
      <c r="K435" s="41">
        <v>1196971.6100000001</v>
      </c>
      <c r="L435" s="41">
        <v>0</v>
      </c>
      <c r="M435" s="41">
        <v>1196971.6100000001</v>
      </c>
      <c r="N435" s="41">
        <v>121225.78</v>
      </c>
      <c r="O435" s="41">
        <v>70375.92</v>
      </c>
      <c r="P435" s="41">
        <v>50922.44</v>
      </c>
      <c r="Q435" s="41">
        <v>2294249</v>
      </c>
      <c r="R435" s="41">
        <v>1215077</v>
      </c>
      <c r="S435" s="41">
        <v>0</v>
      </c>
      <c r="T435" s="41">
        <v>2528020.35</v>
      </c>
      <c r="U435" s="41">
        <v>0</v>
      </c>
      <c r="V435" s="41">
        <v>0</v>
      </c>
      <c r="W435" s="41">
        <v>7476842.0999999996</v>
      </c>
      <c r="X435" s="43">
        <v>2.4875528652791856E-2</v>
      </c>
      <c r="Y435" s="41">
        <v>1652.05</v>
      </c>
      <c r="Z435" s="41">
        <v>11750</v>
      </c>
      <c r="AA435" s="41">
        <v>268.041</v>
      </c>
      <c r="AB435" s="41">
        <v>13670.091</v>
      </c>
      <c r="AC435" s="41">
        <v>0</v>
      </c>
      <c r="AD435" s="41">
        <v>13670.091</v>
      </c>
      <c r="AE435" s="41">
        <v>0</v>
      </c>
      <c r="AF435" s="41">
        <v>0</v>
      </c>
      <c r="AG435" s="43">
        <f t="shared" si="18"/>
        <v>1439495.75</v>
      </c>
      <c r="AH435" s="43">
        <f t="shared" si="19"/>
        <v>3509326</v>
      </c>
      <c r="AI435" s="43">
        <f t="shared" si="20"/>
        <v>2528020.35</v>
      </c>
      <c r="AJ435" s="41">
        <v>336968643</v>
      </c>
      <c r="AK435" s="41">
        <v>389416695</v>
      </c>
      <c r="AL435" s="41">
        <v>466073748</v>
      </c>
      <c r="AM435" s="41">
        <v>397486362</v>
      </c>
      <c r="AN435" s="41">
        <v>155357.760642084</v>
      </c>
      <c r="AO435" s="44"/>
    </row>
    <row r="436" spans="1:41" s="34" customFormat="1" ht="16.5" x14ac:dyDescent="0.3">
      <c r="A436" s="34" t="s">
        <v>929</v>
      </c>
      <c r="B436" s="34" t="s">
        <v>930</v>
      </c>
      <c r="C436" s="34" t="s">
        <v>889</v>
      </c>
      <c r="D436" s="39">
        <v>1</v>
      </c>
      <c r="E436" s="39" t="s">
        <v>1246</v>
      </c>
      <c r="F436" s="40" t="s">
        <v>1190</v>
      </c>
      <c r="G436" s="41">
        <v>384807400</v>
      </c>
      <c r="H436" s="42">
        <v>1.8699999999999999</v>
      </c>
      <c r="I436" s="41">
        <v>427593105</v>
      </c>
      <c r="J436" s="41">
        <v>1205935.19</v>
      </c>
      <c r="K436" s="41">
        <v>1205284.68</v>
      </c>
      <c r="L436" s="41">
        <v>0</v>
      </c>
      <c r="M436" s="41">
        <v>1205284.68</v>
      </c>
      <c r="N436" s="41">
        <v>122069.79</v>
      </c>
      <c r="O436" s="41">
        <v>70867.89</v>
      </c>
      <c r="P436" s="41">
        <v>51278.62</v>
      </c>
      <c r="Q436" s="41">
        <v>0</v>
      </c>
      <c r="R436" s="41">
        <v>3341175</v>
      </c>
      <c r="S436" s="41">
        <v>0</v>
      </c>
      <c r="T436" s="41">
        <v>2404983.2400000002</v>
      </c>
      <c r="U436" s="41">
        <v>0</v>
      </c>
      <c r="V436" s="41">
        <v>0</v>
      </c>
      <c r="W436" s="41">
        <v>7195659.2200000007</v>
      </c>
      <c r="X436" s="43">
        <v>2.2294151959993517E-2</v>
      </c>
      <c r="Y436" s="41">
        <v>2687.3</v>
      </c>
      <c r="Z436" s="41">
        <v>14500</v>
      </c>
      <c r="AA436" s="41">
        <v>343.74599999999998</v>
      </c>
      <c r="AB436" s="41">
        <v>17531.045999999998</v>
      </c>
      <c r="AC436" s="41">
        <v>0</v>
      </c>
      <c r="AD436" s="41">
        <v>17531.045999999998</v>
      </c>
      <c r="AE436" s="41">
        <v>0</v>
      </c>
      <c r="AF436" s="41">
        <v>0</v>
      </c>
      <c r="AG436" s="43">
        <f t="shared" si="18"/>
        <v>1449500.98</v>
      </c>
      <c r="AH436" s="43">
        <f t="shared" si="19"/>
        <v>3341175</v>
      </c>
      <c r="AI436" s="43">
        <f t="shared" si="20"/>
        <v>2404983.2400000002</v>
      </c>
      <c r="AJ436" s="41">
        <v>380858008</v>
      </c>
      <c r="AK436" s="41">
        <v>425423414</v>
      </c>
      <c r="AL436" s="41">
        <v>455124069</v>
      </c>
      <c r="AM436" s="41">
        <v>420468497</v>
      </c>
      <c r="AN436" s="41">
        <v>151707.871291977</v>
      </c>
      <c r="AO436" s="44"/>
    </row>
    <row r="437" spans="1:41" s="34" customFormat="1" ht="16.5" x14ac:dyDescent="0.3">
      <c r="A437" s="34" t="s">
        <v>931</v>
      </c>
      <c r="B437" s="34" t="s">
        <v>932</v>
      </c>
      <c r="C437" s="34" t="s">
        <v>889</v>
      </c>
      <c r="D437" s="39">
        <v>2</v>
      </c>
      <c r="E437" s="39" t="s">
        <v>1247</v>
      </c>
      <c r="F437" s="40" t="s">
        <v>1190</v>
      </c>
      <c r="G437" s="41">
        <v>786668900</v>
      </c>
      <c r="H437" s="42">
        <v>2.7650000000000001</v>
      </c>
      <c r="I437" s="41">
        <v>1174860753</v>
      </c>
      <c r="J437" s="41">
        <v>3313444.27</v>
      </c>
      <c r="K437" s="41">
        <v>3313398.07</v>
      </c>
      <c r="L437" s="41">
        <v>0</v>
      </c>
      <c r="M437" s="41">
        <v>3313398.07</v>
      </c>
      <c r="N437" s="41">
        <v>335571.55</v>
      </c>
      <c r="O437" s="41">
        <v>194811.35</v>
      </c>
      <c r="P437" s="41">
        <v>140961.1</v>
      </c>
      <c r="Q437" s="41">
        <v>15088955</v>
      </c>
      <c r="R437" s="41">
        <v>0</v>
      </c>
      <c r="S437" s="41">
        <v>0</v>
      </c>
      <c r="T437" s="41">
        <v>2491032.31</v>
      </c>
      <c r="U437" s="41">
        <v>157333.92000000001</v>
      </c>
      <c r="V437" s="41">
        <v>0</v>
      </c>
      <c r="W437" s="41">
        <v>21722063.300000001</v>
      </c>
      <c r="X437" s="43">
        <v>2.3141981157556311E-2</v>
      </c>
      <c r="Y437" s="41">
        <v>4750</v>
      </c>
      <c r="Z437" s="41">
        <v>43000</v>
      </c>
      <c r="AA437" s="41">
        <v>955</v>
      </c>
      <c r="AB437" s="41">
        <v>48705</v>
      </c>
      <c r="AC437" s="41">
        <v>0</v>
      </c>
      <c r="AD437" s="41">
        <v>48705</v>
      </c>
      <c r="AE437" s="41">
        <v>0</v>
      </c>
      <c r="AF437" s="41">
        <v>0</v>
      </c>
      <c r="AG437" s="43">
        <f t="shared" si="18"/>
        <v>3984742.07</v>
      </c>
      <c r="AH437" s="43">
        <f t="shared" si="19"/>
        <v>15088955</v>
      </c>
      <c r="AI437" s="43">
        <f t="shared" si="20"/>
        <v>2648366.23</v>
      </c>
      <c r="AJ437" s="41">
        <v>1086028306</v>
      </c>
      <c r="AK437" s="41">
        <v>1170199642</v>
      </c>
      <c r="AL437" s="41">
        <v>1266777617</v>
      </c>
      <c r="AM437" s="41">
        <v>1174335188.3333333</v>
      </c>
      <c r="AN437" s="41">
        <v>422258.78340746101</v>
      </c>
      <c r="AO437" s="44"/>
    </row>
    <row r="438" spans="1:41" s="34" customFormat="1" ht="16.5" x14ac:dyDescent="0.3">
      <c r="A438" s="34" t="s">
        <v>933</v>
      </c>
      <c r="B438" s="34" t="s">
        <v>934</v>
      </c>
      <c r="C438" s="34" t="s">
        <v>889</v>
      </c>
      <c r="D438" s="39">
        <v>3</v>
      </c>
      <c r="E438" s="39" t="s">
        <v>1246</v>
      </c>
      <c r="F438" s="40" t="s">
        <v>1190</v>
      </c>
      <c r="G438" s="41">
        <v>3391867700</v>
      </c>
      <c r="H438" s="42">
        <v>2.2869999999999999</v>
      </c>
      <c r="I438" s="41">
        <v>5164227684</v>
      </c>
      <c r="J438" s="41">
        <v>14564603.17</v>
      </c>
      <c r="K438" s="41">
        <v>14551515.109999999</v>
      </c>
      <c r="L438" s="41">
        <v>0</v>
      </c>
      <c r="M438" s="41">
        <v>14551515.109999999</v>
      </c>
      <c r="N438" s="41">
        <v>1473750.68</v>
      </c>
      <c r="O438" s="41">
        <v>855630.72</v>
      </c>
      <c r="P438" s="41">
        <v>619126.02</v>
      </c>
      <c r="Q438" s="41">
        <v>43351311</v>
      </c>
      <c r="R438" s="41">
        <v>0</v>
      </c>
      <c r="S438" s="41">
        <v>0</v>
      </c>
      <c r="T438" s="41">
        <v>16619888.25</v>
      </c>
      <c r="U438" s="41">
        <v>67837</v>
      </c>
      <c r="V438" s="41">
        <v>0</v>
      </c>
      <c r="W438" s="41">
        <v>77539058.780000001</v>
      </c>
      <c r="X438" s="43">
        <v>1.937680806700413E-2</v>
      </c>
      <c r="Y438" s="41">
        <v>10719.849999999999</v>
      </c>
      <c r="Z438" s="41">
        <v>101500</v>
      </c>
      <c r="AA438" s="41">
        <v>2244.3970000000004</v>
      </c>
      <c r="AB438" s="41">
        <v>114464.247</v>
      </c>
      <c r="AC438" s="41">
        <v>0</v>
      </c>
      <c r="AD438" s="41">
        <v>114464.247</v>
      </c>
      <c r="AE438" s="41">
        <v>0</v>
      </c>
      <c r="AF438" s="41">
        <v>0</v>
      </c>
      <c r="AG438" s="43">
        <f t="shared" si="18"/>
        <v>17500022.529999997</v>
      </c>
      <c r="AH438" s="43">
        <f t="shared" si="19"/>
        <v>43351311</v>
      </c>
      <c r="AI438" s="43">
        <f t="shared" si="20"/>
        <v>16687725.25</v>
      </c>
      <c r="AJ438" s="41">
        <v>4548876921</v>
      </c>
      <c r="AK438" s="41">
        <v>5126927441</v>
      </c>
      <c r="AL438" s="41">
        <v>5715025611</v>
      </c>
      <c r="AM438" s="41">
        <v>5130276657.666667</v>
      </c>
      <c r="AN438" s="41">
        <v>1905006.631991463</v>
      </c>
      <c r="AO438" s="44"/>
    </row>
    <row r="439" spans="1:41" s="34" customFormat="1" ht="16.5" x14ac:dyDescent="0.3">
      <c r="A439" s="34" t="s">
        <v>935</v>
      </c>
      <c r="B439" s="34" t="s">
        <v>936</v>
      </c>
      <c r="C439" s="34" t="s">
        <v>889</v>
      </c>
      <c r="D439" s="39">
        <v>1</v>
      </c>
      <c r="E439" s="39" t="s">
        <v>1246</v>
      </c>
      <c r="F439" s="40" t="s">
        <v>1190</v>
      </c>
      <c r="G439" s="41">
        <v>2074113600</v>
      </c>
      <c r="H439" s="42">
        <v>1.718</v>
      </c>
      <c r="I439" s="41">
        <v>3144206757</v>
      </c>
      <c r="J439" s="41">
        <v>8867564.8100000005</v>
      </c>
      <c r="K439" s="41">
        <v>8863171.0300000012</v>
      </c>
      <c r="L439" s="41">
        <v>0</v>
      </c>
      <c r="M439" s="41">
        <v>8863171.0300000012</v>
      </c>
      <c r="N439" s="41">
        <v>897644.17</v>
      </c>
      <c r="O439" s="41">
        <v>521135.76</v>
      </c>
      <c r="P439" s="41">
        <v>377079.87</v>
      </c>
      <c r="Q439" s="41">
        <v>15007619</v>
      </c>
      <c r="R439" s="41">
        <v>0</v>
      </c>
      <c r="S439" s="41">
        <v>0</v>
      </c>
      <c r="T439" s="41">
        <v>9757587.5199999996</v>
      </c>
      <c r="U439" s="41">
        <v>207411</v>
      </c>
      <c r="V439" s="41">
        <v>0</v>
      </c>
      <c r="W439" s="41">
        <v>35631648.349999994</v>
      </c>
      <c r="X439" s="43">
        <v>1.5171488522497927E-2</v>
      </c>
      <c r="Y439" s="41">
        <v>2607.54</v>
      </c>
      <c r="Z439" s="41">
        <v>27750</v>
      </c>
      <c r="AA439" s="41">
        <v>607.1508</v>
      </c>
      <c r="AB439" s="41">
        <v>30964.6908</v>
      </c>
      <c r="AC439" s="41">
        <v>0</v>
      </c>
      <c r="AD439" s="41">
        <v>30964.6908</v>
      </c>
      <c r="AE439" s="41">
        <v>0</v>
      </c>
      <c r="AF439" s="41">
        <v>0</v>
      </c>
      <c r="AG439" s="43">
        <f t="shared" si="18"/>
        <v>10659030.83</v>
      </c>
      <c r="AH439" s="43">
        <f t="shared" si="19"/>
        <v>15007619</v>
      </c>
      <c r="AI439" s="43">
        <f t="shared" si="20"/>
        <v>9964998.5199999996</v>
      </c>
      <c r="AJ439" s="41">
        <v>2744747053</v>
      </c>
      <c r="AK439" s="41">
        <v>3119621560</v>
      </c>
      <c r="AL439" s="41">
        <v>3404092565</v>
      </c>
      <c r="AM439" s="41">
        <v>3089487059.3333335</v>
      </c>
      <c r="AN439" s="41">
        <v>1134696.3869691449</v>
      </c>
      <c r="AO439" s="44"/>
    </row>
    <row r="440" spans="1:41" s="34" customFormat="1" ht="16.5" x14ac:dyDescent="0.3">
      <c r="A440" s="34" t="s">
        <v>937</v>
      </c>
      <c r="B440" s="34" t="s">
        <v>938</v>
      </c>
      <c r="C440" s="34" t="s">
        <v>889</v>
      </c>
      <c r="D440" s="39">
        <v>2</v>
      </c>
      <c r="E440" s="39" t="s">
        <v>1247</v>
      </c>
      <c r="F440" s="40" t="s">
        <v>1190</v>
      </c>
      <c r="G440" s="41">
        <v>696026000</v>
      </c>
      <c r="H440" s="42">
        <v>2.8340000000000001</v>
      </c>
      <c r="I440" s="41">
        <v>1145270609</v>
      </c>
      <c r="J440" s="41">
        <v>3229991.58</v>
      </c>
      <c r="K440" s="41">
        <v>3219620.6</v>
      </c>
      <c r="L440" s="41">
        <v>0</v>
      </c>
      <c r="M440" s="41">
        <v>3219620.6</v>
      </c>
      <c r="N440" s="41">
        <v>326056.75</v>
      </c>
      <c r="O440" s="41">
        <v>189371.04</v>
      </c>
      <c r="P440" s="41">
        <v>137031.98000000001</v>
      </c>
      <c r="Q440" s="41">
        <v>4314000</v>
      </c>
      <c r="R440" s="41">
        <v>3675885</v>
      </c>
      <c r="S440" s="41">
        <v>0</v>
      </c>
      <c r="T440" s="41">
        <v>7862651.4000000004</v>
      </c>
      <c r="U440" s="41">
        <v>0</v>
      </c>
      <c r="V440" s="41">
        <v>0</v>
      </c>
      <c r="W440" s="41">
        <v>19724616.770000003</v>
      </c>
      <c r="X440" s="43">
        <v>2.2116030077846877E-2</v>
      </c>
      <c r="Y440" s="41">
        <v>1500</v>
      </c>
      <c r="Z440" s="41">
        <v>5250</v>
      </c>
      <c r="AA440" s="41">
        <v>135</v>
      </c>
      <c r="AB440" s="41">
        <v>6885</v>
      </c>
      <c r="AC440" s="41">
        <v>0</v>
      </c>
      <c r="AD440" s="41">
        <v>6885</v>
      </c>
      <c r="AE440" s="41">
        <v>0</v>
      </c>
      <c r="AF440" s="41">
        <v>0</v>
      </c>
      <c r="AG440" s="43">
        <f t="shared" si="18"/>
        <v>3872080.37</v>
      </c>
      <c r="AH440" s="43">
        <f t="shared" si="19"/>
        <v>7989885</v>
      </c>
      <c r="AI440" s="43">
        <f t="shared" si="20"/>
        <v>7862651.4000000004</v>
      </c>
      <c r="AJ440" s="41">
        <v>931471403</v>
      </c>
      <c r="AK440" s="41">
        <v>1118833088</v>
      </c>
      <c r="AL440" s="41">
        <v>1312513672</v>
      </c>
      <c r="AM440" s="41">
        <v>1120939387.6666667</v>
      </c>
      <c r="AN440" s="41">
        <v>437504.11982877599</v>
      </c>
      <c r="AO440" s="44"/>
    </row>
    <row r="441" spans="1:41" s="34" customFormat="1" ht="16.5" x14ac:dyDescent="0.3">
      <c r="A441" s="34" t="s">
        <v>939</v>
      </c>
      <c r="B441" s="34" t="s">
        <v>940</v>
      </c>
      <c r="C441" s="34" t="s">
        <v>889</v>
      </c>
      <c r="D441" s="39">
        <v>3</v>
      </c>
      <c r="E441" s="39" t="s">
        <v>1246</v>
      </c>
      <c r="F441" s="40" t="s">
        <v>1190</v>
      </c>
      <c r="G441" s="41">
        <v>1173398000</v>
      </c>
      <c r="H441" s="42">
        <v>1.6359999999999999</v>
      </c>
      <c r="I441" s="41">
        <v>1692105776</v>
      </c>
      <c r="J441" s="41">
        <v>4772223.58</v>
      </c>
      <c r="K441" s="41">
        <v>4770911.62</v>
      </c>
      <c r="L441" s="41">
        <v>0</v>
      </c>
      <c r="M441" s="41">
        <v>4770911.62</v>
      </c>
      <c r="N441" s="41">
        <v>483192.38</v>
      </c>
      <c r="O441" s="41">
        <v>280512.14</v>
      </c>
      <c r="P441" s="41">
        <v>202969.60000000001</v>
      </c>
      <c r="Q441" s="41">
        <v>578836</v>
      </c>
      <c r="R441" s="41">
        <v>5451371</v>
      </c>
      <c r="S441" s="41">
        <v>0</v>
      </c>
      <c r="T441" s="41">
        <v>7421019.96</v>
      </c>
      <c r="U441" s="41">
        <v>0</v>
      </c>
      <c r="V441" s="41">
        <v>0</v>
      </c>
      <c r="W441" s="41">
        <v>19188812.699999999</v>
      </c>
      <c r="X441" s="43">
        <v>1.3114146217154362E-2</v>
      </c>
      <c r="Y441" s="41">
        <v>2000</v>
      </c>
      <c r="Z441" s="41">
        <v>15500</v>
      </c>
      <c r="AA441" s="41">
        <v>350</v>
      </c>
      <c r="AB441" s="41">
        <v>17850</v>
      </c>
      <c r="AC441" s="41">
        <v>0</v>
      </c>
      <c r="AD441" s="41">
        <v>17850</v>
      </c>
      <c r="AE441" s="41">
        <v>0</v>
      </c>
      <c r="AF441" s="41">
        <v>0</v>
      </c>
      <c r="AG441" s="43">
        <f t="shared" si="18"/>
        <v>5737585.7399999993</v>
      </c>
      <c r="AH441" s="43">
        <f t="shared" si="19"/>
        <v>6030207</v>
      </c>
      <c r="AI441" s="43">
        <f t="shared" si="20"/>
        <v>7421019.96</v>
      </c>
      <c r="AJ441" s="41">
        <v>1493981970</v>
      </c>
      <c r="AK441" s="41">
        <v>1680635355</v>
      </c>
      <c r="AL441" s="41">
        <v>1878639129</v>
      </c>
      <c r="AM441" s="41">
        <v>1684418818</v>
      </c>
      <c r="AN441" s="41">
        <v>626212.41678695695</v>
      </c>
      <c r="AO441" s="44"/>
    </row>
    <row r="442" spans="1:41" s="34" customFormat="1" ht="16.5" x14ac:dyDescent="0.3">
      <c r="A442" s="34" t="s">
        <v>941</v>
      </c>
      <c r="B442" s="34" t="s">
        <v>942</v>
      </c>
      <c r="C442" s="34" t="s">
        <v>889</v>
      </c>
      <c r="D442" s="39">
        <v>1</v>
      </c>
      <c r="E442" s="39" t="s">
        <v>1246</v>
      </c>
      <c r="F442" s="40" t="s">
        <v>1190</v>
      </c>
      <c r="G442" s="41">
        <v>1454201700</v>
      </c>
      <c r="H442" s="42">
        <v>1.2049999999999998</v>
      </c>
      <c r="I442" s="41">
        <v>2364401893</v>
      </c>
      <c r="J442" s="41">
        <v>6668291.4500000002</v>
      </c>
      <c r="K442" s="41">
        <v>6664880.29</v>
      </c>
      <c r="L442" s="41">
        <v>0</v>
      </c>
      <c r="M442" s="41">
        <v>6664880.29</v>
      </c>
      <c r="N442" s="41">
        <v>675018.29</v>
      </c>
      <c r="O442" s="41">
        <v>0</v>
      </c>
      <c r="P442" s="41">
        <v>283551.83</v>
      </c>
      <c r="Q442" s="41">
        <v>0</v>
      </c>
      <c r="R442" s="41">
        <v>3276523</v>
      </c>
      <c r="S442" s="41">
        <v>725634</v>
      </c>
      <c r="T442" s="41">
        <v>5740829.7199999997</v>
      </c>
      <c r="U442" s="41">
        <v>145439.76</v>
      </c>
      <c r="V442" s="41">
        <v>0</v>
      </c>
      <c r="W442" s="41">
        <v>17511876.890000001</v>
      </c>
      <c r="X442" s="43">
        <v>1.1065930802571799E-2</v>
      </c>
      <c r="Y442" s="41">
        <v>750</v>
      </c>
      <c r="Z442" s="41">
        <v>11500</v>
      </c>
      <c r="AA442" s="41">
        <v>245</v>
      </c>
      <c r="AB442" s="41">
        <v>12495</v>
      </c>
      <c r="AC442" s="41">
        <v>0</v>
      </c>
      <c r="AD442" s="41">
        <v>12495</v>
      </c>
      <c r="AE442" s="41">
        <v>0</v>
      </c>
      <c r="AF442" s="41">
        <v>0</v>
      </c>
      <c r="AG442" s="43">
        <f t="shared" si="18"/>
        <v>7623450.4100000001</v>
      </c>
      <c r="AH442" s="43">
        <f t="shared" si="19"/>
        <v>4002157</v>
      </c>
      <c r="AI442" s="43">
        <f t="shared" si="20"/>
        <v>5886269.4799999995</v>
      </c>
      <c r="AJ442" s="41">
        <v>2010978630</v>
      </c>
      <c r="AK442" s="41">
        <v>2335093537</v>
      </c>
      <c r="AL442" s="41">
        <v>2568807101</v>
      </c>
      <c r="AM442" s="41">
        <v>2304959756</v>
      </c>
      <c r="AN442" s="41">
        <v>856268.17739763297</v>
      </c>
      <c r="AO442" s="44"/>
    </row>
    <row r="443" spans="1:41" s="34" customFormat="1" ht="16.5" x14ac:dyDescent="0.3">
      <c r="A443" s="34" t="s">
        <v>943</v>
      </c>
      <c r="B443" s="34" t="s">
        <v>944</v>
      </c>
      <c r="C443" s="34" t="s">
        <v>889</v>
      </c>
      <c r="D443" s="39">
        <v>2</v>
      </c>
      <c r="E443" s="39" t="s">
        <v>1247</v>
      </c>
      <c r="F443" s="40" t="s">
        <v>1190</v>
      </c>
      <c r="G443" s="41">
        <v>230462800</v>
      </c>
      <c r="H443" s="42">
        <v>3.286</v>
      </c>
      <c r="I443" s="41">
        <v>347040093</v>
      </c>
      <c r="J443" s="41">
        <v>978752.59</v>
      </c>
      <c r="K443" s="41">
        <v>978752.59</v>
      </c>
      <c r="L443" s="41">
        <v>0</v>
      </c>
      <c r="M443" s="41">
        <v>978752.59</v>
      </c>
      <c r="N443" s="41">
        <v>99125.2</v>
      </c>
      <c r="O443" s="41">
        <v>57545.74</v>
      </c>
      <c r="P443" s="41">
        <v>41638.81</v>
      </c>
      <c r="Q443" s="41">
        <v>0</v>
      </c>
      <c r="R443" s="41">
        <v>2559018</v>
      </c>
      <c r="S443" s="41">
        <v>0</v>
      </c>
      <c r="T443" s="41">
        <v>3836121.98</v>
      </c>
      <c r="U443" s="41">
        <v>0</v>
      </c>
      <c r="V443" s="41">
        <v>0</v>
      </c>
      <c r="W443" s="41">
        <v>7572202.3200000003</v>
      </c>
      <c r="X443" s="43">
        <v>2.7932958434274423E-2</v>
      </c>
      <c r="Y443" s="41">
        <v>3814.38</v>
      </c>
      <c r="Z443" s="41">
        <v>12250</v>
      </c>
      <c r="AA443" s="41">
        <v>321.28760000000005</v>
      </c>
      <c r="AB443" s="41">
        <v>16385.667600000001</v>
      </c>
      <c r="AC443" s="41">
        <v>0</v>
      </c>
      <c r="AD443" s="41">
        <v>16385.667600000001</v>
      </c>
      <c r="AE443" s="41">
        <v>0</v>
      </c>
      <c r="AF443" s="41">
        <v>0</v>
      </c>
      <c r="AG443" s="43">
        <f t="shared" si="18"/>
        <v>1177062.3400000001</v>
      </c>
      <c r="AH443" s="43">
        <f t="shared" si="19"/>
        <v>2559018</v>
      </c>
      <c r="AI443" s="43">
        <f t="shared" si="20"/>
        <v>3836121.98</v>
      </c>
      <c r="AJ443" s="41">
        <v>301255719</v>
      </c>
      <c r="AK443" s="41">
        <v>345245793</v>
      </c>
      <c r="AL443" s="41">
        <v>381119233</v>
      </c>
      <c r="AM443" s="41">
        <v>342540248.33333331</v>
      </c>
      <c r="AN443" s="41">
        <v>127039.61729358901</v>
      </c>
      <c r="AO443" s="44"/>
    </row>
    <row r="444" spans="1:41" s="34" customFormat="1" ht="16.5" x14ac:dyDescent="0.3">
      <c r="A444" s="34" t="s">
        <v>945</v>
      </c>
      <c r="B444" s="34" t="s">
        <v>946</v>
      </c>
      <c r="C444" s="34" t="s">
        <v>889</v>
      </c>
      <c r="D444" s="39">
        <v>3</v>
      </c>
      <c r="E444" s="39" t="s">
        <v>1246</v>
      </c>
      <c r="F444" s="40" t="s">
        <v>1190</v>
      </c>
      <c r="G444" s="41">
        <v>4483425800</v>
      </c>
      <c r="H444" s="42">
        <v>2.4830000000000001</v>
      </c>
      <c r="I444" s="41">
        <v>7356694923</v>
      </c>
      <c r="J444" s="41">
        <v>20747989.579999998</v>
      </c>
      <c r="K444" s="41">
        <v>20730651.469999999</v>
      </c>
      <c r="L444" s="41">
        <v>0</v>
      </c>
      <c r="M444" s="41">
        <v>20730651.469999999</v>
      </c>
      <c r="N444" s="41">
        <v>2099406.1</v>
      </c>
      <c r="O444" s="41">
        <v>1219039.54</v>
      </c>
      <c r="P444" s="41">
        <v>882071.27</v>
      </c>
      <c r="Q444" s="41">
        <v>33522929</v>
      </c>
      <c r="R444" s="41">
        <v>10058460</v>
      </c>
      <c r="S444" s="41">
        <v>0</v>
      </c>
      <c r="T444" s="41">
        <v>42359262.780000001</v>
      </c>
      <c r="U444" s="41">
        <v>448342.58</v>
      </c>
      <c r="V444" s="41">
        <v>0</v>
      </c>
      <c r="W444" s="41">
        <v>111320162.73999999</v>
      </c>
      <c r="X444" s="43">
        <v>2.3282275323623688E-2</v>
      </c>
      <c r="Y444" s="41">
        <v>37750.83</v>
      </c>
      <c r="Z444" s="41">
        <v>214250</v>
      </c>
      <c r="AA444" s="41">
        <v>5040.0166000000008</v>
      </c>
      <c r="AB444" s="41">
        <v>257040.84660000002</v>
      </c>
      <c r="AC444" s="41">
        <v>-2750</v>
      </c>
      <c r="AD444" s="41">
        <v>254290.84660000002</v>
      </c>
      <c r="AE444" s="41">
        <v>0</v>
      </c>
      <c r="AF444" s="41">
        <v>0</v>
      </c>
      <c r="AG444" s="43">
        <f t="shared" si="18"/>
        <v>24931168.379999999</v>
      </c>
      <c r="AH444" s="43">
        <f t="shared" si="19"/>
        <v>43581389</v>
      </c>
      <c r="AI444" s="43">
        <f t="shared" si="20"/>
        <v>42807605.359999999</v>
      </c>
      <c r="AJ444" s="41">
        <v>6500351678</v>
      </c>
      <c r="AK444" s="41">
        <v>7257276083</v>
      </c>
      <c r="AL444" s="41">
        <v>8021874754</v>
      </c>
      <c r="AM444" s="41">
        <v>7259834171.666667</v>
      </c>
      <c r="AN444" s="41">
        <v>2673955.5773750818</v>
      </c>
      <c r="AO444" s="44"/>
    </row>
    <row r="445" spans="1:41" s="34" customFormat="1" ht="16.5" x14ac:dyDescent="0.3">
      <c r="A445" s="34" t="s">
        <v>947</v>
      </c>
      <c r="B445" s="34" t="s">
        <v>948</v>
      </c>
      <c r="C445" s="34" t="s">
        <v>889</v>
      </c>
      <c r="D445" s="39">
        <v>1</v>
      </c>
      <c r="E445" s="39" t="s">
        <v>1246</v>
      </c>
      <c r="F445" s="40" t="s">
        <v>1190</v>
      </c>
      <c r="G445" s="41">
        <v>2057504600</v>
      </c>
      <c r="H445" s="42">
        <v>1.0429999999999999</v>
      </c>
      <c r="I445" s="41">
        <v>3149400956</v>
      </c>
      <c r="J445" s="41">
        <v>8882213.9399999995</v>
      </c>
      <c r="K445" s="41">
        <v>8887563.9399999995</v>
      </c>
      <c r="L445" s="41">
        <v>0</v>
      </c>
      <c r="M445" s="41">
        <v>8887563.9399999995</v>
      </c>
      <c r="N445" s="41">
        <v>900072.9</v>
      </c>
      <c r="O445" s="41">
        <v>0</v>
      </c>
      <c r="P445" s="41">
        <v>378087.63</v>
      </c>
      <c r="Q445" s="41">
        <v>0</v>
      </c>
      <c r="R445" s="41">
        <v>5469817</v>
      </c>
      <c r="S445" s="41">
        <v>966781</v>
      </c>
      <c r="T445" s="41">
        <v>4840000</v>
      </c>
      <c r="U445" s="41">
        <v>0</v>
      </c>
      <c r="V445" s="41">
        <v>0</v>
      </c>
      <c r="W445" s="41">
        <v>21442322.469999999</v>
      </c>
      <c r="X445" s="43">
        <v>1.0023125121888011E-2</v>
      </c>
      <c r="Y445" s="41">
        <v>250</v>
      </c>
      <c r="Z445" s="41">
        <v>18500</v>
      </c>
      <c r="AA445" s="41">
        <v>375</v>
      </c>
      <c r="AB445" s="41">
        <v>19125</v>
      </c>
      <c r="AC445" s="41">
        <v>0</v>
      </c>
      <c r="AD445" s="41">
        <v>19125</v>
      </c>
      <c r="AE445" s="41">
        <v>0</v>
      </c>
      <c r="AF445" s="41">
        <v>0</v>
      </c>
      <c r="AG445" s="43">
        <f t="shared" si="18"/>
        <v>10165724.470000001</v>
      </c>
      <c r="AH445" s="43">
        <f t="shared" si="19"/>
        <v>6436598</v>
      </c>
      <c r="AI445" s="43">
        <f t="shared" si="20"/>
        <v>4840000</v>
      </c>
      <c r="AJ445" s="41">
        <v>2639665651</v>
      </c>
      <c r="AK445" s="41">
        <v>3095431763</v>
      </c>
      <c r="AL445" s="41">
        <v>3370195905</v>
      </c>
      <c r="AM445" s="41">
        <v>3035097773</v>
      </c>
      <c r="AN445" s="41">
        <v>1123397.5116013649</v>
      </c>
      <c r="AO445" s="44"/>
    </row>
    <row r="446" spans="1:41" s="34" customFormat="1" ht="16.5" x14ac:dyDescent="0.3">
      <c r="A446" s="34" t="s">
        <v>949</v>
      </c>
      <c r="B446" s="34" t="s">
        <v>950</v>
      </c>
      <c r="C446" s="34" t="s">
        <v>889</v>
      </c>
      <c r="D446" s="39">
        <v>2</v>
      </c>
      <c r="E446" s="39" t="s">
        <v>1247</v>
      </c>
      <c r="F446" s="40" t="s">
        <v>1190</v>
      </c>
      <c r="G446" s="41">
        <v>441493200</v>
      </c>
      <c r="H446" s="42">
        <v>3.0979999999999999</v>
      </c>
      <c r="I446" s="41">
        <v>654843589</v>
      </c>
      <c r="J446" s="41">
        <v>1846852.1099999999</v>
      </c>
      <c r="K446" s="41">
        <v>1844884.5499999998</v>
      </c>
      <c r="L446" s="41">
        <v>0</v>
      </c>
      <c r="M446" s="41">
        <v>1844884.5499999998</v>
      </c>
      <c r="N446" s="41">
        <v>186861.15</v>
      </c>
      <c r="O446" s="41">
        <v>108483.18</v>
      </c>
      <c r="P446" s="41">
        <v>78488.149999999994</v>
      </c>
      <c r="Q446" s="41">
        <v>3992465</v>
      </c>
      <c r="R446" s="41">
        <v>3356529</v>
      </c>
      <c r="S446" s="41">
        <v>0</v>
      </c>
      <c r="T446" s="41">
        <v>4109201.21</v>
      </c>
      <c r="U446" s="41">
        <v>0</v>
      </c>
      <c r="V446" s="41">
        <v>0</v>
      </c>
      <c r="W446" s="41">
        <v>13676912.239999998</v>
      </c>
      <c r="X446" s="43">
        <v>2.3048609683879659E-2</v>
      </c>
      <c r="Y446" s="41">
        <v>4198.63</v>
      </c>
      <c r="Z446" s="41">
        <v>29250</v>
      </c>
      <c r="AA446" s="41">
        <v>668.97259999999994</v>
      </c>
      <c r="AB446" s="41">
        <v>34117.602599999998</v>
      </c>
      <c r="AC446" s="41">
        <v>0</v>
      </c>
      <c r="AD446" s="41">
        <v>34117.602599999998</v>
      </c>
      <c r="AE446" s="41">
        <v>0</v>
      </c>
      <c r="AF446" s="41">
        <v>0</v>
      </c>
      <c r="AG446" s="43">
        <f t="shared" si="18"/>
        <v>2218717.0299999998</v>
      </c>
      <c r="AH446" s="43">
        <f t="shared" si="19"/>
        <v>7348994</v>
      </c>
      <c r="AI446" s="43">
        <f t="shared" si="20"/>
        <v>4109201.21</v>
      </c>
      <c r="AJ446" s="41">
        <v>556170584</v>
      </c>
      <c r="AK446" s="41">
        <v>651031805</v>
      </c>
      <c r="AL446" s="41">
        <v>719161427</v>
      </c>
      <c r="AM446" s="41">
        <v>642121272</v>
      </c>
      <c r="AN446" s="41">
        <v>239720.23594619101</v>
      </c>
      <c r="AO446" s="44"/>
    </row>
    <row r="447" spans="1:41" s="34" customFormat="1" ht="16.5" x14ac:dyDescent="0.3">
      <c r="A447" s="34" t="s">
        <v>951</v>
      </c>
      <c r="B447" s="34" t="s">
        <v>952</v>
      </c>
      <c r="C447" s="34" t="s">
        <v>889</v>
      </c>
      <c r="D447" s="39">
        <v>3</v>
      </c>
      <c r="E447" s="39" t="s">
        <v>1246</v>
      </c>
      <c r="F447" s="40" t="s">
        <v>1190</v>
      </c>
      <c r="G447" s="41">
        <v>2707085900</v>
      </c>
      <c r="H447" s="42">
        <v>2.9769999999999999</v>
      </c>
      <c r="I447" s="41">
        <v>4129225898</v>
      </c>
      <c r="J447" s="41">
        <v>11645601.289999999</v>
      </c>
      <c r="K447" s="41">
        <v>11640250</v>
      </c>
      <c r="L447" s="41">
        <v>0</v>
      </c>
      <c r="M447" s="41">
        <v>11640250</v>
      </c>
      <c r="N447" s="41">
        <v>1178919.1299999999</v>
      </c>
      <c r="O447" s="41">
        <v>684412.37</v>
      </c>
      <c r="P447" s="41">
        <v>495224.49</v>
      </c>
      <c r="Q447" s="41">
        <v>40019898</v>
      </c>
      <c r="R447" s="41">
        <v>0</v>
      </c>
      <c r="S447" s="41">
        <v>0</v>
      </c>
      <c r="T447" s="41">
        <v>26298472.5</v>
      </c>
      <c r="U447" s="41">
        <v>270708.59000000003</v>
      </c>
      <c r="V447" s="41">
        <v>0</v>
      </c>
      <c r="W447" s="41">
        <v>80587885.079999998</v>
      </c>
      <c r="X447" s="43">
        <v>2.6289735762526807E-2</v>
      </c>
      <c r="Y447" s="41">
        <v>25214.39</v>
      </c>
      <c r="Z447" s="41">
        <v>264000</v>
      </c>
      <c r="AA447" s="41">
        <v>5784.2878000000001</v>
      </c>
      <c r="AB447" s="41">
        <v>294998.6778</v>
      </c>
      <c r="AC447" s="41">
        <v>0</v>
      </c>
      <c r="AD447" s="41">
        <v>294998.6778</v>
      </c>
      <c r="AE447" s="41">
        <v>0</v>
      </c>
      <c r="AF447" s="41">
        <v>0</v>
      </c>
      <c r="AG447" s="43">
        <f t="shared" si="18"/>
        <v>13998805.989999998</v>
      </c>
      <c r="AH447" s="43">
        <f t="shared" si="19"/>
        <v>40019898</v>
      </c>
      <c r="AI447" s="43">
        <f t="shared" si="20"/>
        <v>26569181.09</v>
      </c>
      <c r="AJ447" s="41">
        <v>3476713249</v>
      </c>
      <c r="AK447" s="41">
        <v>4055988867</v>
      </c>
      <c r="AL447" s="41">
        <v>4514819713</v>
      </c>
      <c r="AM447" s="41">
        <v>4015840609.6666665</v>
      </c>
      <c r="AN447" s="41">
        <v>1504938.399393429</v>
      </c>
      <c r="AO447" s="44"/>
    </row>
    <row r="448" spans="1:41" s="34" customFormat="1" ht="16.5" x14ac:dyDescent="0.3">
      <c r="A448" s="34" t="s">
        <v>953</v>
      </c>
      <c r="B448" s="34" t="s">
        <v>954</v>
      </c>
      <c r="C448" s="34" t="s">
        <v>955</v>
      </c>
      <c r="D448" s="39">
        <v>1</v>
      </c>
      <c r="E448" s="39" t="s">
        <v>1246</v>
      </c>
      <c r="F448" s="40" t="s">
        <v>1190</v>
      </c>
      <c r="G448" s="41">
        <v>729510100</v>
      </c>
      <c r="H448" s="42">
        <v>4.5870000000000006</v>
      </c>
      <c r="I448" s="41">
        <v>1172347114</v>
      </c>
      <c r="J448" s="41">
        <v>5853359.9699999997</v>
      </c>
      <c r="K448" s="41">
        <v>5852909.3599999994</v>
      </c>
      <c r="L448" s="41">
        <v>0</v>
      </c>
      <c r="M448" s="41">
        <v>5852909.3599999994</v>
      </c>
      <c r="N448" s="41">
        <v>0</v>
      </c>
      <c r="O448" s="41">
        <v>0</v>
      </c>
      <c r="P448" s="41">
        <v>117800.32000000001</v>
      </c>
      <c r="Q448" s="41">
        <v>18696541</v>
      </c>
      <c r="R448" s="41">
        <v>0</v>
      </c>
      <c r="S448" s="41">
        <v>0</v>
      </c>
      <c r="T448" s="41">
        <v>8216697.1699999999</v>
      </c>
      <c r="U448" s="41">
        <v>182831</v>
      </c>
      <c r="V448" s="41">
        <v>389632</v>
      </c>
      <c r="W448" s="41">
        <v>33456410.850000001</v>
      </c>
      <c r="X448" s="43">
        <v>4.1545235422381123E-2</v>
      </c>
      <c r="Y448" s="41">
        <v>4378.7700000000004</v>
      </c>
      <c r="Z448" s="41">
        <v>37250</v>
      </c>
      <c r="AA448" s="41">
        <v>832.57540000000006</v>
      </c>
      <c r="AB448" s="41">
        <v>42461.345400000006</v>
      </c>
      <c r="AC448" s="41">
        <v>0</v>
      </c>
      <c r="AD448" s="41">
        <v>42461.345400000006</v>
      </c>
      <c r="AE448" s="41">
        <v>0</v>
      </c>
      <c r="AF448" s="41">
        <v>0</v>
      </c>
      <c r="AG448" s="43">
        <f t="shared" si="18"/>
        <v>5970709.6799999997</v>
      </c>
      <c r="AH448" s="43">
        <f t="shared" si="19"/>
        <v>18696541</v>
      </c>
      <c r="AI448" s="43">
        <f t="shared" si="20"/>
        <v>8789160.1699999999</v>
      </c>
      <c r="AJ448" s="41">
        <v>1061427576</v>
      </c>
      <c r="AK448" s="41">
        <v>1168897016</v>
      </c>
      <c r="AL448" s="41">
        <v>1231240675</v>
      </c>
      <c r="AM448" s="41">
        <v>1153855089</v>
      </c>
      <c r="AN448" s="41">
        <v>410413.14791977499</v>
      </c>
      <c r="AO448" s="44"/>
    </row>
    <row r="449" spans="1:41" s="34" customFormat="1" ht="16.5" x14ac:dyDescent="0.3">
      <c r="A449" s="34" t="s">
        <v>956</v>
      </c>
      <c r="B449" s="34" t="s">
        <v>957</v>
      </c>
      <c r="C449" s="34" t="s">
        <v>955</v>
      </c>
      <c r="D449" s="39">
        <v>2</v>
      </c>
      <c r="E449" s="39" t="s">
        <v>1247</v>
      </c>
      <c r="F449" s="40" t="s">
        <v>1190</v>
      </c>
      <c r="G449" s="41">
        <v>5378975380</v>
      </c>
      <c r="H449" s="42">
        <v>5.9359999999999999</v>
      </c>
      <c r="I449" s="41">
        <v>14041601947</v>
      </c>
      <c r="J449" s="41">
        <v>70107692.319999993</v>
      </c>
      <c r="K449" s="41">
        <v>69932045.25</v>
      </c>
      <c r="L449" s="41">
        <v>0</v>
      </c>
      <c r="M449" s="41">
        <v>69932045.25</v>
      </c>
      <c r="N449" s="41">
        <v>0</v>
      </c>
      <c r="O449" s="41">
        <v>0</v>
      </c>
      <c r="P449" s="41">
        <v>1407933.84</v>
      </c>
      <c r="Q449" s="41">
        <v>152998755</v>
      </c>
      <c r="R449" s="41">
        <v>0</v>
      </c>
      <c r="S449" s="41">
        <v>0</v>
      </c>
      <c r="T449" s="41">
        <v>89766530</v>
      </c>
      <c r="U449" s="41">
        <v>537898</v>
      </c>
      <c r="V449" s="41">
        <v>4636400</v>
      </c>
      <c r="W449" s="41">
        <v>319279562.09000003</v>
      </c>
      <c r="X449" s="43">
        <v>5.259736851801252E-2</v>
      </c>
      <c r="Y449" s="41">
        <v>42424.65</v>
      </c>
      <c r="Z449" s="41">
        <v>218250</v>
      </c>
      <c r="AA449" s="41">
        <v>5213.4930000000004</v>
      </c>
      <c r="AB449" s="41">
        <v>265888.14299999998</v>
      </c>
      <c r="AC449" s="41">
        <v>0</v>
      </c>
      <c r="AD449" s="41">
        <v>265888.14299999998</v>
      </c>
      <c r="AE449" s="41">
        <v>0</v>
      </c>
      <c r="AF449" s="41">
        <v>0</v>
      </c>
      <c r="AG449" s="43">
        <f t="shared" si="18"/>
        <v>71339979.090000004</v>
      </c>
      <c r="AH449" s="43">
        <f t="shared" si="19"/>
        <v>152998755</v>
      </c>
      <c r="AI449" s="43">
        <f t="shared" si="20"/>
        <v>94940828</v>
      </c>
      <c r="AJ449" s="41">
        <v>12708234847</v>
      </c>
      <c r="AK449" s="41">
        <v>13903318841</v>
      </c>
      <c r="AL449" s="41">
        <v>14888942920</v>
      </c>
      <c r="AM449" s="41">
        <v>13833498869.333334</v>
      </c>
      <c r="AN449" s="41">
        <v>4964827.9685004</v>
      </c>
      <c r="AO449" s="44"/>
    </row>
    <row r="450" spans="1:41" s="34" customFormat="1" ht="16.5" x14ac:dyDescent="0.3">
      <c r="A450" s="34" t="s">
        <v>958</v>
      </c>
      <c r="B450" s="34" t="s">
        <v>959</v>
      </c>
      <c r="C450" s="34" t="s">
        <v>955</v>
      </c>
      <c r="D450" s="39">
        <v>3</v>
      </c>
      <c r="E450" s="39" t="s">
        <v>1247</v>
      </c>
      <c r="F450" s="40" t="s">
        <v>1190</v>
      </c>
      <c r="G450" s="41">
        <v>504187300</v>
      </c>
      <c r="H450" s="42">
        <v>5.28</v>
      </c>
      <c r="I450" s="41">
        <v>913195337</v>
      </c>
      <c r="J450" s="41">
        <v>4559452.54</v>
      </c>
      <c r="K450" s="41">
        <v>4557138.0599999996</v>
      </c>
      <c r="L450" s="41">
        <v>0</v>
      </c>
      <c r="M450" s="41">
        <v>4557138.0599999996</v>
      </c>
      <c r="N450" s="41">
        <v>0</v>
      </c>
      <c r="O450" s="41">
        <v>0</v>
      </c>
      <c r="P450" s="41">
        <v>91722.02</v>
      </c>
      <c r="Q450" s="41">
        <v>6698309</v>
      </c>
      <c r="R450" s="41">
        <v>5415517</v>
      </c>
      <c r="S450" s="41">
        <v>0</v>
      </c>
      <c r="T450" s="41">
        <v>9548629.1799999997</v>
      </c>
      <c r="U450" s="41">
        <v>0</v>
      </c>
      <c r="V450" s="41">
        <v>304954</v>
      </c>
      <c r="W450" s="41">
        <v>26616269.259999998</v>
      </c>
      <c r="X450" s="43">
        <v>4.3596985169535724E-2</v>
      </c>
      <c r="Y450" s="41">
        <v>5250</v>
      </c>
      <c r="Z450" s="41">
        <v>14750</v>
      </c>
      <c r="AA450" s="41">
        <v>400</v>
      </c>
      <c r="AB450" s="41">
        <v>20400</v>
      </c>
      <c r="AC450" s="41">
        <v>0</v>
      </c>
      <c r="AD450" s="41">
        <v>20400</v>
      </c>
      <c r="AE450" s="41">
        <v>0</v>
      </c>
      <c r="AF450" s="41">
        <v>0</v>
      </c>
      <c r="AG450" s="43">
        <f t="shared" ref="AG450:AG513" si="21">SUM(M450:P450)</f>
        <v>4648860.0799999991</v>
      </c>
      <c r="AH450" s="43">
        <f t="shared" ref="AH450:AH513" si="22">SUM(Q450:S450)</f>
        <v>12113826</v>
      </c>
      <c r="AI450" s="43">
        <f t="shared" ref="AI450:AI513" si="23">SUM(T450:V450)</f>
        <v>9853583.1799999997</v>
      </c>
      <c r="AJ450" s="41">
        <v>845135279</v>
      </c>
      <c r="AK450" s="41">
        <v>914863801</v>
      </c>
      <c r="AL450" s="41">
        <v>984933190</v>
      </c>
      <c r="AM450" s="41">
        <v>914977423.33333337</v>
      </c>
      <c r="AN450" s="41">
        <v>328310.73502227</v>
      </c>
      <c r="AO450" s="44"/>
    </row>
    <row r="451" spans="1:41" s="34" customFormat="1" ht="16.5" x14ac:dyDescent="0.3">
      <c r="A451" s="34" t="s">
        <v>960</v>
      </c>
      <c r="B451" s="34" t="s">
        <v>961</v>
      </c>
      <c r="C451" s="34" t="s">
        <v>955</v>
      </c>
      <c r="D451" s="39">
        <v>1</v>
      </c>
      <c r="E451" s="39" t="s">
        <v>1246</v>
      </c>
      <c r="F451" s="40" t="s">
        <v>1190</v>
      </c>
      <c r="G451" s="41">
        <v>2656278200</v>
      </c>
      <c r="H451" s="42">
        <v>3.0419999999999998</v>
      </c>
      <c r="I451" s="41">
        <v>3331099671</v>
      </c>
      <c r="J451" s="41">
        <v>16631699.98</v>
      </c>
      <c r="K451" s="41">
        <v>16607887.390000001</v>
      </c>
      <c r="L451" s="41">
        <v>0</v>
      </c>
      <c r="M451" s="41">
        <v>16607887.390000001</v>
      </c>
      <c r="N451" s="41">
        <v>0</v>
      </c>
      <c r="O451" s="41">
        <v>0</v>
      </c>
      <c r="P451" s="41">
        <v>334302.08000000002</v>
      </c>
      <c r="Q451" s="41">
        <v>44952907</v>
      </c>
      <c r="R451" s="41">
        <v>0</v>
      </c>
      <c r="S451" s="41">
        <v>0</v>
      </c>
      <c r="T451" s="41">
        <v>17804126.609999999</v>
      </c>
      <c r="U451" s="41">
        <v>0</v>
      </c>
      <c r="V451" s="41">
        <v>1101026.3899999999</v>
      </c>
      <c r="W451" s="41">
        <v>80800249.469999999</v>
      </c>
      <c r="X451" s="43">
        <v>5.6707219859475286E-2</v>
      </c>
      <c r="Y451" s="41">
        <v>7459.59</v>
      </c>
      <c r="Z451" s="41">
        <v>65500</v>
      </c>
      <c r="AA451" s="41">
        <v>1459.1918000000001</v>
      </c>
      <c r="AB451" s="41">
        <v>74418.781799999997</v>
      </c>
      <c r="AC451" s="41">
        <v>0</v>
      </c>
      <c r="AD451" s="41">
        <v>74418.781799999997</v>
      </c>
      <c r="AE451" s="41">
        <v>0</v>
      </c>
      <c r="AF451" s="41">
        <v>0</v>
      </c>
      <c r="AG451" s="43">
        <f t="shared" si="21"/>
        <v>16942189.469999999</v>
      </c>
      <c r="AH451" s="43">
        <f t="shared" si="22"/>
        <v>44952907</v>
      </c>
      <c r="AI451" s="43">
        <f t="shared" si="23"/>
        <v>18905153</v>
      </c>
      <c r="AJ451" s="41">
        <v>3046865685</v>
      </c>
      <c r="AK451" s="41">
        <v>3303081625</v>
      </c>
      <c r="AL451" s="41">
        <v>3593935056</v>
      </c>
      <c r="AM451" s="41">
        <v>3314627455.3333335</v>
      </c>
      <c r="AN451" s="41">
        <v>1197977.420688048</v>
      </c>
      <c r="AO451" s="44"/>
    </row>
    <row r="452" spans="1:41" s="34" customFormat="1" ht="16.5" x14ac:dyDescent="0.3">
      <c r="A452" s="34" t="s">
        <v>962</v>
      </c>
      <c r="B452" s="34" t="s">
        <v>963</v>
      </c>
      <c r="C452" s="34" t="s">
        <v>955</v>
      </c>
      <c r="D452" s="39">
        <v>2</v>
      </c>
      <c r="E452" s="39" t="s">
        <v>1247</v>
      </c>
      <c r="F452" s="40" t="s">
        <v>1190</v>
      </c>
      <c r="G452" s="41">
        <v>1539406000</v>
      </c>
      <c r="H452" s="42">
        <v>3.3319999999999999</v>
      </c>
      <c r="I452" s="41">
        <v>2185132521</v>
      </c>
      <c r="J452" s="41">
        <v>10910051.359999999</v>
      </c>
      <c r="K452" s="41">
        <v>10865995.039999999</v>
      </c>
      <c r="L452" s="41">
        <v>0</v>
      </c>
      <c r="M452" s="41">
        <v>10865995.039999999</v>
      </c>
      <c r="N452" s="41">
        <v>0</v>
      </c>
      <c r="O452" s="41">
        <v>0</v>
      </c>
      <c r="P452" s="41">
        <v>218814.05</v>
      </c>
      <c r="Q452" s="41">
        <v>17092092</v>
      </c>
      <c r="R452" s="41">
        <v>8012550</v>
      </c>
      <c r="S452" s="41">
        <v>0</v>
      </c>
      <c r="T452" s="41">
        <v>14288399.890000001</v>
      </c>
      <c r="U452" s="41">
        <v>76919</v>
      </c>
      <c r="V452" s="41">
        <v>729409</v>
      </c>
      <c r="W452" s="41">
        <v>51284178.980000004</v>
      </c>
      <c r="X452" s="43">
        <v>3.1204168743843106E-2</v>
      </c>
      <c r="Y452" s="41">
        <v>8032.880000000001</v>
      </c>
      <c r="Z452" s="41">
        <v>42750</v>
      </c>
      <c r="AA452" s="41">
        <v>1015.6576000000001</v>
      </c>
      <c r="AB452" s="41">
        <v>51798.537600000003</v>
      </c>
      <c r="AC452" s="41">
        <v>-750</v>
      </c>
      <c r="AD452" s="41">
        <v>51048.537600000003</v>
      </c>
      <c r="AE452" s="41">
        <v>0</v>
      </c>
      <c r="AF452" s="41">
        <v>0</v>
      </c>
      <c r="AG452" s="43">
        <f t="shared" si="21"/>
        <v>11084809.09</v>
      </c>
      <c r="AH452" s="43">
        <f t="shared" si="22"/>
        <v>25104642</v>
      </c>
      <c r="AI452" s="43">
        <f t="shared" si="23"/>
        <v>15094727.890000001</v>
      </c>
      <c r="AJ452" s="41">
        <v>1949689100</v>
      </c>
      <c r="AK452" s="41">
        <v>2183619587</v>
      </c>
      <c r="AL452" s="41">
        <v>2465932359</v>
      </c>
      <c r="AM452" s="41">
        <v>2199747015.3333335</v>
      </c>
      <c r="AN452" s="41">
        <v>823513.19615264703</v>
      </c>
      <c r="AO452" s="44"/>
    </row>
    <row r="453" spans="1:41" s="34" customFormat="1" ht="16.5" x14ac:dyDescent="0.3">
      <c r="A453" s="34" t="s">
        <v>964</v>
      </c>
      <c r="B453" s="34" t="s">
        <v>965</v>
      </c>
      <c r="C453" s="34" t="s">
        <v>955</v>
      </c>
      <c r="D453" s="39">
        <v>3</v>
      </c>
      <c r="E453" s="39" t="s">
        <v>1246</v>
      </c>
      <c r="F453" s="40" t="s">
        <v>1190</v>
      </c>
      <c r="G453" s="41">
        <v>1192196248</v>
      </c>
      <c r="H453" s="42">
        <v>3.06</v>
      </c>
      <c r="I453" s="41">
        <v>1709287219</v>
      </c>
      <c r="J453" s="41">
        <v>8534224.4299999997</v>
      </c>
      <c r="K453" s="41">
        <v>8534069.5499999989</v>
      </c>
      <c r="L453" s="41">
        <v>0</v>
      </c>
      <c r="M453" s="41">
        <v>8534069.5499999989</v>
      </c>
      <c r="N453" s="41">
        <v>0</v>
      </c>
      <c r="O453" s="41">
        <v>0</v>
      </c>
      <c r="P453" s="41">
        <v>171763.53</v>
      </c>
      <c r="Q453" s="41">
        <v>12293972</v>
      </c>
      <c r="R453" s="41">
        <v>2009294</v>
      </c>
      <c r="S453" s="41">
        <v>0</v>
      </c>
      <c r="T453" s="41">
        <v>12895112.029999999</v>
      </c>
      <c r="U453" s="41">
        <v>0</v>
      </c>
      <c r="V453" s="41">
        <v>568817</v>
      </c>
      <c r="W453" s="41">
        <v>36473028.109999999</v>
      </c>
      <c r="X453" s="43">
        <v>2.8065890419009563E-2</v>
      </c>
      <c r="Y453" s="41">
        <v>6000</v>
      </c>
      <c r="Z453" s="41">
        <v>42250</v>
      </c>
      <c r="AA453" s="41">
        <v>965</v>
      </c>
      <c r="AB453" s="41">
        <v>49215</v>
      </c>
      <c r="AC453" s="41">
        <v>0</v>
      </c>
      <c r="AD453" s="41">
        <v>49215</v>
      </c>
      <c r="AE453" s="41">
        <v>0</v>
      </c>
      <c r="AF453" s="41">
        <v>0</v>
      </c>
      <c r="AG453" s="43">
        <f t="shared" si="21"/>
        <v>8705833.0799999982</v>
      </c>
      <c r="AH453" s="43">
        <f t="shared" si="22"/>
        <v>14303266</v>
      </c>
      <c r="AI453" s="43">
        <f t="shared" si="23"/>
        <v>13463929.029999999</v>
      </c>
      <c r="AJ453" s="41">
        <v>1531773610</v>
      </c>
      <c r="AK453" s="41">
        <v>1706450659</v>
      </c>
      <c r="AL453" s="41">
        <v>1855557276</v>
      </c>
      <c r="AM453" s="41">
        <v>1697927181.6666667</v>
      </c>
      <c r="AN453" s="41">
        <v>618518.70614734199</v>
      </c>
      <c r="AO453" s="44"/>
    </row>
    <row r="454" spans="1:41" s="34" customFormat="1" ht="16.5" x14ac:dyDescent="0.3">
      <c r="A454" s="34" t="s">
        <v>966</v>
      </c>
      <c r="B454" s="34" t="s">
        <v>967</v>
      </c>
      <c r="C454" s="34" t="s">
        <v>955</v>
      </c>
      <c r="D454" s="39">
        <v>1</v>
      </c>
      <c r="E454" s="39" t="s">
        <v>1247</v>
      </c>
      <c r="F454" s="40"/>
      <c r="G454" s="41">
        <v>2952986202</v>
      </c>
      <c r="H454" s="42">
        <v>4.1230000000000002</v>
      </c>
      <c r="I454" s="41">
        <v>5459140890</v>
      </c>
      <c r="J454" s="41">
        <v>27256702.710000001</v>
      </c>
      <c r="K454" s="41">
        <v>27222421.620000001</v>
      </c>
      <c r="L454" s="41">
        <v>0</v>
      </c>
      <c r="M454" s="41">
        <v>27222421.620000001</v>
      </c>
      <c r="N454" s="41">
        <v>0</v>
      </c>
      <c r="O454" s="41">
        <v>0</v>
      </c>
      <c r="P454" s="41">
        <v>547977.92000000004</v>
      </c>
      <c r="Q454" s="41">
        <v>17326498</v>
      </c>
      <c r="R454" s="41">
        <v>0</v>
      </c>
      <c r="S454" s="41">
        <v>0</v>
      </c>
      <c r="T454" s="41">
        <v>74856453</v>
      </c>
      <c r="U454" s="41">
        <v>0</v>
      </c>
      <c r="V454" s="41">
        <v>1786310</v>
      </c>
      <c r="W454" s="41">
        <v>121739660.54000001</v>
      </c>
      <c r="X454" s="43">
        <v>3.3673718734112019E-2</v>
      </c>
      <c r="Y454" s="41">
        <v>7500</v>
      </c>
      <c r="Z454" s="41">
        <v>29250</v>
      </c>
      <c r="AA454" s="41">
        <v>735</v>
      </c>
      <c r="AB454" s="41">
        <v>37485</v>
      </c>
      <c r="AC454" s="41">
        <v>0</v>
      </c>
      <c r="AD454" s="41">
        <v>37485</v>
      </c>
      <c r="AE454" s="41">
        <v>0</v>
      </c>
      <c r="AF454" s="41">
        <v>0</v>
      </c>
      <c r="AG454" s="43">
        <f t="shared" si="21"/>
        <v>27770399.540000003</v>
      </c>
      <c r="AH454" s="43">
        <f t="shared" si="22"/>
        <v>17326498</v>
      </c>
      <c r="AI454" s="43">
        <f t="shared" si="23"/>
        <v>76642763</v>
      </c>
      <c r="AJ454" s="41">
        <v>4965833418</v>
      </c>
      <c r="AK454" s="41">
        <v>5349962230</v>
      </c>
      <c r="AL454" s="41">
        <v>5828610055</v>
      </c>
      <c r="AM454" s="41">
        <v>5381468567.666667</v>
      </c>
      <c r="AN454" s="41">
        <v>1945658.8733391811</v>
      </c>
      <c r="AO454" s="44"/>
    </row>
    <row r="455" spans="1:41" s="34" customFormat="1" ht="16.5" x14ac:dyDescent="0.3">
      <c r="A455" s="34" t="s">
        <v>968</v>
      </c>
      <c r="B455" s="34" t="s">
        <v>969</v>
      </c>
      <c r="C455" s="34" t="s">
        <v>955</v>
      </c>
      <c r="D455" s="39">
        <v>2</v>
      </c>
      <c r="E455" s="39" t="s">
        <v>1247</v>
      </c>
      <c r="F455" s="40"/>
      <c r="G455" s="41">
        <v>6072520536</v>
      </c>
      <c r="H455" s="42">
        <v>5.0950000000000006</v>
      </c>
      <c r="I455" s="41">
        <v>11940563340</v>
      </c>
      <c r="J455" s="41">
        <v>59617509.729999997</v>
      </c>
      <c r="K455" s="41">
        <v>58454248.029999994</v>
      </c>
      <c r="L455" s="41">
        <v>0</v>
      </c>
      <c r="M455" s="41">
        <v>58454248.029999994</v>
      </c>
      <c r="N455" s="41">
        <v>0</v>
      </c>
      <c r="O455" s="41">
        <v>0</v>
      </c>
      <c r="P455" s="41">
        <v>1179176.33</v>
      </c>
      <c r="Q455" s="41">
        <v>74997580</v>
      </c>
      <c r="R455" s="41">
        <v>0</v>
      </c>
      <c r="S455" s="41">
        <v>0</v>
      </c>
      <c r="T455" s="41">
        <v>170788291.09</v>
      </c>
      <c r="U455" s="41">
        <v>0</v>
      </c>
      <c r="V455" s="41">
        <v>3950645</v>
      </c>
      <c r="W455" s="41">
        <v>309369940.44999999</v>
      </c>
      <c r="X455" s="43">
        <v>4.338753205879415E-2</v>
      </c>
      <c r="Y455" s="41">
        <v>39000</v>
      </c>
      <c r="Z455" s="41">
        <v>75250</v>
      </c>
      <c r="AA455" s="41">
        <v>2285</v>
      </c>
      <c r="AB455" s="41">
        <v>116535</v>
      </c>
      <c r="AC455" s="41">
        <v>0</v>
      </c>
      <c r="AD455" s="41">
        <v>116535</v>
      </c>
      <c r="AE455" s="41">
        <v>0</v>
      </c>
      <c r="AF455" s="41">
        <v>0</v>
      </c>
      <c r="AG455" s="43">
        <f t="shared" si="21"/>
        <v>59633424.359999992</v>
      </c>
      <c r="AH455" s="43">
        <f t="shared" si="22"/>
        <v>74997580</v>
      </c>
      <c r="AI455" s="43">
        <f t="shared" si="23"/>
        <v>174738936.09</v>
      </c>
      <c r="AJ455" s="41">
        <v>10218987117</v>
      </c>
      <c r="AK455" s="41">
        <v>11838765611</v>
      </c>
      <c r="AL455" s="41">
        <v>13264751769</v>
      </c>
      <c r="AM455" s="41">
        <v>11774168165.666666</v>
      </c>
      <c r="AN455" s="41">
        <v>4425973.4730221014</v>
      </c>
      <c r="AO455" s="44"/>
    </row>
    <row r="456" spans="1:41" s="34" customFormat="1" ht="16.5" x14ac:dyDescent="0.3">
      <c r="A456" s="34" t="s">
        <v>970</v>
      </c>
      <c r="B456" s="34" t="s">
        <v>971</v>
      </c>
      <c r="C456" s="34" t="s">
        <v>955</v>
      </c>
      <c r="D456" s="39">
        <v>3</v>
      </c>
      <c r="E456" s="39" t="s">
        <v>1246</v>
      </c>
      <c r="F456" s="40" t="s">
        <v>1190</v>
      </c>
      <c r="G456" s="41">
        <v>1185009500</v>
      </c>
      <c r="H456" s="42">
        <v>3.9430000000000001</v>
      </c>
      <c r="I456" s="41">
        <v>1725196107</v>
      </c>
      <c r="J456" s="41">
        <v>8613655.2200000007</v>
      </c>
      <c r="K456" s="41">
        <v>8612120.2800000012</v>
      </c>
      <c r="L456" s="41">
        <v>0</v>
      </c>
      <c r="M456" s="41">
        <v>8612120.2800000012</v>
      </c>
      <c r="N456" s="41">
        <v>0</v>
      </c>
      <c r="O456" s="41">
        <v>0</v>
      </c>
      <c r="P456" s="41">
        <v>173334.95</v>
      </c>
      <c r="Q456" s="41">
        <v>26333549</v>
      </c>
      <c r="R456" s="41">
        <v>0</v>
      </c>
      <c r="S456" s="41">
        <v>0</v>
      </c>
      <c r="T456" s="41">
        <v>10913472.869999999</v>
      </c>
      <c r="U456" s="41">
        <v>118500.95</v>
      </c>
      <c r="V456" s="41">
        <v>573904</v>
      </c>
      <c r="W456" s="41">
        <v>46724882.050000004</v>
      </c>
      <c r="X456" s="43">
        <v>6.8776379380799627E-2</v>
      </c>
      <c r="Y456" s="41">
        <v>5750</v>
      </c>
      <c r="Z456" s="41">
        <v>42250</v>
      </c>
      <c r="AA456" s="41">
        <v>960</v>
      </c>
      <c r="AB456" s="41">
        <v>48960</v>
      </c>
      <c r="AC456" s="41">
        <v>0</v>
      </c>
      <c r="AD456" s="41">
        <v>48960</v>
      </c>
      <c r="AE456" s="41">
        <v>0</v>
      </c>
      <c r="AF456" s="41">
        <v>0</v>
      </c>
      <c r="AG456" s="43">
        <f t="shared" si="21"/>
        <v>8785455.2300000004</v>
      </c>
      <c r="AH456" s="43">
        <f t="shared" si="22"/>
        <v>26333549</v>
      </c>
      <c r="AI456" s="43">
        <f t="shared" si="23"/>
        <v>11605877.819999998</v>
      </c>
      <c r="AJ456" s="41">
        <v>1536011616</v>
      </c>
      <c r="AK456" s="41">
        <v>1721713541</v>
      </c>
      <c r="AL456" s="41">
        <v>1922468365</v>
      </c>
      <c r="AM456" s="41">
        <v>1726731174</v>
      </c>
      <c r="AN456" s="41">
        <v>640822.14751054498</v>
      </c>
      <c r="AO456" s="44"/>
    </row>
    <row r="457" spans="1:41" s="34" customFormat="1" ht="16.5" x14ac:dyDescent="0.3">
      <c r="A457" s="34" t="s">
        <v>972</v>
      </c>
      <c r="B457" s="34" t="s">
        <v>973</v>
      </c>
      <c r="C457" s="34" t="s">
        <v>955</v>
      </c>
      <c r="D457" s="39">
        <v>1</v>
      </c>
      <c r="E457" s="39" t="s">
        <v>1247</v>
      </c>
      <c r="F457" s="40" t="s">
        <v>1190</v>
      </c>
      <c r="G457" s="41">
        <v>262449800</v>
      </c>
      <c r="H457" s="42">
        <v>5.9510000000000005</v>
      </c>
      <c r="I457" s="41">
        <v>497804516</v>
      </c>
      <c r="J457" s="41">
        <v>2485466.12</v>
      </c>
      <c r="K457" s="41">
        <v>2484614.25</v>
      </c>
      <c r="L457" s="41">
        <v>0</v>
      </c>
      <c r="M457" s="41">
        <v>2484614.25</v>
      </c>
      <c r="N457" s="41">
        <v>0</v>
      </c>
      <c r="O457" s="41">
        <v>0</v>
      </c>
      <c r="P457" s="41">
        <v>50008.01</v>
      </c>
      <c r="Q457" s="41">
        <v>3195824</v>
      </c>
      <c r="R457" s="41">
        <v>4148735</v>
      </c>
      <c r="S457" s="41">
        <v>0</v>
      </c>
      <c r="T457" s="41">
        <v>5737693.5599999996</v>
      </c>
      <c r="U457" s="41">
        <v>0</v>
      </c>
      <c r="V457" s="41">
        <v>0</v>
      </c>
      <c r="W457" s="41">
        <v>15616874.82</v>
      </c>
      <c r="X457" s="43">
        <v>4.986573788521196E-2</v>
      </c>
      <c r="Y457" s="41">
        <v>4500</v>
      </c>
      <c r="Z457" s="41">
        <v>4500</v>
      </c>
      <c r="AA457" s="41">
        <v>180</v>
      </c>
      <c r="AB457" s="41">
        <v>9180</v>
      </c>
      <c r="AC457" s="41">
        <v>0</v>
      </c>
      <c r="AD457" s="41">
        <v>9180</v>
      </c>
      <c r="AE457" s="41">
        <v>0</v>
      </c>
      <c r="AF457" s="41">
        <v>0</v>
      </c>
      <c r="AG457" s="43">
        <f t="shared" si="21"/>
        <v>2534622.2599999998</v>
      </c>
      <c r="AH457" s="43">
        <f t="shared" si="22"/>
        <v>7344559</v>
      </c>
      <c r="AI457" s="43">
        <f t="shared" si="23"/>
        <v>5737693.5599999996</v>
      </c>
      <c r="AJ457" s="41">
        <v>447630498</v>
      </c>
      <c r="AK457" s="41">
        <v>496416036</v>
      </c>
      <c r="AL457" s="41">
        <v>559404564</v>
      </c>
      <c r="AM457" s="41">
        <v>501150366</v>
      </c>
      <c r="AN457" s="41">
        <v>186516.33481681201</v>
      </c>
      <c r="AO457" s="44"/>
    </row>
    <row r="458" spans="1:41" s="34" customFormat="1" ht="16.5" x14ac:dyDescent="0.3">
      <c r="A458" s="34" t="s">
        <v>974</v>
      </c>
      <c r="B458" s="34" t="s">
        <v>975</v>
      </c>
      <c r="C458" s="34" t="s">
        <v>955</v>
      </c>
      <c r="D458" s="39">
        <v>2</v>
      </c>
      <c r="E458" s="39" t="s">
        <v>1247</v>
      </c>
      <c r="F458" s="40" t="s">
        <v>1190</v>
      </c>
      <c r="G458" s="41">
        <v>1453665300</v>
      </c>
      <c r="H458" s="42">
        <v>4.1630000000000003</v>
      </c>
      <c r="I458" s="41">
        <v>2195898596</v>
      </c>
      <c r="J458" s="41">
        <v>10963804.82</v>
      </c>
      <c r="K458" s="41">
        <v>10958070.76</v>
      </c>
      <c r="L458" s="41">
        <v>0</v>
      </c>
      <c r="M458" s="41">
        <v>10958070.76</v>
      </c>
      <c r="N458" s="41">
        <v>0</v>
      </c>
      <c r="O458" s="41">
        <v>0</v>
      </c>
      <c r="P458" s="41">
        <v>220565.97</v>
      </c>
      <c r="Q458" s="41">
        <v>24067780</v>
      </c>
      <c r="R458" s="41">
        <v>12204791</v>
      </c>
      <c r="S458" s="41">
        <v>0</v>
      </c>
      <c r="T458" s="41">
        <v>12913829.08</v>
      </c>
      <c r="U458" s="41">
        <v>145366.53</v>
      </c>
      <c r="V458" s="41">
        <v>0</v>
      </c>
      <c r="W458" s="41">
        <v>60510403.340000004</v>
      </c>
      <c r="X458" s="43">
        <v>3.6160782454727411E-2</v>
      </c>
      <c r="Y458" s="41">
        <v>3750</v>
      </c>
      <c r="Z458" s="41">
        <v>58500</v>
      </c>
      <c r="AA458" s="41">
        <v>1245</v>
      </c>
      <c r="AB458" s="41">
        <v>63495</v>
      </c>
      <c r="AC458" s="41">
        <v>0</v>
      </c>
      <c r="AD458" s="41">
        <v>63495</v>
      </c>
      <c r="AE458" s="41">
        <v>0</v>
      </c>
      <c r="AF458" s="41">
        <v>0</v>
      </c>
      <c r="AG458" s="43">
        <f t="shared" si="21"/>
        <v>11178636.73</v>
      </c>
      <c r="AH458" s="43">
        <f t="shared" si="22"/>
        <v>36272571</v>
      </c>
      <c r="AI458" s="43">
        <f t="shared" si="23"/>
        <v>13059195.609999999</v>
      </c>
      <c r="AJ458" s="41">
        <v>2014926505</v>
      </c>
      <c r="AK458" s="41">
        <v>2196532921</v>
      </c>
      <c r="AL458" s="41">
        <v>2356403469</v>
      </c>
      <c r="AM458" s="41">
        <v>2189287631.6666665</v>
      </c>
      <c r="AN458" s="41">
        <v>785467.03753217706</v>
      </c>
      <c r="AO458" s="44"/>
    </row>
    <row r="459" spans="1:41" s="34" customFormat="1" ht="16.5" x14ac:dyDescent="0.3">
      <c r="A459" s="34" t="s">
        <v>976</v>
      </c>
      <c r="B459" s="34" t="s">
        <v>977</v>
      </c>
      <c r="C459" s="34" t="s">
        <v>955</v>
      </c>
      <c r="D459" s="39">
        <v>3</v>
      </c>
      <c r="E459" s="39" t="s">
        <v>1246</v>
      </c>
      <c r="F459" s="40" t="s">
        <v>1190</v>
      </c>
      <c r="G459" s="41">
        <v>2484780400</v>
      </c>
      <c r="H459" s="42">
        <v>2.7109999999999999</v>
      </c>
      <c r="I459" s="41">
        <v>4058559889</v>
      </c>
      <c r="J459" s="41">
        <v>20263803.879999999</v>
      </c>
      <c r="K459" s="41">
        <v>20169450.759999998</v>
      </c>
      <c r="L459" s="41">
        <v>0</v>
      </c>
      <c r="M459" s="41">
        <v>20169450.759999998</v>
      </c>
      <c r="N459" s="41">
        <v>0</v>
      </c>
      <c r="O459" s="41">
        <v>0</v>
      </c>
      <c r="P459" s="41">
        <v>406136.06</v>
      </c>
      <c r="Q459" s="41">
        <v>17560612</v>
      </c>
      <c r="R459" s="41">
        <v>13345537</v>
      </c>
      <c r="S459" s="41">
        <v>0</v>
      </c>
      <c r="T459" s="41">
        <v>14510333</v>
      </c>
      <c r="U459" s="41">
        <v>0</v>
      </c>
      <c r="V459" s="41">
        <v>1350718</v>
      </c>
      <c r="W459" s="41">
        <v>67342786.819999993</v>
      </c>
      <c r="X459" s="43">
        <v>2.3486770719575587E-2</v>
      </c>
      <c r="Y459" s="41">
        <v>13000</v>
      </c>
      <c r="Z459" s="41">
        <v>42250</v>
      </c>
      <c r="AA459" s="41">
        <v>1105</v>
      </c>
      <c r="AB459" s="41">
        <v>56355</v>
      </c>
      <c r="AC459" s="41">
        <v>0</v>
      </c>
      <c r="AD459" s="41">
        <v>56355</v>
      </c>
      <c r="AE459" s="41">
        <v>0</v>
      </c>
      <c r="AF459" s="41">
        <v>0</v>
      </c>
      <c r="AG459" s="43">
        <f t="shared" si="21"/>
        <v>20575586.819999997</v>
      </c>
      <c r="AH459" s="43">
        <f t="shared" si="22"/>
        <v>30906149</v>
      </c>
      <c r="AI459" s="43">
        <f t="shared" si="23"/>
        <v>15861051</v>
      </c>
      <c r="AJ459" s="41">
        <v>3481152946</v>
      </c>
      <c r="AK459" s="41">
        <v>4052156550</v>
      </c>
      <c r="AL459" s="41">
        <v>4808942133</v>
      </c>
      <c r="AM459" s="41">
        <v>4114083876.3333335</v>
      </c>
      <c r="AN459" s="41">
        <v>1602979.1080192891</v>
      </c>
      <c r="AO459" s="44"/>
    </row>
    <row r="460" spans="1:41" s="34" customFormat="1" ht="16.5" x14ac:dyDescent="0.3">
      <c r="A460" s="34" t="s">
        <v>978</v>
      </c>
      <c r="B460" s="34" t="s">
        <v>979</v>
      </c>
      <c r="C460" s="34" t="s">
        <v>955</v>
      </c>
      <c r="D460" s="39">
        <v>1</v>
      </c>
      <c r="E460" s="39" t="s">
        <v>1246</v>
      </c>
      <c r="F460" s="40" t="s">
        <v>1190</v>
      </c>
      <c r="G460" s="41">
        <v>1116137500</v>
      </c>
      <c r="H460" s="42">
        <v>4.3130000000000006</v>
      </c>
      <c r="I460" s="41">
        <v>1749546364</v>
      </c>
      <c r="J460" s="41">
        <v>8735232.5399999991</v>
      </c>
      <c r="K460" s="41">
        <v>8734511.8399999999</v>
      </c>
      <c r="L460" s="41">
        <v>0</v>
      </c>
      <c r="M460" s="41">
        <v>8734511.8399999999</v>
      </c>
      <c r="N460" s="41">
        <v>0</v>
      </c>
      <c r="O460" s="41">
        <v>0</v>
      </c>
      <c r="P460" s="41">
        <v>175797.83</v>
      </c>
      <c r="Q460" s="41">
        <v>17302788</v>
      </c>
      <c r="R460" s="41">
        <v>9344009</v>
      </c>
      <c r="S460" s="41">
        <v>0</v>
      </c>
      <c r="T460" s="41">
        <v>11883371.84</v>
      </c>
      <c r="U460" s="41">
        <v>111613.75</v>
      </c>
      <c r="V460" s="41">
        <v>581627</v>
      </c>
      <c r="W460" s="41">
        <v>48133719.260000005</v>
      </c>
      <c r="X460" s="43">
        <v>3.647104875207647E-2</v>
      </c>
      <c r="Y460" s="41">
        <v>8651.27</v>
      </c>
      <c r="Z460" s="41">
        <v>77000</v>
      </c>
      <c r="AA460" s="41">
        <v>1713.0254000000002</v>
      </c>
      <c r="AB460" s="41">
        <v>87364.295400000003</v>
      </c>
      <c r="AC460" s="41">
        <v>0</v>
      </c>
      <c r="AD460" s="41">
        <v>87364.295400000003</v>
      </c>
      <c r="AE460" s="41">
        <v>0</v>
      </c>
      <c r="AF460" s="41">
        <v>0</v>
      </c>
      <c r="AG460" s="43">
        <f t="shared" si="21"/>
        <v>8910309.6699999999</v>
      </c>
      <c r="AH460" s="43">
        <f t="shared" si="22"/>
        <v>26646797</v>
      </c>
      <c r="AI460" s="43">
        <f t="shared" si="23"/>
        <v>12576612.59</v>
      </c>
      <c r="AJ460" s="41">
        <v>1628099679</v>
      </c>
      <c r="AK460" s="41">
        <v>1744881764</v>
      </c>
      <c r="AL460" s="41">
        <v>1913816015</v>
      </c>
      <c r="AM460" s="41">
        <v>1762265819.3333333</v>
      </c>
      <c r="AN460" s="41">
        <v>637938.033727995</v>
      </c>
      <c r="AO460" s="44"/>
    </row>
    <row r="461" spans="1:41" s="34" customFormat="1" ht="16.5" x14ac:dyDescent="0.3">
      <c r="A461" s="34" t="s">
        <v>980</v>
      </c>
      <c r="B461" s="34" t="s">
        <v>981</v>
      </c>
      <c r="C461" s="34" t="s">
        <v>955</v>
      </c>
      <c r="D461" s="39">
        <v>2</v>
      </c>
      <c r="E461" s="39" t="s">
        <v>1247</v>
      </c>
      <c r="F461" s="40" t="s">
        <v>1190</v>
      </c>
      <c r="G461" s="41">
        <v>5248033400</v>
      </c>
      <c r="H461" s="42">
        <v>5.9460000000000006</v>
      </c>
      <c r="I461" s="41">
        <v>13877025342</v>
      </c>
      <c r="J461" s="41">
        <v>69285985.079999998</v>
      </c>
      <c r="K461" s="41">
        <v>68821498.670000002</v>
      </c>
      <c r="L461" s="41">
        <v>0</v>
      </c>
      <c r="M461" s="41">
        <v>68821498.670000002</v>
      </c>
      <c r="N461" s="41">
        <v>0</v>
      </c>
      <c r="O461" s="41">
        <v>0</v>
      </c>
      <c r="P461" s="41">
        <v>1386833.86</v>
      </c>
      <c r="Q461" s="41">
        <v>170910636</v>
      </c>
      <c r="R461" s="41">
        <v>0</v>
      </c>
      <c r="S461" s="41">
        <v>0</v>
      </c>
      <c r="T461" s="41">
        <v>65182310</v>
      </c>
      <c r="U461" s="41">
        <v>1049607</v>
      </c>
      <c r="V461" s="41">
        <v>4645716</v>
      </c>
      <c r="W461" s="41">
        <v>311996601.52999997</v>
      </c>
      <c r="X461" s="43">
        <v>5.3381457114898993E-2</v>
      </c>
      <c r="Y461" s="41">
        <v>18034.939999999999</v>
      </c>
      <c r="Z461" s="41">
        <v>194750</v>
      </c>
      <c r="AA461" s="41">
        <v>4255.6988000000001</v>
      </c>
      <c r="AB461" s="41">
        <v>217040.63880000002</v>
      </c>
      <c r="AC461" s="41">
        <v>0</v>
      </c>
      <c r="AD461" s="41">
        <v>217040.63880000002</v>
      </c>
      <c r="AE461" s="41">
        <v>0</v>
      </c>
      <c r="AF461" s="41">
        <v>0</v>
      </c>
      <c r="AG461" s="43">
        <f t="shared" si="21"/>
        <v>70208332.530000001</v>
      </c>
      <c r="AH461" s="43">
        <f t="shared" si="22"/>
        <v>170910636</v>
      </c>
      <c r="AI461" s="43">
        <f t="shared" si="23"/>
        <v>70877633</v>
      </c>
      <c r="AJ461" s="41">
        <v>11762768271</v>
      </c>
      <c r="AK461" s="41">
        <v>13937161435</v>
      </c>
      <c r="AL461" s="41">
        <v>13935298460</v>
      </c>
      <c r="AM461" s="41">
        <v>13211742722</v>
      </c>
      <c r="AN461" s="41">
        <v>4645094.8415671801</v>
      </c>
      <c r="AO461" s="44"/>
    </row>
    <row r="462" spans="1:41" s="34" customFormat="1" ht="16.5" x14ac:dyDescent="0.3">
      <c r="A462" s="34" t="s">
        <v>982</v>
      </c>
      <c r="B462" s="34" t="s">
        <v>983</v>
      </c>
      <c r="C462" s="34" t="s">
        <v>955</v>
      </c>
      <c r="D462" s="39">
        <v>3</v>
      </c>
      <c r="E462" s="39" t="s">
        <v>1246</v>
      </c>
      <c r="F462" s="40" t="s">
        <v>1190</v>
      </c>
      <c r="G462" s="41">
        <v>2741578300</v>
      </c>
      <c r="H462" s="42">
        <v>4.0540000000000003</v>
      </c>
      <c r="I462" s="41">
        <v>4192655043</v>
      </c>
      <c r="J462" s="41">
        <v>20933321.629999999</v>
      </c>
      <c r="K462" s="41">
        <v>20947324.619999997</v>
      </c>
      <c r="L462" s="41">
        <v>0</v>
      </c>
      <c r="M462" s="41">
        <v>20947324.619999997</v>
      </c>
      <c r="N462" s="41">
        <v>0</v>
      </c>
      <c r="O462" s="41">
        <v>0</v>
      </c>
      <c r="P462" s="41">
        <v>421599.56</v>
      </c>
      <c r="Q462" s="41">
        <v>65741758</v>
      </c>
      <c r="R462" s="41">
        <v>0</v>
      </c>
      <c r="S462" s="41">
        <v>0</v>
      </c>
      <c r="T462" s="41">
        <v>22089620</v>
      </c>
      <c r="U462" s="41">
        <v>548316</v>
      </c>
      <c r="V462" s="41">
        <v>1394009</v>
      </c>
      <c r="W462" s="41">
        <v>111142627.17999999</v>
      </c>
      <c r="X462" s="43">
        <v>3.7084246294842964E-2</v>
      </c>
      <c r="Y462" s="41">
        <v>22226.71</v>
      </c>
      <c r="Z462" s="41">
        <v>136000</v>
      </c>
      <c r="AA462" s="41">
        <v>3164.5342000000001</v>
      </c>
      <c r="AB462" s="41">
        <v>161391.24419999999</v>
      </c>
      <c r="AC462" s="41">
        <v>0</v>
      </c>
      <c r="AD462" s="41">
        <v>161391.24419999999</v>
      </c>
      <c r="AE462" s="41">
        <v>0</v>
      </c>
      <c r="AF462" s="41">
        <v>0</v>
      </c>
      <c r="AG462" s="43">
        <f t="shared" si="21"/>
        <v>21368924.179999996</v>
      </c>
      <c r="AH462" s="43">
        <f t="shared" si="22"/>
        <v>65741758</v>
      </c>
      <c r="AI462" s="43">
        <f t="shared" si="23"/>
        <v>24031945</v>
      </c>
      <c r="AJ462" s="41">
        <v>3837074979</v>
      </c>
      <c r="AK462" s="41">
        <v>4182032386</v>
      </c>
      <c r="AL462" s="41">
        <v>4635742645</v>
      </c>
      <c r="AM462" s="41">
        <v>4218283336.6666665</v>
      </c>
      <c r="AN462" s="41">
        <v>1545246.036419085</v>
      </c>
      <c r="AO462" s="44"/>
    </row>
    <row r="463" spans="1:41" s="34" customFormat="1" ht="16.5" x14ac:dyDescent="0.3">
      <c r="A463" s="34" t="s">
        <v>984</v>
      </c>
      <c r="B463" s="34" t="s">
        <v>985</v>
      </c>
      <c r="C463" s="34" t="s">
        <v>955</v>
      </c>
      <c r="D463" s="39">
        <v>1</v>
      </c>
      <c r="E463" s="39" t="s">
        <v>1247</v>
      </c>
      <c r="F463" s="40" t="s">
        <v>1190</v>
      </c>
      <c r="G463" s="41">
        <v>1704278733</v>
      </c>
      <c r="H463" s="42">
        <v>3.347</v>
      </c>
      <c r="I463" s="41">
        <v>2334575601</v>
      </c>
      <c r="J463" s="41">
        <v>11656196.84</v>
      </c>
      <c r="K463" s="41">
        <v>11655789.609999999</v>
      </c>
      <c r="L463" s="41">
        <v>0</v>
      </c>
      <c r="M463" s="41">
        <v>11655789.609999999</v>
      </c>
      <c r="N463" s="41">
        <v>0</v>
      </c>
      <c r="O463" s="41">
        <v>0</v>
      </c>
      <c r="P463" s="41">
        <v>234596.67</v>
      </c>
      <c r="Q463" s="41">
        <v>19196483</v>
      </c>
      <c r="R463" s="41">
        <v>8058285</v>
      </c>
      <c r="S463" s="41">
        <v>0</v>
      </c>
      <c r="T463" s="41">
        <v>16597975.25</v>
      </c>
      <c r="U463" s="41">
        <v>511284</v>
      </c>
      <c r="V463" s="41">
        <v>775126</v>
      </c>
      <c r="W463" s="41">
        <v>57029539.530000001</v>
      </c>
      <c r="X463" s="43">
        <v>3.0296620721646409E-2</v>
      </c>
      <c r="Y463" s="41">
        <v>6929.7199999999993</v>
      </c>
      <c r="Z463" s="41">
        <v>54500</v>
      </c>
      <c r="AA463" s="41">
        <v>1228.5944</v>
      </c>
      <c r="AB463" s="41">
        <v>62658.314400000003</v>
      </c>
      <c r="AC463" s="41">
        <v>0</v>
      </c>
      <c r="AD463" s="41">
        <v>62658.314400000003</v>
      </c>
      <c r="AE463" s="41">
        <v>0</v>
      </c>
      <c r="AF463" s="41">
        <v>0</v>
      </c>
      <c r="AG463" s="43">
        <f t="shared" si="21"/>
        <v>11890386.279999999</v>
      </c>
      <c r="AH463" s="43">
        <f t="shared" si="22"/>
        <v>27254768</v>
      </c>
      <c r="AI463" s="43">
        <f t="shared" si="23"/>
        <v>17884385.25</v>
      </c>
      <c r="AJ463" s="41">
        <v>2184884496</v>
      </c>
      <c r="AK463" s="41">
        <v>2325380101</v>
      </c>
      <c r="AL463" s="41">
        <v>2568617935</v>
      </c>
      <c r="AM463" s="41">
        <v>2359627510.6666665</v>
      </c>
      <c r="AN463" s="41">
        <v>856205.36646044406</v>
      </c>
      <c r="AO463" s="44"/>
    </row>
    <row r="464" spans="1:41" s="34" customFormat="1" ht="16.5" x14ac:dyDescent="0.3">
      <c r="A464" s="34" t="s">
        <v>986</v>
      </c>
      <c r="B464" s="34" t="s">
        <v>987</v>
      </c>
      <c r="C464" s="34" t="s">
        <v>988</v>
      </c>
      <c r="D464" s="39">
        <v>2</v>
      </c>
      <c r="E464" s="39" t="s">
        <v>1247</v>
      </c>
      <c r="F464" s="40" t="s">
        <v>1190</v>
      </c>
      <c r="G464" s="41">
        <v>288079088</v>
      </c>
      <c r="H464" s="42">
        <v>3.4870000000000001</v>
      </c>
      <c r="I464" s="41">
        <v>391618056</v>
      </c>
      <c r="J464" s="41">
        <v>4421368.99</v>
      </c>
      <c r="K464" s="41">
        <v>4420498.71</v>
      </c>
      <c r="L464" s="41">
        <v>0</v>
      </c>
      <c r="M464" s="41">
        <v>4420498.71</v>
      </c>
      <c r="N464" s="41">
        <v>0</v>
      </c>
      <c r="O464" s="41">
        <v>0</v>
      </c>
      <c r="P464" s="41">
        <v>78427.850000000006</v>
      </c>
      <c r="Q464" s="41">
        <v>4713403</v>
      </c>
      <c r="R464" s="41">
        <v>0</v>
      </c>
      <c r="S464" s="41">
        <v>0</v>
      </c>
      <c r="T464" s="41">
        <v>817626.31</v>
      </c>
      <c r="U464" s="41">
        <v>14403.95</v>
      </c>
      <c r="V464" s="41">
        <v>0</v>
      </c>
      <c r="W464" s="41">
        <v>10044359.819999998</v>
      </c>
      <c r="X464" s="43">
        <v>2.8155667384357617E-2</v>
      </c>
      <c r="Y464" s="41">
        <v>6618.08</v>
      </c>
      <c r="Z464" s="41">
        <v>29500</v>
      </c>
      <c r="AA464" s="41">
        <v>722.36160000000007</v>
      </c>
      <c r="AB464" s="41">
        <v>36840.441600000006</v>
      </c>
      <c r="AC464" s="41">
        <v>0</v>
      </c>
      <c r="AD464" s="41">
        <v>36840.441600000006</v>
      </c>
      <c r="AE464" s="41">
        <v>0</v>
      </c>
      <c r="AF464" s="41">
        <v>0</v>
      </c>
      <c r="AG464" s="43">
        <f t="shared" si="21"/>
        <v>4498926.5599999996</v>
      </c>
      <c r="AH464" s="43">
        <f t="shared" si="22"/>
        <v>4713403</v>
      </c>
      <c r="AI464" s="43">
        <f t="shared" si="23"/>
        <v>832030.26</v>
      </c>
      <c r="AJ464" s="41">
        <v>331411333</v>
      </c>
      <c r="AK464" s="41">
        <v>389360960</v>
      </c>
      <c r="AL464" s="41">
        <v>406222772</v>
      </c>
      <c r="AM464" s="41">
        <v>375665021.66666669</v>
      </c>
      <c r="AN464" s="41">
        <v>135578.78442108</v>
      </c>
      <c r="AO464" s="44"/>
    </row>
    <row r="465" spans="1:41" s="34" customFormat="1" ht="16.5" x14ac:dyDescent="0.3">
      <c r="A465" s="34" t="s">
        <v>989</v>
      </c>
      <c r="B465" s="34" t="s">
        <v>990</v>
      </c>
      <c r="C465" s="34" t="s">
        <v>988</v>
      </c>
      <c r="D465" s="39">
        <v>3</v>
      </c>
      <c r="E465" s="39" t="s">
        <v>1246</v>
      </c>
      <c r="F465" s="40" t="s">
        <v>1190</v>
      </c>
      <c r="G465" s="41">
        <v>105039000</v>
      </c>
      <c r="H465" s="42">
        <v>4.0940000000000003</v>
      </c>
      <c r="I465" s="41">
        <v>135254037</v>
      </c>
      <c r="J465" s="41">
        <v>1527018.47</v>
      </c>
      <c r="K465" s="41">
        <v>1524330.19</v>
      </c>
      <c r="L465" s="41">
        <v>0</v>
      </c>
      <c r="M465" s="41">
        <v>1524330.19</v>
      </c>
      <c r="N465" s="41">
        <v>0</v>
      </c>
      <c r="O465" s="41">
        <v>0</v>
      </c>
      <c r="P465" s="41">
        <v>27047.37</v>
      </c>
      <c r="Q465" s="41">
        <v>1984000</v>
      </c>
      <c r="R465" s="41">
        <v>0</v>
      </c>
      <c r="S465" s="41">
        <v>0</v>
      </c>
      <c r="T465" s="41">
        <v>764684</v>
      </c>
      <c r="U465" s="41">
        <v>0</v>
      </c>
      <c r="V465" s="41">
        <v>0</v>
      </c>
      <c r="W465" s="41">
        <v>4300061.5600000005</v>
      </c>
      <c r="X465" s="43">
        <v>2.9884344717398672E-2</v>
      </c>
      <c r="Y465" s="41">
        <v>3000</v>
      </c>
      <c r="Z465" s="41">
        <v>6250</v>
      </c>
      <c r="AA465" s="41">
        <v>185</v>
      </c>
      <c r="AB465" s="41">
        <v>9435</v>
      </c>
      <c r="AC465" s="41">
        <v>0</v>
      </c>
      <c r="AD465" s="41">
        <v>9435</v>
      </c>
      <c r="AE465" s="41">
        <v>0</v>
      </c>
      <c r="AF465" s="41">
        <v>0</v>
      </c>
      <c r="AG465" s="43">
        <f t="shared" si="21"/>
        <v>1551377.56</v>
      </c>
      <c r="AH465" s="43">
        <f t="shared" si="22"/>
        <v>1984000</v>
      </c>
      <c r="AI465" s="43">
        <f t="shared" si="23"/>
        <v>764684</v>
      </c>
      <c r="AJ465" s="41">
        <v>122526743</v>
      </c>
      <c r="AK465" s="41">
        <v>135096460</v>
      </c>
      <c r="AL465" s="41">
        <v>143104905</v>
      </c>
      <c r="AM465" s="41">
        <v>133576036</v>
      </c>
      <c r="AN465" s="41">
        <v>47701.587298364997</v>
      </c>
      <c r="AO465" s="44"/>
    </row>
    <row r="466" spans="1:41" s="34" customFormat="1" ht="16.5" x14ac:dyDescent="0.3">
      <c r="A466" s="34" t="s">
        <v>991</v>
      </c>
      <c r="B466" s="34" t="s">
        <v>992</v>
      </c>
      <c r="C466" s="34" t="s">
        <v>988</v>
      </c>
      <c r="D466" s="39">
        <v>1</v>
      </c>
      <c r="E466" s="39" t="s">
        <v>1246</v>
      </c>
      <c r="F466" s="40" t="s">
        <v>1190</v>
      </c>
      <c r="G466" s="41">
        <v>115597900</v>
      </c>
      <c r="H466" s="42">
        <v>3.12</v>
      </c>
      <c r="I466" s="41">
        <v>130045015</v>
      </c>
      <c r="J466" s="41">
        <v>1468208.6</v>
      </c>
      <c r="K466" s="41">
        <v>1467897.2200000002</v>
      </c>
      <c r="L466" s="41">
        <v>0</v>
      </c>
      <c r="M466" s="41">
        <v>1467897.2200000002</v>
      </c>
      <c r="N466" s="41">
        <v>0</v>
      </c>
      <c r="O466" s="41">
        <v>0</v>
      </c>
      <c r="P466" s="41">
        <v>26043.31</v>
      </c>
      <c r="Q466" s="41">
        <v>1615886</v>
      </c>
      <c r="R466" s="41">
        <v>0</v>
      </c>
      <c r="S466" s="41">
        <v>0</v>
      </c>
      <c r="T466" s="41">
        <v>495799.52</v>
      </c>
      <c r="U466" s="41">
        <v>0</v>
      </c>
      <c r="V466" s="41">
        <v>0</v>
      </c>
      <c r="W466" s="41">
        <v>3605626.0500000003</v>
      </c>
      <c r="X466" s="43">
        <v>2.5646022691695206E-2</v>
      </c>
      <c r="Y466" s="41">
        <v>1000</v>
      </c>
      <c r="Z466" s="41">
        <v>9500</v>
      </c>
      <c r="AA466" s="41">
        <v>210</v>
      </c>
      <c r="AB466" s="41">
        <v>10710</v>
      </c>
      <c r="AC466" s="41">
        <v>0</v>
      </c>
      <c r="AD466" s="41">
        <v>10710</v>
      </c>
      <c r="AE466" s="41">
        <v>0</v>
      </c>
      <c r="AF466" s="41">
        <v>0</v>
      </c>
      <c r="AG466" s="43">
        <f t="shared" si="21"/>
        <v>1493940.5300000003</v>
      </c>
      <c r="AH466" s="43">
        <f t="shared" si="22"/>
        <v>1615886</v>
      </c>
      <c r="AI466" s="43">
        <f t="shared" si="23"/>
        <v>495799.52</v>
      </c>
      <c r="AJ466" s="41">
        <v>113749458</v>
      </c>
      <c r="AK466" s="41">
        <v>129550006</v>
      </c>
      <c r="AL466" s="41">
        <v>141733570</v>
      </c>
      <c r="AM466" s="41">
        <v>128344344.66666667</v>
      </c>
      <c r="AN466" s="41">
        <v>47244.476088809999</v>
      </c>
      <c r="AO466" s="44"/>
    </row>
    <row r="467" spans="1:41" s="34" customFormat="1" ht="16.5" x14ac:dyDescent="0.3">
      <c r="A467" s="34" t="s">
        <v>993</v>
      </c>
      <c r="B467" s="34" t="s">
        <v>994</v>
      </c>
      <c r="C467" s="34" t="s">
        <v>988</v>
      </c>
      <c r="D467" s="39">
        <v>2</v>
      </c>
      <c r="E467" s="39" t="s">
        <v>1247</v>
      </c>
      <c r="F467" s="40" t="s">
        <v>1190</v>
      </c>
      <c r="G467" s="41">
        <v>227020700</v>
      </c>
      <c r="H467" s="42">
        <v>1.7779999999999998</v>
      </c>
      <c r="I467" s="41">
        <v>351459959</v>
      </c>
      <c r="J467" s="41">
        <v>3967983.96</v>
      </c>
      <c r="K467" s="41">
        <v>3965432.67</v>
      </c>
      <c r="L467" s="41">
        <v>0</v>
      </c>
      <c r="M467" s="41">
        <v>3965432.67</v>
      </c>
      <c r="N467" s="41">
        <v>0</v>
      </c>
      <c r="O467" s="41">
        <v>0</v>
      </c>
      <c r="P467" s="41">
        <v>70356.33</v>
      </c>
      <c r="Q467" s="41">
        <v>0</v>
      </c>
      <c r="R467" s="41">
        <v>0</v>
      </c>
      <c r="S467" s="41">
        <v>0</v>
      </c>
      <c r="T467" s="41">
        <v>0</v>
      </c>
      <c r="U467" s="41">
        <v>0</v>
      </c>
      <c r="V467" s="41">
        <v>0</v>
      </c>
      <c r="W467" s="41">
        <v>4035789</v>
      </c>
      <c r="X467" s="43">
        <v>1.5487716091502466E-2</v>
      </c>
      <c r="Y467" s="41">
        <v>2041.78</v>
      </c>
      <c r="Z467" s="41">
        <v>12250</v>
      </c>
      <c r="AA467" s="41">
        <v>285.8356</v>
      </c>
      <c r="AB467" s="41">
        <v>14577.615600000001</v>
      </c>
      <c r="AC467" s="41">
        <v>0</v>
      </c>
      <c r="AD467" s="41">
        <v>14577.615600000001</v>
      </c>
      <c r="AE467" s="41">
        <v>0</v>
      </c>
      <c r="AF467" s="41">
        <v>0</v>
      </c>
      <c r="AG467" s="43">
        <f t="shared" si="21"/>
        <v>4035789</v>
      </c>
      <c r="AH467" s="43">
        <f t="shared" si="22"/>
        <v>0</v>
      </c>
      <c r="AI467" s="43">
        <f t="shared" si="23"/>
        <v>0</v>
      </c>
      <c r="AJ467" s="41">
        <v>318027466</v>
      </c>
      <c r="AK467" s="41">
        <v>350330145</v>
      </c>
      <c r="AL467" s="41">
        <v>428421778</v>
      </c>
      <c r="AM467" s="41">
        <v>365593129.66666669</v>
      </c>
      <c r="AN467" s="41">
        <v>142807.11652607401</v>
      </c>
      <c r="AO467" s="44"/>
    </row>
    <row r="468" spans="1:41" s="34" customFormat="1" ht="16.5" x14ac:dyDescent="0.3">
      <c r="A468" s="34" t="s">
        <v>995</v>
      </c>
      <c r="B468" s="34" t="s">
        <v>996</v>
      </c>
      <c r="C468" s="34" t="s">
        <v>988</v>
      </c>
      <c r="D468" s="39">
        <v>3</v>
      </c>
      <c r="E468" s="39" t="s">
        <v>1246</v>
      </c>
      <c r="F468" s="40" t="s">
        <v>1190</v>
      </c>
      <c r="G468" s="41">
        <v>174670600</v>
      </c>
      <c r="H468" s="42">
        <v>3.4769999999999999</v>
      </c>
      <c r="I468" s="41">
        <v>194320114</v>
      </c>
      <c r="J468" s="41">
        <v>2193874.65</v>
      </c>
      <c r="K468" s="41">
        <v>2190587.63</v>
      </c>
      <c r="L468" s="41">
        <v>0</v>
      </c>
      <c r="M468" s="41">
        <v>2190587.63</v>
      </c>
      <c r="N468" s="41">
        <v>0</v>
      </c>
      <c r="O468" s="41">
        <v>0</v>
      </c>
      <c r="P468" s="41">
        <v>38866.129999999997</v>
      </c>
      <c r="Q468" s="41">
        <v>3320628</v>
      </c>
      <c r="R468" s="41">
        <v>0</v>
      </c>
      <c r="S468" s="41">
        <v>0</v>
      </c>
      <c r="T468" s="41">
        <v>487236.88</v>
      </c>
      <c r="U468" s="41">
        <v>34934.120000000003</v>
      </c>
      <c r="V468" s="41">
        <v>0</v>
      </c>
      <c r="W468" s="41">
        <v>6072252.7599999998</v>
      </c>
      <c r="X468" s="43">
        <v>2.7285915109175763E-2</v>
      </c>
      <c r="Y468" s="41">
        <v>3325.24</v>
      </c>
      <c r="Z468" s="41">
        <v>10750</v>
      </c>
      <c r="AA468" s="41">
        <v>281.50479999999999</v>
      </c>
      <c r="AB468" s="41">
        <v>14356.7448</v>
      </c>
      <c r="AC468" s="41">
        <v>0</v>
      </c>
      <c r="AD468" s="41">
        <v>14356.7448</v>
      </c>
      <c r="AE468" s="41">
        <v>0</v>
      </c>
      <c r="AF468" s="41">
        <v>0</v>
      </c>
      <c r="AG468" s="43">
        <f t="shared" si="21"/>
        <v>2229453.7599999998</v>
      </c>
      <c r="AH468" s="43">
        <f t="shared" si="22"/>
        <v>3320628</v>
      </c>
      <c r="AI468" s="43">
        <f t="shared" si="23"/>
        <v>522171</v>
      </c>
      <c r="AJ468" s="41">
        <v>182523014</v>
      </c>
      <c r="AK468" s="41">
        <v>190165059</v>
      </c>
      <c r="AL468" s="41">
        <v>207941190</v>
      </c>
      <c r="AM468" s="41">
        <v>193543087.66666666</v>
      </c>
      <c r="AN468" s="41">
        <v>69313.660686269999</v>
      </c>
      <c r="AO468" s="44"/>
    </row>
    <row r="469" spans="1:41" s="34" customFormat="1" ht="16.5" x14ac:dyDescent="0.3">
      <c r="A469" s="34" t="s">
        <v>997</v>
      </c>
      <c r="B469" s="34" t="s">
        <v>998</v>
      </c>
      <c r="C469" s="34" t="s">
        <v>988</v>
      </c>
      <c r="D469" s="39">
        <v>1</v>
      </c>
      <c r="E469" s="39" t="s">
        <v>1246</v>
      </c>
      <c r="F469" s="40" t="s">
        <v>1190</v>
      </c>
      <c r="G469" s="41">
        <v>287215000</v>
      </c>
      <c r="H469" s="42">
        <v>2.6919999999999997</v>
      </c>
      <c r="I469" s="41">
        <v>332836802</v>
      </c>
      <c r="J469" s="41">
        <v>3757728.46</v>
      </c>
      <c r="K469" s="41">
        <v>3747194.98</v>
      </c>
      <c r="L469" s="41">
        <v>0</v>
      </c>
      <c r="M469" s="41">
        <v>3747194.98</v>
      </c>
      <c r="N469" s="41">
        <v>0</v>
      </c>
      <c r="O469" s="41">
        <v>0</v>
      </c>
      <c r="P469" s="41">
        <v>66486.820000000007</v>
      </c>
      <c r="Q469" s="41">
        <v>3380764</v>
      </c>
      <c r="R469" s="41">
        <v>0</v>
      </c>
      <c r="S469" s="41">
        <v>0</v>
      </c>
      <c r="T469" s="41">
        <v>479608.76</v>
      </c>
      <c r="U469" s="41">
        <v>57443</v>
      </c>
      <c r="V469" s="41">
        <v>0</v>
      </c>
      <c r="W469" s="41">
        <v>7731497.5599999996</v>
      </c>
      <c r="X469" s="43">
        <v>2.4261338378686353E-2</v>
      </c>
      <c r="Y469" s="41">
        <v>1886.3</v>
      </c>
      <c r="Z469" s="41">
        <v>20500</v>
      </c>
      <c r="AA469" s="41">
        <v>447.726</v>
      </c>
      <c r="AB469" s="41">
        <v>22834.025999999998</v>
      </c>
      <c r="AC469" s="41">
        <v>0</v>
      </c>
      <c r="AD469" s="41">
        <v>22834.025999999998</v>
      </c>
      <c r="AE469" s="41">
        <v>0</v>
      </c>
      <c r="AF469" s="41">
        <v>0</v>
      </c>
      <c r="AG469" s="43">
        <f t="shared" si="21"/>
        <v>3813681.8</v>
      </c>
      <c r="AH469" s="43">
        <f t="shared" si="22"/>
        <v>3380764</v>
      </c>
      <c r="AI469" s="43">
        <f t="shared" si="23"/>
        <v>537051.76</v>
      </c>
      <c r="AJ469" s="41">
        <v>288776955</v>
      </c>
      <c r="AK469" s="41">
        <v>326256303</v>
      </c>
      <c r="AL469" s="41">
        <v>338896755</v>
      </c>
      <c r="AM469" s="41">
        <v>317976671</v>
      </c>
      <c r="AN469" s="41">
        <v>112965.472034415</v>
      </c>
      <c r="AO469" s="44"/>
    </row>
    <row r="470" spans="1:41" s="34" customFormat="1" ht="16.5" x14ac:dyDescent="0.3">
      <c r="A470" s="34" t="s">
        <v>999</v>
      </c>
      <c r="B470" s="34" t="s">
        <v>1000</v>
      </c>
      <c r="C470" s="34" t="s">
        <v>988</v>
      </c>
      <c r="D470" s="39">
        <v>2</v>
      </c>
      <c r="E470" s="39" t="s">
        <v>1247</v>
      </c>
      <c r="F470" s="40" t="s">
        <v>1190</v>
      </c>
      <c r="G470" s="41">
        <v>136028550</v>
      </c>
      <c r="H470" s="42">
        <v>5.5460000000000003</v>
      </c>
      <c r="I470" s="41">
        <v>189777134</v>
      </c>
      <c r="J470" s="41">
        <v>2142584.39</v>
      </c>
      <c r="K470" s="41">
        <v>2140476.9700000002</v>
      </c>
      <c r="L470" s="41">
        <v>0</v>
      </c>
      <c r="M470" s="41">
        <v>2140476.9700000002</v>
      </c>
      <c r="N470" s="41">
        <v>0</v>
      </c>
      <c r="O470" s="41">
        <v>0</v>
      </c>
      <c r="P470" s="41">
        <v>37977.360000000001</v>
      </c>
      <c r="Q470" s="41">
        <v>0</v>
      </c>
      <c r="R470" s="41">
        <v>1918132</v>
      </c>
      <c r="S470" s="41">
        <v>0</v>
      </c>
      <c r="T470" s="41">
        <v>3447432.78</v>
      </c>
      <c r="U470" s="41">
        <v>0</v>
      </c>
      <c r="V470" s="41">
        <v>0</v>
      </c>
      <c r="W470" s="41">
        <v>7544019.1099999994</v>
      </c>
      <c r="X470" s="43">
        <v>3.894157218359285E-2</v>
      </c>
      <c r="Y470" s="41">
        <v>4500</v>
      </c>
      <c r="Z470" s="41">
        <v>11250</v>
      </c>
      <c r="AA470" s="41">
        <v>315</v>
      </c>
      <c r="AB470" s="41">
        <v>16065</v>
      </c>
      <c r="AC470" s="41">
        <v>-500</v>
      </c>
      <c r="AD470" s="41">
        <v>15565</v>
      </c>
      <c r="AE470" s="41">
        <v>0</v>
      </c>
      <c r="AF470" s="41">
        <v>0</v>
      </c>
      <c r="AG470" s="43">
        <f t="shared" si="21"/>
        <v>2178454.33</v>
      </c>
      <c r="AH470" s="43">
        <f t="shared" si="22"/>
        <v>1918132</v>
      </c>
      <c r="AI470" s="43">
        <f t="shared" si="23"/>
        <v>3447432.78</v>
      </c>
      <c r="AJ470" s="41">
        <v>159144331</v>
      </c>
      <c r="AK470" s="41">
        <v>187260246</v>
      </c>
      <c r="AL470" s="41">
        <v>203361564</v>
      </c>
      <c r="AM470" s="41">
        <v>183255380.33333334</v>
      </c>
      <c r="AN470" s="41">
        <v>67787.120212812006</v>
      </c>
      <c r="AO470" s="44"/>
    </row>
    <row r="471" spans="1:41" s="34" customFormat="1" ht="16.5" x14ac:dyDescent="0.3">
      <c r="A471" s="34" t="s">
        <v>1001</v>
      </c>
      <c r="B471" s="34" t="s">
        <v>1002</v>
      </c>
      <c r="C471" s="34" t="s">
        <v>988</v>
      </c>
      <c r="D471" s="39">
        <v>3</v>
      </c>
      <c r="E471" s="39" t="s">
        <v>1246</v>
      </c>
      <c r="F471" s="40" t="s">
        <v>1190</v>
      </c>
      <c r="G471" s="41">
        <v>974483443</v>
      </c>
      <c r="H471" s="42">
        <v>5.0980000000000008</v>
      </c>
      <c r="I471" s="41">
        <v>1258661819</v>
      </c>
      <c r="J471" s="41">
        <v>14210295.59</v>
      </c>
      <c r="K471" s="41">
        <v>14138263.75</v>
      </c>
      <c r="L471" s="41">
        <v>0</v>
      </c>
      <c r="M471" s="41">
        <v>14138263.75</v>
      </c>
      <c r="N471" s="41">
        <v>0</v>
      </c>
      <c r="O471" s="41">
        <v>0</v>
      </c>
      <c r="P471" s="41">
        <v>250864.85</v>
      </c>
      <c r="Q471" s="41">
        <v>25084668</v>
      </c>
      <c r="R471" s="41">
        <v>0</v>
      </c>
      <c r="S471" s="41">
        <v>0</v>
      </c>
      <c r="T471" s="41">
        <v>10198134.939999999</v>
      </c>
      <c r="U471" s="41">
        <v>0</v>
      </c>
      <c r="V471" s="41">
        <v>0</v>
      </c>
      <c r="W471" s="41">
        <v>49671931.539999999</v>
      </c>
      <c r="X471" s="43">
        <v>3.6462035986667647E-2</v>
      </c>
      <c r="Y471" s="41">
        <v>16750</v>
      </c>
      <c r="Z471" s="41">
        <v>106000</v>
      </c>
      <c r="AA471" s="41">
        <v>2455</v>
      </c>
      <c r="AB471" s="41">
        <v>125205</v>
      </c>
      <c r="AC471" s="41">
        <v>0</v>
      </c>
      <c r="AD471" s="41">
        <v>125205</v>
      </c>
      <c r="AE471" s="41">
        <v>0</v>
      </c>
      <c r="AF471" s="41">
        <v>0</v>
      </c>
      <c r="AG471" s="43">
        <f t="shared" si="21"/>
        <v>14389128.6</v>
      </c>
      <c r="AH471" s="43">
        <f t="shared" si="22"/>
        <v>25084668</v>
      </c>
      <c r="AI471" s="43">
        <f t="shared" si="23"/>
        <v>10198134.939999999</v>
      </c>
      <c r="AJ471" s="41">
        <v>1103487225</v>
      </c>
      <c r="AK471" s="41">
        <v>1212798673</v>
      </c>
      <c r="AL471" s="41">
        <v>1316335868</v>
      </c>
      <c r="AM471" s="41">
        <v>1210873922</v>
      </c>
      <c r="AN471" s="41">
        <v>438778.18388804398</v>
      </c>
      <c r="AO471" s="44"/>
    </row>
    <row r="472" spans="1:41" s="34" customFormat="1" ht="16.5" x14ac:dyDescent="0.3">
      <c r="A472" s="34" t="s">
        <v>1003</v>
      </c>
      <c r="B472" s="34" t="s">
        <v>1004</v>
      </c>
      <c r="C472" s="34" t="s">
        <v>988</v>
      </c>
      <c r="D472" s="39">
        <v>1</v>
      </c>
      <c r="E472" s="39" t="s">
        <v>1246</v>
      </c>
      <c r="F472" s="40" t="s">
        <v>1190</v>
      </c>
      <c r="G472" s="41">
        <v>495449700</v>
      </c>
      <c r="H472" s="42">
        <v>3.6559999999999997</v>
      </c>
      <c r="I472" s="41">
        <v>633239812</v>
      </c>
      <c r="J472" s="41">
        <v>7149279.3099999996</v>
      </c>
      <c r="K472" s="41">
        <v>7146699.4199999999</v>
      </c>
      <c r="L472" s="41">
        <v>0</v>
      </c>
      <c r="M472" s="41">
        <v>7146699.4199999999</v>
      </c>
      <c r="N472" s="41">
        <v>0</v>
      </c>
      <c r="O472" s="41">
        <v>0</v>
      </c>
      <c r="P472" s="41">
        <v>126797.25</v>
      </c>
      <c r="Q472" s="41">
        <v>0</v>
      </c>
      <c r="R472" s="41">
        <v>9226978</v>
      </c>
      <c r="S472" s="41">
        <v>0</v>
      </c>
      <c r="T472" s="41">
        <v>1462896.35</v>
      </c>
      <c r="U472" s="41">
        <v>148634.91</v>
      </c>
      <c r="V472" s="41">
        <v>0</v>
      </c>
      <c r="W472" s="41">
        <v>18112005.93</v>
      </c>
      <c r="X472" s="43">
        <v>2.8099051210294552E-2</v>
      </c>
      <c r="Y472" s="41">
        <v>2500</v>
      </c>
      <c r="Z472" s="41">
        <v>32500</v>
      </c>
      <c r="AA472" s="41">
        <v>700</v>
      </c>
      <c r="AB472" s="41">
        <v>35700</v>
      </c>
      <c r="AC472" s="41">
        <v>750</v>
      </c>
      <c r="AD472" s="41">
        <v>36450</v>
      </c>
      <c r="AE472" s="41">
        <v>0</v>
      </c>
      <c r="AF472" s="41">
        <v>0</v>
      </c>
      <c r="AG472" s="43">
        <f t="shared" si="21"/>
        <v>7273496.6699999999</v>
      </c>
      <c r="AH472" s="43">
        <f t="shared" si="22"/>
        <v>9226978</v>
      </c>
      <c r="AI472" s="43">
        <f t="shared" si="23"/>
        <v>1611531.26</v>
      </c>
      <c r="AJ472" s="41">
        <v>556371166</v>
      </c>
      <c r="AK472" s="41">
        <v>595792017</v>
      </c>
      <c r="AL472" s="41">
        <v>675643938</v>
      </c>
      <c r="AM472" s="41">
        <v>609269040.33333337</v>
      </c>
      <c r="AN472" s="41">
        <v>225214.42078535401</v>
      </c>
      <c r="AO472" s="44"/>
    </row>
    <row r="473" spans="1:41" s="34" customFormat="1" ht="16.5" x14ac:dyDescent="0.3">
      <c r="A473" s="34" t="s">
        <v>1005</v>
      </c>
      <c r="B473" s="34" t="s">
        <v>1006</v>
      </c>
      <c r="C473" s="34" t="s">
        <v>988</v>
      </c>
      <c r="D473" s="39">
        <v>2</v>
      </c>
      <c r="E473" s="39" t="s">
        <v>1247</v>
      </c>
      <c r="F473" s="40" t="s">
        <v>1190</v>
      </c>
      <c r="G473" s="41">
        <v>613023607</v>
      </c>
      <c r="H473" s="42">
        <v>4.0920000000000005</v>
      </c>
      <c r="I473" s="41">
        <v>866325847</v>
      </c>
      <c r="J473" s="41">
        <v>9780821.3200000003</v>
      </c>
      <c r="K473" s="41">
        <v>9780367.0300000012</v>
      </c>
      <c r="L473" s="41">
        <v>0</v>
      </c>
      <c r="M473" s="41">
        <v>9780367.0300000012</v>
      </c>
      <c r="N473" s="41">
        <v>0</v>
      </c>
      <c r="O473" s="41">
        <v>0</v>
      </c>
      <c r="P473" s="41">
        <v>173521.26</v>
      </c>
      <c r="Q473" s="41">
        <v>12521454</v>
      </c>
      <c r="R473" s="41">
        <v>0</v>
      </c>
      <c r="S473" s="41">
        <v>0</v>
      </c>
      <c r="T473" s="41">
        <v>2546152.0499999998</v>
      </c>
      <c r="U473" s="41">
        <v>61302.36</v>
      </c>
      <c r="V473" s="41">
        <v>0</v>
      </c>
      <c r="W473" s="41">
        <v>25082796.699999999</v>
      </c>
      <c r="X473" s="43">
        <v>3.1800751535000393E-2</v>
      </c>
      <c r="Y473" s="41">
        <v>16810.280000000002</v>
      </c>
      <c r="Z473" s="41">
        <v>58250</v>
      </c>
      <c r="AA473" s="41">
        <v>1501.2056</v>
      </c>
      <c r="AB473" s="41">
        <v>76561.4856</v>
      </c>
      <c r="AC473" s="41">
        <v>0</v>
      </c>
      <c r="AD473" s="41">
        <v>76561.4856</v>
      </c>
      <c r="AE473" s="41">
        <v>0</v>
      </c>
      <c r="AF473" s="41">
        <v>0</v>
      </c>
      <c r="AG473" s="43">
        <f t="shared" si="21"/>
        <v>9953888.290000001</v>
      </c>
      <c r="AH473" s="43">
        <f t="shared" si="22"/>
        <v>12521454</v>
      </c>
      <c r="AI473" s="43">
        <f t="shared" si="23"/>
        <v>2607454.4099999997</v>
      </c>
      <c r="AJ473" s="41">
        <v>723271203</v>
      </c>
      <c r="AK473" s="41">
        <v>854731941</v>
      </c>
      <c r="AL473" s="41">
        <v>908501558</v>
      </c>
      <c r="AM473" s="41">
        <v>828834900.66666663</v>
      </c>
      <c r="AN473" s="41">
        <v>303095.01857134502</v>
      </c>
      <c r="AO473" s="44"/>
    </row>
    <row r="474" spans="1:41" s="34" customFormat="1" ht="16.5" x14ac:dyDescent="0.3">
      <c r="A474" s="34" t="s">
        <v>1007</v>
      </c>
      <c r="B474" s="34" t="s">
        <v>1008</v>
      </c>
      <c r="C474" s="34" t="s">
        <v>988</v>
      </c>
      <c r="D474" s="39">
        <v>3</v>
      </c>
      <c r="E474" s="39" t="s">
        <v>1246</v>
      </c>
      <c r="F474" s="40" t="s">
        <v>1190</v>
      </c>
      <c r="G474" s="41">
        <v>180626519</v>
      </c>
      <c r="H474" s="42">
        <v>3.7949999999999999</v>
      </c>
      <c r="I474" s="41">
        <v>255846271</v>
      </c>
      <c r="J474" s="41">
        <v>2888505.14</v>
      </c>
      <c r="K474" s="41">
        <v>2888015.2800000003</v>
      </c>
      <c r="L474" s="41">
        <v>0</v>
      </c>
      <c r="M474" s="41">
        <v>2888015.2800000003</v>
      </c>
      <c r="N474" s="41">
        <v>0</v>
      </c>
      <c r="O474" s="41">
        <v>0</v>
      </c>
      <c r="P474" s="41">
        <v>51238.71</v>
      </c>
      <c r="Q474" s="41">
        <v>3000981</v>
      </c>
      <c r="R474" s="41">
        <v>0</v>
      </c>
      <c r="S474" s="41">
        <v>0</v>
      </c>
      <c r="T474" s="41">
        <v>914025.38</v>
      </c>
      <c r="U474" s="41">
        <v>0</v>
      </c>
      <c r="V474" s="41">
        <v>0</v>
      </c>
      <c r="W474" s="41">
        <v>6854260.3700000001</v>
      </c>
      <c r="X474" s="43">
        <v>2.7795864316465389E-2</v>
      </c>
      <c r="Y474" s="41">
        <v>6750</v>
      </c>
      <c r="Z474" s="41">
        <v>18250</v>
      </c>
      <c r="AA474" s="41">
        <v>500</v>
      </c>
      <c r="AB474" s="41">
        <v>25500</v>
      </c>
      <c r="AC474" s="41">
        <v>0</v>
      </c>
      <c r="AD474" s="41">
        <v>25500</v>
      </c>
      <c r="AE474" s="41">
        <v>0</v>
      </c>
      <c r="AF474" s="41">
        <v>0</v>
      </c>
      <c r="AG474" s="43">
        <f t="shared" si="21"/>
        <v>2939253.99</v>
      </c>
      <c r="AH474" s="43">
        <f t="shared" si="22"/>
        <v>3000981</v>
      </c>
      <c r="AI474" s="43">
        <f t="shared" si="23"/>
        <v>914025.38</v>
      </c>
      <c r="AJ474" s="41">
        <v>222653129</v>
      </c>
      <c r="AK474" s="41">
        <v>254354208</v>
      </c>
      <c r="AL474" s="41">
        <v>259360591</v>
      </c>
      <c r="AM474" s="41">
        <v>245455976</v>
      </c>
      <c r="AN474" s="41">
        <v>86663.533336380002</v>
      </c>
      <c r="AO474" s="44"/>
    </row>
    <row r="475" spans="1:41" s="34" customFormat="1" ht="16.5" x14ac:dyDescent="0.3">
      <c r="A475" s="34" t="s">
        <v>1009</v>
      </c>
      <c r="B475" s="34" t="s">
        <v>1010</v>
      </c>
      <c r="C475" s="34" t="s">
        <v>988</v>
      </c>
      <c r="D475" s="39">
        <v>1</v>
      </c>
      <c r="E475" s="39" t="s">
        <v>1247</v>
      </c>
      <c r="F475" s="40" t="s">
        <v>1190</v>
      </c>
      <c r="G475" s="41">
        <v>114888810</v>
      </c>
      <c r="H475" s="42">
        <v>8.2219999999999995</v>
      </c>
      <c r="I475" s="41">
        <v>178069864</v>
      </c>
      <c r="J475" s="41">
        <v>2010409.28</v>
      </c>
      <c r="K475" s="41">
        <v>2008225.95</v>
      </c>
      <c r="L475" s="41">
        <v>0</v>
      </c>
      <c r="M475" s="41">
        <v>2008225.95</v>
      </c>
      <c r="N475" s="41">
        <v>0</v>
      </c>
      <c r="O475" s="41">
        <v>0</v>
      </c>
      <c r="P475" s="41">
        <v>35630.69</v>
      </c>
      <c r="Q475" s="41">
        <v>2625360</v>
      </c>
      <c r="R475" s="41">
        <v>0</v>
      </c>
      <c r="S475" s="41">
        <v>0</v>
      </c>
      <c r="T475" s="41">
        <v>4715264.05</v>
      </c>
      <c r="U475" s="41">
        <v>0</v>
      </c>
      <c r="V475" s="41">
        <v>61190.63</v>
      </c>
      <c r="W475" s="41">
        <v>9445671.3200000003</v>
      </c>
      <c r="X475" s="43">
        <v>3.9159702230899623E-2</v>
      </c>
      <c r="Y475" s="41">
        <v>0</v>
      </c>
      <c r="Z475" s="41">
        <v>15500</v>
      </c>
      <c r="AA475" s="41">
        <v>310</v>
      </c>
      <c r="AB475" s="41">
        <v>15810</v>
      </c>
      <c r="AC475" s="41">
        <v>0</v>
      </c>
      <c r="AD475" s="41">
        <v>15810</v>
      </c>
      <c r="AE475" s="41">
        <v>0</v>
      </c>
      <c r="AF475" s="41">
        <v>0</v>
      </c>
      <c r="AG475" s="43">
        <f t="shared" si="21"/>
        <v>2043856.64</v>
      </c>
      <c r="AH475" s="43">
        <f t="shared" si="22"/>
        <v>2625360</v>
      </c>
      <c r="AI475" s="43">
        <f t="shared" si="23"/>
        <v>4776454.68</v>
      </c>
      <c r="AJ475" s="41">
        <v>164007487</v>
      </c>
      <c r="AK475" s="41">
        <v>181659685</v>
      </c>
      <c r="AL475" s="41">
        <v>215713124</v>
      </c>
      <c r="AM475" s="41">
        <v>187126765.33333334</v>
      </c>
      <c r="AN475" s="41">
        <v>71904.302762292005</v>
      </c>
      <c r="AO475" s="44"/>
    </row>
    <row r="476" spans="1:41" s="34" customFormat="1" ht="16.5" x14ac:dyDescent="0.3">
      <c r="A476" s="34" t="s">
        <v>1011</v>
      </c>
      <c r="B476" s="34" t="s">
        <v>1012</v>
      </c>
      <c r="C476" s="34" t="s">
        <v>988</v>
      </c>
      <c r="D476" s="39">
        <v>2</v>
      </c>
      <c r="E476" s="39" t="s">
        <v>1247</v>
      </c>
      <c r="F476" s="40" t="s">
        <v>1190</v>
      </c>
      <c r="G476" s="41">
        <v>701830000</v>
      </c>
      <c r="H476" s="42">
        <v>3.6869999999999998</v>
      </c>
      <c r="I476" s="41">
        <v>963934186</v>
      </c>
      <c r="J476" s="41">
        <v>10882819.76</v>
      </c>
      <c r="K476" s="41">
        <v>10868496.709999999</v>
      </c>
      <c r="L476" s="41">
        <v>0</v>
      </c>
      <c r="M476" s="41">
        <v>10868496.709999999</v>
      </c>
      <c r="N476" s="41">
        <v>0</v>
      </c>
      <c r="O476" s="41">
        <v>0</v>
      </c>
      <c r="P476" s="41">
        <v>192837.35</v>
      </c>
      <c r="Q476" s="41">
        <v>0</v>
      </c>
      <c r="R476" s="41">
        <v>9454390</v>
      </c>
      <c r="S476" s="41">
        <v>0</v>
      </c>
      <c r="T476" s="41">
        <v>5352677.26</v>
      </c>
      <c r="U476" s="41">
        <v>7018.3</v>
      </c>
      <c r="V476" s="41">
        <v>0</v>
      </c>
      <c r="W476" s="41">
        <v>25875419.620000001</v>
      </c>
      <c r="X476" s="43">
        <v>2.8288639348408636E-2</v>
      </c>
      <c r="Y476" s="41">
        <v>11438.7</v>
      </c>
      <c r="Z476" s="41">
        <v>44500</v>
      </c>
      <c r="AA476" s="41">
        <v>1118.7739999999999</v>
      </c>
      <c r="AB476" s="41">
        <v>57057.473999999995</v>
      </c>
      <c r="AC476" s="41">
        <v>0</v>
      </c>
      <c r="AD476" s="41">
        <v>57057.473999999995</v>
      </c>
      <c r="AE476" s="41">
        <v>0</v>
      </c>
      <c r="AF476" s="41">
        <v>0</v>
      </c>
      <c r="AG476" s="43">
        <f t="shared" si="21"/>
        <v>11061334.059999999</v>
      </c>
      <c r="AH476" s="43">
        <f t="shared" si="22"/>
        <v>9454390</v>
      </c>
      <c r="AI476" s="43">
        <f t="shared" si="23"/>
        <v>5359695.5599999996</v>
      </c>
      <c r="AJ476" s="41">
        <v>780458534</v>
      </c>
      <c r="AK476" s="41">
        <v>915131679</v>
      </c>
      <c r="AL476" s="41">
        <v>976934855</v>
      </c>
      <c r="AM476" s="41">
        <v>890841689.33333337</v>
      </c>
      <c r="AN476" s="41">
        <v>325644.626021715</v>
      </c>
      <c r="AO476" s="44"/>
    </row>
    <row r="477" spans="1:41" s="34" customFormat="1" ht="16.5" x14ac:dyDescent="0.3">
      <c r="A477" s="34" t="s">
        <v>1013</v>
      </c>
      <c r="B477" s="34" t="s">
        <v>1014</v>
      </c>
      <c r="C477" s="34" t="s">
        <v>988</v>
      </c>
      <c r="D477" s="39">
        <v>3</v>
      </c>
      <c r="E477" s="39" t="s">
        <v>1246</v>
      </c>
      <c r="F477" s="40" t="s">
        <v>1190</v>
      </c>
      <c r="G477" s="41">
        <v>341335900</v>
      </c>
      <c r="H477" s="42">
        <v>3.08</v>
      </c>
      <c r="I477" s="41">
        <v>410417994</v>
      </c>
      <c r="J477" s="41">
        <v>4633620.34</v>
      </c>
      <c r="K477" s="41">
        <v>4636192.76</v>
      </c>
      <c r="L477" s="41">
        <v>0</v>
      </c>
      <c r="M477" s="41">
        <v>4636192.76</v>
      </c>
      <c r="N477" s="41">
        <v>0</v>
      </c>
      <c r="O477" s="41">
        <v>0</v>
      </c>
      <c r="P477" s="41">
        <v>82252.72</v>
      </c>
      <c r="Q477" s="41">
        <v>5017553</v>
      </c>
      <c r="R477" s="41">
        <v>0</v>
      </c>
      <c r="S477" s="41">
        <v>0</v>
      </c>
      <c r="T477" s="41">
        <v>741503</v>
      </c>
      <c r="U477" s="41">
        <v>34134</v>
      </c>
      <c r="V477" s="41">
        <v>0</v>
      </c>
      <c r="W477" s="41">
        <v>10511635.48</v>
      </c>
      <c r="X477" s="43">
        <v>2.4009777985040517E-2</v>
      </c>
      <c r="Y477" s="41">
        <v>5683.5599999999995</v>
      </c>
      <c r="Z477" s="41">
        <v>21000</v>
      </c>
      <c r="AA477" s="41">
        <v>533.6712</v>
      </c>
      <c r="AB477" s="41">
        <v>27217.231199999998</v>
      </c>
      <c r="AC477" s="41">
        <v>0</v>
      </c>
      <c r="AD477" s="41">
        <v>27217.231199999998</v>
      </c>
      <c r="AE477" s="41">
        <v>0</v>
      </c>
      <c r="AF477" s="41">
        <v>0</v>
      </c>
      <c r="AG477" s="43">
        <f t="shared" si="21"/>
        <v>4718445.4799999995</v>
      </c>
      <c r="AH477" s="43">
        <f t="shared" si="22"/>
        <v>5017553</v>
      </c>
      <c r="AI477" s="43">
        <f t="shared" si="23"/>
        <v>775637</v>
      </c>
      <c r="AJ477" s="41">
        <v>365187225</v>
      </c>
      <c r="AK477" s="41">
        <v>408067983</v>
      </c>
      <c r="AL477" s="41">
        <v>439469422</v>
      </c>
      <c r="AM477" s="41">
        <v>404241543.33333331</v>
      </c>
      <c r="AN477" s="41">
        <v>146489.66084352601</v>
      </c>
      <c r="AO477" s="44"/>
    </row>
    <row r="478" spans="1:41" s="34" customFormat="1" ht="16.5" x14ac:dyDescent="0.3">
      <c r="A478" s="34" t="s">
        <v>1015</v>
      </c>
      <c r="B478" s="34" t="s">
        <v>1016</v>
      </c>
      <c r="C478" s="34" t="s">
        <v>988</v>
      </c>
      <c r="D478" s="39">
        <v>1</v>
      </c>
      <c r="E478" s="39" t="s">
        <v>1247</v>
      </c>
      <c r="F478" s="40" t="s">
        <v>1190</v>
      </c>
      <c r="G478" s="41">
        <v>294137600</v>
      </c>
      <c r="H478" s="42">
        <v>4.016</v>
      </c>
      <c r="I478" s="41">
        <v>351067984</v>
      </c>
      <c r="J478" s="41">
        <v>3963558.6</v>
      </c>
      <c r="K478" s="41">
        <v>3958143.41</v>
      </c>
      <c r="L478" s="41">
        <v>0</v>
      </c>
      <c r="M478" s="41">
        <v>3958143.41</v>
      </c>
      <c r="N478" s="41">
        <v>0</v>
      </c>
      <c r="O478" s="41">
        <v>0</v>
      </c>
      <c r="P478" s="41">
        <v>70226.98</v>
      </c>
      <c r="Q478" s="41">
        <v>0</v>
      </c>
      <c r="R478" s="41">
        <v>5268084</v>
      </c>
      <c r="S478" s="41">
        <v>0</v>
      </c>
      <c r="T478" s="41">
        <v>2456414.69</v>
      </c>
      <c r="U478" s="41">
        <v>58827.519999999997</v>
      </c>
      <c r="V478" s="41">
        <v>0</v>
      </c>
      <c r="W478" s="41">
        <v>11811696.6</v>
      </c>
      <c r="X478" s="43">
        <v>3.2889354634645269E-2</v>
      </c>
      <c r="Y478" s="41">
        <v>5960.56</v>
      </c>
      <c r="Z478" s="41">
        <v>26000</v>
      </c>
      <c r="AA478" s="41">
        <v>639.21120000000008</v>
      </c>
      <c r="AB478" s="41">
        <v>32599.771200000003</v>
      </c>
      <c r="AC478" s="41">
        <v>-160.27000000000001</v>
      </c>
      <c r="AD478" s="41">
        <v>32439.501200000002</v>
      </c>
      <c r="AE478" s="41">
        <v>0</v>
      </c>
      <c r="AF478" s="41">
        <v>0</v>
      </c>
      <c r="AG478" s="43">
        <f t="shared" si="21"/>
        <v>4028370.39</v>
      </c>
      <c r="AH478" s="43">
        <f t="shared" si="22"/>
        <v>5268084</v>
      </c>
      <c r="AI478" s="43">
        <f t="shared" si="23"/>
        <v>2515242.21</v>
      </c>
      <c r="AJ478" s="41">
        <v>313072316</v>
      </c>
      <c r="AK478" s="41">
        <v>340855475</v>
      </c>
      <c r="AL478" s="41">
        <v>382941804</v>
      </c>
      <c r="AM478" s="41">
        <v>345623198.33333331</v>
      </c>
      <c r="AN478" s="41">
        <v>127647.14035273201</v>
      </c>
      <c r="AO478" s="44"/>
    </row>
    <row r="479" spans="1:41" s="34" customFormat="1" ht="16.5" x14ac:dyDescent="0.3">
      <c r="A479" s="34" t="s">
        <v>1017</v>
      </c>
      <c r="B479" s="34" t="s">
        <v>1018</v>
      </c>
      <c r="C479" s="34" t="s">
        <v>1019</v>
      </c>
      <c r="D479" s="39">
        <v>2</v>
      </c>
      <c r="E479" s="39" t="s">
        <v>1247</v>
      </c>
      <c r="F479" s="40" t="s">
        <v>1190</v>
      </c>
      <c r="G479" s="41">
        <v>2759691800</v>
      </c>
      <c r="H479" s="42">
        <v>1.2699999999999998</v>
      </c>
      <c r="I479" s="41">
        <v>2734196878</v>
      </c>
      <c r="J479" s="41">
        <v>7890289.0300000003</v>
      </c>
      <c r="K479" s="41">
        <v>7886668.96</v>
      </c>
      <c r="L479" s="41">
        <v>0</v>
      </c>
      <c r="M479" s="41">
        <v>7886668.96</v>
      </c>
      <c r="N479" s="41">
        <v>0</v>
      </c>
      <c r="O479" s="41">
        <v>0</v>
      </c>
      <c r="P479" s="41">
        <v>819942.15</v>
      </c>
      <c r="Q479" s="41">
        <v>18056538</v>
      </c>
      <c r="R479" s="41">
        <v>0</v>
      </c>
      <c r="S479" s="41">
        <v>0</v>
      </c>
      <c r="T479" s="41">
        <v>6974612.2699999996</v>
      </c>
      <c r="U479" s="41">
        <v>413953.77</v>
      </c>
      <c r="V479" s="41">
        <v>894467.7</v>
      </c>
      <c r="W479" s="41">
        <v>35046182.850000001</v>
      </c>
      <c r="X479" s="43">
        <v>1.3586248133125886E-2</v>
      </c>
      <c r="Y479" s="41">
        <v>4000</v>
      </c>
      <c r="Z479" s="41">
        <v>26000</v>
      </c>
      <c r="AA479" s="41">
        <v>600</v>
      </c>
      <c r="AB479" s="41">
        <v>30600</v>
      </c>
      <c r="AC479" s="41">
        <v>0</v>
      </c>
      <c r="AD479" s="41">
        <v>30600</v>
      </c>
      <c r="AE479" s="41">
        <v>0</v>
      </c>
      <c r="AF479" s="41">
        <v>0</v>
      </c>
      <c r="AG479" s="43">
        <f t="shared" si="21"/>
        <v>8706611.1099999994</v>
      </c>
      <c r="AH479" s="43">
        <f t="shared" si="22"/>
        <v>18056538</v>
      </c>
      <c r="AI479" s="43">
        <f t="shared" si="23"/>
        <v>8283033.7399999993</v>
      </c>
      <c r="AJ479" s="41">
        <v>2619810530</v>
      </c>
      <c r="AK479" s="41">
        <v>2677135694</v>
      </c>
      <c r="AL479" s="41">
        <v>2733574308</v>
      </c>
      <c r="AM479" s="41">
        <v>2676840177.3333335</v>
      </c>
      <c r="AN479" s="41">
        <v>913244.65608776396</v>
      </c>
      <c r="AO479" s="44"/>
    </row>
    <row r="480" spans="1:41" s="34" customFormat="1" ht="16.5" x14ac:dyDescent="0.3">
      <c r="A480" s="34" t="s">
        <v>1020</v>
      </c>
      <c r="B480" s="34" t="s">
        <v>1021</v>
      </c>
      <c r="C480" s="34" t="s">
        <v>1019</v>
      </c>
      <c r="D480" s="39">
        <v>3</v>
      </c>
      <c r="E480" s="39" t="s">
        <v>1246</v>
      </c>
      <c r="F480" s="40" t="s">
        <v>1190</v>
      </c>
      <c r="G480" s="41">
        <v>8441804100</v>
      </c>
      <c r="H480" s="42">
        <v>1.7789999999999999</v>
      </c>
      <c r="I480" s="41">
        <v>8312488839</v>
      </c>
      <c r="J480" s="41">
        <v>23988009.050000001</v>
      </c>
      <c r="K480" s="41">
        <v>23985999.75</v>
      </c>
      <c r="L480" s="41">
        <v>0</v>
      </c>
      <c r="M480" s="41">
        <v>23985999.75</v>
      </c>
      <c r="N480" s="41">
        <v>0</v>
      </c>
      <c r="O480" s="41">
        <v>0</v>
      </c>
      <c r="P480" s="41">
        <v>2493711.9700000002</v>
      </c>
      <c r="Q480" s="41">
        <v>98219793</v>
      </c>
      <c r="R480" s="41">
        <v>0</v>
      </c>
      <c r="S480" s="41">
        <v>0</v>
      </c>
      <c r="T480" s="41">
        <v>22725347.670000002</v>
      </c>
      <c r="U480" s="41">
        <v>0</v>
      </c>
      <c r="V480" s="41">
        <v>2705102</v>
      </c>
      <c r="W480" s="41">
        <v>150129954.38999999</v>
      </c>
      <c r="X480" s="43">
        <v>1.950899306887352E-2</v>
      </c>
      <c r="Y480" s="41">
        <v>7657.53</v>
      </c>
      <c r="Z480" s="41">
        <v>74250</v>
      </c>
      <c r="AA480" s="41">
        <v>1638.1505999999999</v>
      </c>
      <c r="AB480" s="41">
        <v>83545.680600000007</v>
      </c>
      <c r="AC480" s="41">
        <v>250</v>
      </c>
      <c r="AD480" s="41">
        <v>83795.680600000007</v>
      </c>
      <c r="AE480" s="41">
        <v>0</v>
      </c>
      <c r="AF480" s="41">
        <v>0</v>
      </c>
      <c r="AG480" s="43">
        <f t="shared" si="21"/>
        <v>26479711.719999999</v>
      </c>
      <c r="AH480" s="43">
        <f t="shared" si="22"/>
        <v>98219793</v>
      </c>
      <c r="AI480" s="43">
        <f t="shared" si="23"/>
        <v>25430449.670000002</v>
      </c>
      <c r="AJ480" s="41">
        <v>7719623229</v>
      </c>
      <c r="AK480" s="41">
        <v>8106165936</v>
      </c>
      <c r="AL480" s="41">
        <v>8987168496</v>
      </c>
      <c r="AM480" s="41">
        <v>8270985887</v>
      </c>
      <c r="AN480" s="41">
        <v>2998767.7998958682</v>
      </c>
      <c r="AO480" s="44"/>
    </row>
    <row r="481" spans="1:41" s="34" customFormat="1" ht="16.5" x14ac:dyDescent="0.3">
      <c r="A481" s="34" t="s">
        <v>1022</v>
      </c>
      <c r="B481" s="34" t="s">
        <v>1023</v>
      </c>
      <c r="C481" s="34" t="s">
        <v>1019</v>
      </c>
      <c r="D481" s="39">
        <v>1</v>
      </c>
      <c r="E481" s="39" t="s">
        <v>1246</v>
      </c>
      <c r="F481" s="40" t="s">
        <v>1190</v>
      </c>
      <c r="G481" s="41">
        <v>2590444100</v>
      </c>
      <c r="H481" s="42">
        <v>1.9549999999999998</v>
      </c>
      <c r="I481" s="41">
        <v>2552636015</v>
      </c>
      <c r="J481" s="41">
        <v>7366344.4299999997</v>
      </c>
      <c r="K481" s="41">
        <v>7358257.3399999999</v>
      </c>
      <c r="L481" s="41">
        <v>0</v>
      </c>
      <c r="M481" s="41">
        <v>7358257.3399999999</v>
      </c>
      <c r="N481" s="41">
        <v>0</v>
      </c>
      <c r="O481" s="41">
        <v>0</v>
      </c>
      <c r="P481" s="41">
        <v>765031.33</v>
      </c>
      <c r="Q481" s="41">
        <v>0</v>
      </c>
      <c r="R481" s="41">
        <v>29034169</v>
      </c>
      <c r="S481" s="41">
        <v>0</v>
      </c>
      <c r="T481" s="41">
        <v>12128363.33</v>
      </c>
      <c r="U481" s="41">
        <v>518089</v>
      </c>
      <c r="V481" s="41">
        <v>832748.68</v>
      </c>
      <c r="W481" s="41">
        <v>50636658.68</v>
      </c>
      <c r="X481" s="43">
        <v>1.8755278212426743E-2</v>
      </c>
      <c r="Y481" s="41">
        <v>2000</v>
      </c>
      <c r="Z481" s="41">
        <v>23000</v>
      </c>
      <c r="AA481" s="41">
        <v>500</v>
      </c>
      <c r="AB481" s="41">
        <v>25500</v>
      </c>
      <c r="AC481" s="41">
        <v>0</v>
      </c>
      <c r="AD481" s="41">
        <v>25500</v>
      </c>
      <c r="AE481" s="41">
        <v>0</v>
      </c>
      <c r="AF481" s="41">
        <v>0</v>
      </c>
      <c r="AG481" s="43">
        <f t="shared" si="21"/>
        <v>8123288.6699999999</v>
      </c>
      <c r="AH481" s="43">
        <f t="shared" si="22"/>
        <v>29034169</v>
      </c>
      <c r="AI481" s="43">
        <f t="shared" si="23"/>
        <v>13479201.01</v>
      </c>
      <c r="AJ481" s="41">
        <v>2373089707</v>
      </c>
      <c r="AK481" s="41">
        <v>2492803825</v>
      </c>
      <c r="AL481" s="41">
        <v>2645695425</v>
      </c>
      <c r="AM481" s="41">
        <v>2503862985.6666665</v>
      </c>
      <c r="AN481" s="41">
        <v>883675.95798982505</v>
      </c>
      <c r="AO481" s="44"/>
    </row>
    <row r="482" spans="1:41" s="34" customFormat="1" ht="16.5" x14ac:dyDescent="0.3">
      <c r="A482" s="34" t="s">
        <v>1024</v>
      </c>
      <c r="B482" s="34" t="s">
        <v>1025</v>
      </c>
      <c r="C482" s="34" t="s">
        <v>1019</v>
      </c>
      <c r="D482" s="39">
        <v>2</v>
      </c>
      <c r="E482" s="39" t="s">
        <v>1247</v>
      </c>
      <c r="F482" s="40" t="s">
        <v>1190</v>
      </c>
      <c r="G482" s="41">
        <v>1251593600</v>
      </c>
      <c r="H482" s="42">
        <v>2.2689999999999997</v>
      </c>
      <c r="I482" s="41">
        <v>1218525495</v>
      </c>
      <c r="J482" s="41">
        <v>3516395.77</v>
      </c>
      <c r="K482" s="41">
        <v>3508561.07</v>
      </c>
      <c r="L482" s="41">
        <v>0</v>
      </c>
      <c r="M482" s="41">
        <v>3508561.07</v>
      </c>
      <c r="N482" s="41">
        <v>481226.07</v>
      </c>
      <c r="O482" s="41">
        <v>0</v>
      </c>
      <c r="P482" s="41">
        <v>364797.88</v>
      </c>
      <c r="Q482" s="41">
        <v>14462208</v>
      </c>
      <c r="R482" s="41">
        <v>0</v>
      </c>
      <c r="S482" s="41">
        <v>0</v>
      </c>
      <c r="T482" s="41">
        <v>9573456.8399999999</v>
      </c>
      <c r="U482" s="41">
        <v>0</v>
      </c>
      <c r="V482" s="41">
        <v>0</v>
      </c>
      <c r="W482" s="41">
        <v>28390249.859999999</v>
      </c>
      <c r="X482" s="43">
        <v>3.3853161808867674E-2</v>
      </c>
      <c r="Y482" s="41">
        <v>2984.9300000000003</v>
      </c>
      <c r="Z482" s="41">
        <v>23500</v>
      </c>
      <c r="AA482" s="41">
        <v>529.69860000000006</v>
      </c>
      <c r="AB482" s="41">
        <v>27014.6286</v>
      </c>
      <c r="AC482" s="41">
        <v>0</v>
      </c>
      <c r="AD482" s="41">
        <v>27014.6286</v>
      </c>
      <c r="AE482" s="41">
        <v>0</v>
      </c>
      <c r="AF482" s="41">
        <v>0</v>
      </c>
      <c r="AG482" s="43">
        <f t="shared" si="21"/>
        <v>4354585.0199999996</v>
      </c>
      <c r="AH482" s="43">
        <f t="shared" si="22"/>
        <v>14462208</v>
      </c>
      <c r="AI482" s="43">
        <f t="shared" si="23"/>
        <v>9573456.8399999999</v>
      </c>
      <c r="AJ482" s="41">
        <v>1063530794</v>
      </c>
      <c r="AK482" s="41">
        <v>1168381736</v>
      </c>
      <c r="AL482" s="41">
        <v>1275972393</v>
      </c>
      <c r="AM482" s="41">
        <v>1169294974.3333333</v>
      </c>
      <c r="AN482" s="41">
        <v>428085.73624716903</v>
      </c>
      <c r="AO482" s="44"/>
    </row>
    <row r="483" spans="1:41" s="34" customFormat="1" ht="16.5" x14ac:dyDescent="0.3">
      <c r="A483" s="34" t="s">
        <v>1026</v>
      </c>
      <c r="B483" s="34" t="s">
        <v>1027</v>
      </c>
      <c r="C483" s="34" t="s">
        <v>1019</v>
      </c>
      <c r="D483" s="39">
        <v>3</v>
      </c>
      <c r="E483" s="39" t="s">
        <v>1246</v>
      </c>
      <c r="F483" s="40" t="s">
        <v>1190</v>
      </c>
      <c r="G483" s="41">
        <v>4435386300</v>
      </c>
      <c r="H483" s="42">
        <v>1.8039999999999998</v>
      </c>
      <c r="I483" s="41">
        <v>4368418088</v>
      </c>
      <c r="J483" s="41">
        <v>12606290.93</v>
      </c>
      <c r="K483" s="41">
        <v>12641678.01</v>
      </c>
      <c r="L483" s="41">
        <v>0</v>
      </c>
      <c r="M483" s="41">
        <v>12641678.01</v>
      </c>
      <c r="N483" s="41">
        <v>1734324.38</v>
      </c>
      <c r="O483" s="41">
        <v>0</v>
      </c>
      <c r="P483" s="41">
        <v>1314002.17</v>
      </c>
      <c r="Q483" s="41">
        <v>48110807</v>
      </c>
      <c r="R483" s="41">
        <v>0</v>
      </c>
      <c r="S483" s="41">
        <v>0</v>
      </c>
      <c r="T483" s="41">
        <v>13995268</v>
      </c>
      <c r="U483" s="41">
        <v>2217693.15</v>
      </c>
      <c r="V483" s="41">
        <v>0</v>
      </c>
      <c r="W483" s="41">
        <v>80013772.710000008</v>
      </c>
      <c r="X483" s="43">
        <v>2.1893293061010049E-2</v>
      </c>
      <c r="Y483" s="41">
        <v>3391.1</v>
      </c>
      <c r="Z483" s="41">
        <v>54500</v>
      </c>
      <c r="AA483" s="41">
        <v>1157.8219999999999</v>
      </c>
      <c r="AB483" s="41">
        <v>59048.921999999999</v>
      </c>
      <c r="AC483" s="41">
        <v>0</v>
      </c>
      <c r="AD483" s="41">
        <v>59048.921999999999</v>
      </c>
      <c r="AE483" s="41">
        <v>0</v>
      </c>
      <c r="AF483" s="41">
        <v>0</v>
      </c>
      <c r="AG483" s="43">
        <f t="shared" si="21"/>
        <v>15690004.560000001</v>
      </c>
      <c r="AH483" s="43">
        <f t="shared" si="22"/>
        <v>48110807</v>
      </c>
      <c r="AI483" s="43">
        <f t="shared" si="23"/>
        <v>16212961.15</v>
      </c>
      <c r="AJ483" s="41">
        <v>4223944552</v>
      </c>
      <c r="AK483" s="41">
        <v>4239021623</v>
      </c>
      <c r="AL483" s="41">
        <v>4700796858</v>
      </c>
      <c r="AM483" s="41">
        <v>4387921011</v>
      </c>
      <c r="AN483" s="41">
        <v>1569029.2169692139</v>
      </c>
      <c r="AO483" s="44"/>
    </row>
    <row r="484" spans="1:41" s="34" customFormat="1" ht="16.5" x14ac:dyDescent="0.3">
      <c r="A484" s="34" t="s">
        <v>1028</v>
      </c>
      <c r="B484" s="34" t="s">
        <v>1029</v>
      </c>
      <c r="C484" s="34" t="s">
        <v>1019</v>
      </c>
      <c r="D484" s="39">
        <v>1</v>
      </c>
      <c r="E484" s="39" t="s">
        <v>1247</v>
      </c>
      <c r="F484" s="40" t="s">
        <v>1190</v>
      </c>
      <c r="G484" s="41">
        <v>11208697600</v>
      </c>
      <c r="H484" s="42">
        <v>1.9239999999999999</v>
      </c>
      <c r="I484" s="41">
        <v>11251705397</v>
      </c>
      <c r="J484" s="41">
        <v>32469939.649999999</v>
      </c>
      <c r="K484" s="41">
        <v>32463477.739999998</v>
      </c>
      <c r="L484" s="41">
        <v>0</v>
      </c>
      <c r="M484" s="41">
        <v>32463477.739999998</v>
      </c>
      <c r="N484" s="41">
        <v>4452745.03</v>
      </c>
      <c r="O484" s="41">
        <v>0</v>
      </c>
      <c r="P484" s="41">
        <v>3375098.42</v>
      </c>
      <c r="Q484" s="41">
        <v>0</v>
      </c>
      <c r="R484" s="41">
        <v>148049923</v>
      </c>
      <c r="S484" s="41">
        <v>0</v>
      </c>
      <c r="T484" s="41">
        <v>27239043.920000002</v>
      </c>
      <c r="U484" s="41">
        <v>0</v>
      </c>
      <c r="V484" s="41">
        <v>0</v>
      </c>
      <c r="W484" s="41">
        <v>215580288.11000001</v>
      </c>
      <c r="X484" s="43">
        <v>2.0615482657100136E-2</v>
      </c>
      <c r="Y484" s="41">
        <v>20500</v>
      </c>
      <c r="Z484" s="41">
        <v>146000</v>
      </c>
      <c r="AA484" s="41">
        <v>3330</v>
      </c>
      <c r="AB484" s="41">
        <v>169830</v>
      </c>
      <c r="AC484" s="41">
        <v>0</v>
      </c>
      <c r="AD484" s="41">
        <v>169830</v>
      </c>
      <c r="AE484" s="41">
        <v>0</v>
      </c>
      <c r="AF484" s="41">
        <v>0</v>
      </c>
      <c r="AG484" s="43">
        <f t="shared" si="21"/>
        <v>40291321.189999998</v>
      </c>
      <c r="AH484" s="43">
        <f t="shared" si="22"/>
        <v>148049923</v>
      </c>
      <c r="AI484" s="43">
        <f t="shared" si="23"/>
        <v>27239043.920000002</v>
      </c>
      <c r="AJ484" s="41">
        <v>11069312621</v>
      </c>
      <c r="AK484" s="41">
        <v>11053771638</v>
      </c>
      <c r="AL484" s="41">
        <v>12110063913</v>
      </c>
      <c r="AM484" s="41">
        <v>11411049390.666666</v>
      </c>
      <c r="AN484" s="41">
        <v>4040191.0974715292</v>
      </c>
      <c r="AO484" s="44"/>
    </row>
    <row r="485" spans="1:41" s="34" customFormat="1" ht="16.5" x14ac:dyDescent="0.3">
      <c r="A485" s="34" t="s">
        <v>1030</v>
      </c>
      <c r="B485" s="34" t="s">
        <v>1031</v>
      </c>
      <c r="C485" s="34" t="s">
        <v>1019</v>
      </c>
      <c r="D485" s="39">
        <v>2</v>
      </c>
      <c r="E485" s="39" t="s">
        <v>1247</v>
      </c>
      <c r="F485" s="40" t="s">
        <v>1190</v>
      </c>
      <c r="G485" s="41">
        <v>481728900</v>
      </c>
      <c r="H485" s="42">
        <v>1.2789999999999999</v>
      </c>
      <c r="I485" s="41">
        <v>457867163</v>
      </c>
      <c r="J485" s="41">
        <v>1321303.6299999999</v>
      </c>
      <c r="K485" s="41">
        <v>1320330.6599999999</v>
      </c>
      <c r="L485" s="41">
        <v>0</v>
      </c>
      <c r="M485" s="41">
        <v>1320330.6599999999</v>
      </c>
      <c r="N485" s="41">
        <v>0</v>
      </c>
      <c r="O485" s="41">
        <v>0</v>
      </c>
      <c r="P485" s="41">
        <v>137271.35999999999</v>
      </c>
      <c r="Q485" s="41">
        <v>0</v>
      </c>
      <c r="R485" s="41">
        <v>1970137</v>
      </c>
      <c r="S485" s="41">
        <v>0</v>
      </c>
      <c r="T485" s="41">
        <v>2589364.31</v>
      </c>
      <c r="U485" s="41">
        <v>0</v>
      </c>
      <c r="V485" s="41">
        <v>143808.93</v>
      </c>
      <c r="W485" s="41">
        <v>6160912.2599999998</v>
      </c>
      <c r="X485" s="43">
        <v>1.2994839914554196E-2</v>
      </c>
      <c r="Y485" s="41">
        <v>500</v>
      </c>
      <c r="Z485" s="41">
        <v>3000</v>
      </c>
      <c r="AA485" s="41">
        <v>70</v>
      </c>
      <c r="AB485" s="41">
        <v>3570</v>
      </c>
      <c r="AC485" s="41">
        <v>0</v>
      </c>
      <c r="AD485" s="41">
        <v>3570</v>
      </c>
      <c r="AE485" s="41">
        <v>0</v>
      </c>
      <c r="AF485" s="41">
        <v>0</v>
      </c>
      <c r="AG485" s="43">
        <f t="shared" si="21"/>
        <v>1457602.02</v>
      </c>
      <c r="AH485" s="43">
        <f t="shared" si="22"/>
        <v>1970137</v>
      </c>
      <c r="AI485" s="43">
        <f t="shared" si="23"/>
        <v>2733173.24</v>
      </c>
      <c r="AJ485" s="41">
        <v>436111448</v>
      </c>
      <c r="AK485" s="41">
        <v>430974809</v>
      </c>
      <c r="AL485" s="41">
        <v>468853872</v>
      </c>
      <c r="AM485" s="41">
        <v>445313376.33333331</v>
      </c>
      <c r="AN485" s="41">
        <v>156434.600898576</v>
      </c>
      <c r="AO485" s="44"/>
    </row>
    <row r="486" spans="1:41" s="34" customFormat="1" ht="16.5" x14ac:dyDescent="0.3">
      <c r="A486" s="34" t="s">
        <v>1032</v>
      </c>
      <c r="B486" s="34" t="s">
        <v>516</v>
      </c>
      <c r="C486" s="34" t="s">
        <v>1019</v>
      </c>
      <c r="D486" s="39">
        <v>3</v>
      </c>
      <c r="E486" s="39" t="s">
        <v>1246</v>
      </c>
      <c r="F486" s="40" t="s">
        <v>1190</v>
      </c>
      <c r="G486" s="41">
        <v>14887830900</v>
      </c>
      <c r="H486" s="42">
        <v>1.748</v>
      </c>
      <c r="I486" s="41">
        <v>14675864591</v>
      </c>
      <c r="J486" s="41">
        <v>42351307.710000001</v>
      </c>
      <c r="K486" s="41">
        <v>42335332.530000001</v>
      </c>
      <c r="L486" s="41">
        <v>0</v>
      </c>
      <c r="M486" s="41">
        <v>42335332.530000001</v>
      </c>
      <c r="N486" s="41">
        <v>0</v>
      </c>
      <c r="O486" s="41">
        <v>0</v>
      </c>
      <c r="P486" s="41">
        <v>4401470.12</v>
      </c>
      <c r="Q486" s="41">
        <v>163275735</v>
      </c>
      <c r="R486" s="41">
        <v>0</v>
      </c>
      <c r="S486" s="41">
        <v>0</v>
      </c>
      <c r="T486" s="41">
        <v>37993310</v>
      </c>
      <c r="U486" s="41">
        <v>7443915.4500000002</v>
      </c>
      <c r="V486" s="41">
        <v>4786116</v>
      </c>
      <c r="W486" s="41">
        <v>260235879.09999999</v>
      </c>
      <c r="X486" s="43">
        <v>2.2806783756241292E-2</v>
      </c>
      <c r="Y486" s="41">
        <v>27516.43</v>
      </c>
      <c r="Z486" s="41">
        <v>188000</v>
      </c>
      <c r="AA486" s="41">
        <v>4310.3285999999998</v>
      </c>
      <c r="AB486" s="41">
        <v>219826.7586</v>
      </c>
      <c r="AC486" s="41">
        <v>0</v>
      </c>
      <c r="AD486" s="41">
        <v>219826.7586</v>
      </c>
      <c r="AE486" s="41">
        <v>0</v>
      </c>
      <c r="AF486" s="41">
        <v>0</v>
      </c>
      <c r="AG486" s="43">
        <f t="shared" si="21"/>
        <v>46736802.649999999</v>
      </c>
      <c r="AH486" s="43">
        <f t="shared" si="22"/>
        <v>163275735</v>
      </c>
      <c r="AI486" s="43">
        <f t="shared" si="23"/>
        <v>50223341.450000003</v>
      </c>
      <c r="AJ486" s="41">
        <v>13418238386</v>
      </c>
      <c r="AK486" s="41">
        <v>14340058308</v>
      </c>
      <c r="AL486" s="41">
        <v>15191389763</v>
      </c>
      <c r="AM486" s="41">
        <v>14316562152.333334</v>
      </c>
      <c r="AN486" s="41">
        <v>5069957.7177038789</v>
      </c>
      <c r="AO486" s="44"/>
    </row>
    <row r="487" spans="1:41" s="34" customFormat="1" ht="16.5" x14ac:dyDescent="0.3">
      <c r="A487" s="34" t="s">
        <v>1033</v>
      </c>
      <c r="B487" s="34" t="s">
        <v>1034</v>
      </c>
      <c r="C487" s="34" t="s">
        <v>1019</v>
      </c>
      <c r="D487" s="39">
        <v>1</v>
      </c>
      <c r="E487" s="39" t="s">
        <v>1246</v>
      </c>
      <c r="F487" s="40" t="s">
        <v>1190</v>
      </c>
      <c r="G487" s="41">
        <v>1853063000</v>
      </c>
      <c r="H487" s="42">
        <v>2.214</v>
      </c>
      <c r="I487" s="41">
        <v>1829457480</v>
      </c>
      <c r="J487" s="41">
        <v>5279410.71</v>
      </c>
      <c r="K487" s="41">
        <v>5276996.59</v>
      </c>
      <c r="L487" s="41">
        <v>0</v>
      </c>
      <c r="M487" s="41">
        <v>5276996.59</v>
      </c>
      <c r="N487" s="41">
        <v>723801.14</v>
      </c>
      <c r="O487" s="41">
        <v>0</v>
      </c>
      <c r="P487" s="41">
        <v>548629.98</v>
      </c>
      <c r="Q487" s="41">
        <v>26159951</v>
      </c>
      <c r="R487" s="41">
        <v>0</v>
      </c>
      <c r="S487" s="41">
        <v>0</v>
      </c>
      <c r="T487" s="41">
        <v>8207222.0199999996</v>
      </c>
      <c r="U487" s="41">
        <v>92653.15</v>
      </c>
      <c r="V487" s="41">
        <v>0</v>
      </c>
      <c r="W487" s="41">
        <v>41009253.880000003</v>
      </c>
      <c r="X487" s="43">
        <v>2.4947289854643968E-2</v>
      </c>
      <c r="Y487" s="41">
        <v>3750</v>
      </c>
      <c r="Z487" s="41">
        <v>25000</v>
      </c>
      <c r="AA487" s="41">
        <v>575</v>
      </c>
      <c r="AB487" s="41">
        <v>29325</v>
      </c>
      <c r="AC487" s="41">
        <v>0</v>
      </c>
      <c r="AD487" s="41">
        <v>29325</v>
      </c>
      <c r="AE487" s="41">
        <v>0</v>
      </c>
      <c r="AF487" s="41">
        <v>0</v>
      </c>
      <c r="AG487" s="43">
        <f t="shared" si="21"/>
        <v>6549427.709999999</v>
      </c>
      <c r="AH487" s="43">
        <f t="shared" si="22"/>
        <v>26159951</v>
      </c>
      <c r="AI487" s="43">
        <f t="shared" si="23"/>
        <v>8299875.1699999999</v>
      </c>
      <c r="AJ487" s="41">
        <v>1681019259</v>
      </c>
      <c r="AK487" s="41">
        <v>1794752284</v>
      </c>
      <c r="AL487" s="41">
        <v>1908132482</v>
      </c>
      <c r="AM487" s="41">
        <v>1794634675</v>
      </c>
      <c r="AN487" s="41">
        <v>636323.12434290606</v>
      </c>
      <c r="AO487" s="44"/>
    </row>
    <row r="488" spans="1:41" s="34" customFormat="1" ht="16.5" x14ac:dyDescent="0.3">
      <c r="A488" s="34" t="s">
        <v>1035</v>
      </c>
      <c r="B488" s="34" t="s">
        <v>1036</v>
      </c>
      <c r="C488" s="34" t="s">
        <v>1019</v>
      </c>
      <c r="D488" s="39">
        <v>2</v>
      </c>
      <c r="E488" s="39" t="s">
        <v>1247</v>
      </c>
      <c r="F488" s="40" t="s">
        <v>1190</v>
      </c>
      <c r="G488" s="41">
        <v>8376707000</v>
      </c>
      <c r="H488" s="42">
        <v>2.0859999999999999</v>
      </c>
      <c r="I488" s="41">
        <v>8584921006</v>
      </c>
      <c r="J488" s="41">
        <v>24774188.190000001</v>
      </c>
      <c r="K488" s="41">
        <v>24776369.830000002</v>
      </c>
      <c r="L488" s="41">
        <v>0</v>
      </c>
      <c r="M488" s="41">
        <v>24776369.830000002</v>
      </c>
      <c r="N488" s="41">
        <v>3398381.88</v>
      </c>
      <c r="O488" s="41">
        <v>0</v>
      </c>
      <c r="P488" s="41">
        <v>2575867.2000000002</v>
      </c>
      <c r="Q488" s="41">
        <v>0</v>
      </c>
      <c r="R488" s="41">
        <v>115877655</v>
      </c>
      <c r="S488" s="41">
        <v>0</v>
      </c>
      <c r="T488" s="41">
        <v>25701320.300000001</v>
      </c>
      <c r="U488" s="41">
        <v>2345477.96</v>
      </c>
      <c r="V488" s="41">
        <v>0</v>
      </c>
      <c r="W488" s="41">
        <v>174675072.17000002</v>
      </c>
      <c r="X488" s="43">
        <v>2.3715582660303471E-2</v>
      </c>
      <c r="Y488" s="41">
        <v>16703.419999999998</v>
      </c>
      <c r="Z488" s="41">
        <v>113250</v>
      </c>
      <c r="AA488" s="41">
        <v>2599.0684000000001</v>
      </c>
      <c r="AB488" s="41">
        <v>132552.4884</v>
      </c>
      <c r="AC488" s="41">
        <v>-250</v>
      </c>
      <c r="AD488" s="41">
        <v>132302.4884</v>
      </c>
      <c r="AE488" s="41">
        <v>0</v>
      </c>
      <c r="AF488" s="41">
        <v>0</v>
      </c>
      <c r="AG488" s="43">
        <f t="shared" si="21"/>
        <v>30750618.91</v>
      </c>
      <c r="AH488" s="43">
        <f t="shared" si="22"/>
        <v>115877655</v>
      </c>
      <c r="AI488" s="43">
        <f t="shared" si="23"/>
        <v>28046798.260000002</v>
      </c>
      <c r="AJ488" s="41">
        <v>7919752941</v>
      </c>
      <c r="AK488" s="41">
        <v>8700602898</v>
      </c>
      <c r="AL488" s="41">
        <v>9647532665</v>
      </c>
      <c r="AM488" s="41">
        <v>8755962834.666666</v>
      </c>
      <c r="AN488" s="41">
        <v>3217045.4712846451</v>
      </c>
      <c r="AO488" s="44"/>
    </row>
    <row r="489" spans="1:41" s="34" customFormat="1" ht="16.5" x14ac:dyDescent="0.3">
      <c r="A489" s="34" t="s">
        <v>1037</v>
      </c>
      <c r="B489" s="34" t="s">
        <v>1038</v>
      </c>
      <c r="C489" s="34" t="s">
        <v>1019</v>
      </c>
      <c r="D489" s="39">
        <v>3</v>
      </c>
      <c r="E489" s="39" t="s">
        <v>1246</v>
      </c>
      <c r="F489" s="40" t="s">
        <v>1190</v>
      </c>
      <c r="G489" s="41">
        <v>1354745900</v>
      </c>
      <c r="H489" s="42">
        <v>2.2509999999999999</v>
      </c>
      <c r="I489" s="41">
        <v>1331022086</v>
      </c>
      <c r="J489" s="41">
        <v>3841036.12</v>
      </c>
      <c r="K489" s="41">
        <v>3840938.93</v>
      </c>
      <c r="L489" s="41">
        <v>0</v>
      </c>
      <c r="M489" s="41">
        <v>3840938.93</v>
      </c>
      <c r="N489" s="41">
        <v>526830.74</v>
      </c>
      <c r="O489" s="41">
        <v>0</v>
      </c>
      <c r="P489" s="41">
        <v>399323.56</v>
      </c>
      <c r="Q489" s="41">
        <v>15656016</v>
      </c>
      <c r="R489" s="41">
        <v>0</v>
      </c>
      <c r="S489" s="41">
        <v>0</v>
      </c>
      <c r="T489" s="41">
        <v>10060336.82</v>
      </c>
      <c r="U489" s="41">
        <v>0</v>
      </c>
      <c r="V489" s="41">
        <v>0</v>
      </c>
      <c r="W489" s="41">
        <v>30483446.050000001</v>
      </c>
      <c r="X489" s="43">
        <v>3.0974840772283744E-2</v>
      </c>
      <c r="Y489" s="41">
        <v>14750</v>
      </c>
      <c r="Z489" s="41">
        <v>44500</v>
      </c>
      <c r="AA489" s="41">
        <v>1185</v>
      </c>
      <c r="AB489" s="41">
        <v>60435</v>
      </c>
      <c r="AC489" s="41">
        <v>-6350</v>
      </c>
      <c r="AD489" s="41">
        <v>54085</v>
      </c>
      <c r="AE489" s="41">
        <v>0</v>
      </c>
      <c r="AF489" s="41">
        <v>0</v>
      </c>
      <c r="AG489" s="43">
        <f t="shared" si="21"/>
        <v>4767093.2299999995</v>
      </c>
      <c r="AH489" s="43">
        <f t="shared" si="22"/>
        <v>15656016</v>
      </c>
      <c r="AI489" s="43">
        <f t="shared" si="23"/>
        <v>10060336.82</v>
      </c>
      <c r="AJ489" s="41">
        <v>1104875422</v>
      </c>
      <c r="AK489" s="41">
        <v>1251849398</v>
      </c>
      <c r="AL489" s="41">
        <v>1370180308</v>
      </c>
      <c r="AM489" s="41">
        <v>1242301709.3333333</v>
      </c>
      <c r="AN489" s="41">
        <v>457427.61190526403</v>
      </c>
      <c r="AO489" s="44"/>
    </row>
    <row r="490" spans="1:41" s="34" customFormat="1" ht="16.5" x14ac:dyDescent="0.3">
      <c r="A490" s="34" t="s">
        <v>1039</v>
      </c>
      <c r="B490" s="34" t="s">
        <v>1040</v>
      </c>
      <c r="C490" s="34" t="s">
        <v>1019</v>
      </c>
      <c r="D490" s="39">
        <v>1</v>
      </c>
      <c r="E490" s="39" t="s">
        <v>1247</v>
      </c>
      <c r="F490" s="40" t="s">
        <v>1190</v>
      </c>
      <c r="G490" s="41">
        <v>66455000</v>
      </c>
      <c r="H490" s="42">
        <v>1.8299999999999998</v>
      </c>
      <c r="I490" s="41">
        <v>68754548</v>
      </c>
      <c r="J490" s="41">
        <v>198410.46</v>
      </c>
      <c r="K490" s="41">
        <v>198410.46</v>
      </c>
      <c r="L490" s="41">
        <v>0</v>
      </c>
      <c r="M490" s="41">
        <v>198410.46</v>
      </c>
      <c r="N490" s="41">
        <v>27214.37</v>
      </c>
      <c r="O490" s="41">
        <v>0</v>
      </c>
      <c r="P490" s="41">
        <v>20627.740000000002</v>
      </c>
      <c r="Q490" s="41">
        <v>0</v>
      </c>
      <c r="R490" s="41">
        <v>587150</v>
      </c>
      <c r="S490" s="41">
        <v>0</v>
      </c>
      <c r="T490" s="41">
        <v>382535</v>
      </c>
      <c r="U490" s="41">
        <v>0</v>
      </c>
      <c r="V490" s="41">
        <v>0</v>
      </c>
      <c r="W490" s="41">
        <v>1215937.5699999998</v>
      </c>
      <c r="X490" s="43">
        <v>2.7032169095098538E-2</v>
      </c>
      <c r="Y490" s="41">
        <v>250</v>
      </c>
      <c r="Z490" s="41">
        <v>2000</v>
      </c>
      <c r="AA490" s="41">
        <v>45</v>
      </c>
      <c r="AB490" s="41">
        <v>2295</v>
      </c>
      <c r="AC490" s="41">
        <v>0</v>
      </c>
      <c r="AD490" s="41">
        <v>2295</v>
      </c>
      <c r="AE490" s="41">
        <v>0</v>
      </c>
      <c r="AF490" s="41">
        <v>0</v>
      </c>
      <c r="AG490" s="43">
        <f t="shared" si="21"/>
        <v>246252.56999999998</v>
      </c>
      <c r="AH490" s="43">
        <f t="shared" si="22"/>
        <v>587150</v>
      </c>
      <c r="AI490" s="43">
        <f t="shared" si="23"/>
        <v>382535</v>
      </c>
      <c r="AJ490" s="41">
        <v>64619006</v>
      </c>
      <c r="AK490" s="41">
        <v>70690946</v>
      </c>
      <c r="AL490" s="41">
        <v>76605187</v>
      </c>
      <c r="AM490" s="41">
        <v>70638379.666666672</v>
      </c>
      <c r="AN490" s="41">
        <v>25535.036798271001</v>
      </c>
      <c r="AO490" s="44"/>
    </row>
    <row r="491" spans="1:41" s="34" customFormat="1" ht="16.5" x14ac:dyDescent="0.3">
      <c r="A491" s="34" t="s">
        <v>1041</v>
      </c>
      <c r="B491" s="34" t="s">
        <v>1042</v>
      </c>
      <c r="C491" s="34" t="s">
        <v>1019</v>
      </c>
      <c r="D491" s="39">
        <v>2</v>
      </c>
      <c r="E491" s="39" t="s">
        <v>1247</v>
      </c>
      <c r="F491" s="40" t="s">
        <v>1190</v>
      </c>
      <c r="G491" s="41">
        <v>4045206373</v>
      </c>
      <c r="H491" s="42">
        <v>3.3759999999999999</v>
      </c>
      <c r="I491" s="41">
        <v>6262265340</v>
      </c>
      <c r="J491" s="41">
        <v>18071516.32</v>
      </c>
      <c r="K491" s="41">
        <v>18068237.539999999</v>
      </c>
      <c r="L491" s="41">
        <v>0</v>
      </c>
      <c r="M491" s="41">
        <v>18068237.539999999</v>
      </c>
      <c r="N491" s="41">
        <v>2478265.7999999998</v>
      </c>
      <c r="O491" s="41">
        <v>0</v>
      </c>
      <c r="P491" s="41">
        <v>1878473.71</v>
      </c>
      <c r="Q491" s="41">
        <v>0</v>
      </c>
      <c r="R491" s="41">
        <v>93663446</v>
      </c>
      <c r="S491" s="41">
        <v>0</v>
      </c>
      <c r="T491" s="41">
        <v>18854154.350000001</v>
      </c>
      <c r="U491" s="41">
        <v>1617424.39</v>
      </c>
      <c r="V491" s="41">
        <v>0</v>
      </c>
      <c r="W491" s="41">
        <v>136560001.78999999</v>
      </c>
      <c r="X491" s="43">
        <v>2.9249059019498223E-2</v>
      </c>
      <c r="Y491" s="41">
        <v>1000</v>
      </c>
      <c r="Z491" s="41">
        <v>43500</v>
      </c>
      <c r="AA491" s="41">
        <v>890</v>
      </c>
      <c r="AB491" s="41">
        <v>45390</v>
      </c>
      <c r="AC491" s="41">
        <v>500</v>
      </c>
      <c r="AD491" s="41">
        <v>45890</v>
      </c>
      <c r="AE491" s="41">
        <v>0</v>
      </c>
      <c r="AF491" s="41">
        <v>0</v>
      </c>
      <c r="AG491" s="43">
        <f t="shared" si="21"/>
        <v>22424977.050000001</v>
      </c>
      <c r="AH491" s="43">
        <f t="shared" si="22"/>
        <v>93663446</v>
      </c>
      <c r="AI491" s="43">
        <f t="shared" si="23"/>
        <v>20471578.740000002</v>
      </c>
      <c r="AJ491" s="41">
        <v>5497603203</v>
      </c>
      <c r="AK491" s="41">
        <v>6189267022</v>
      </c>
      <c r="AL491" s="41">
        <v>6742639608</v>
      </c>
      <c r="AM491" s="41">
        <v>6143169944.333333</v>
      </c>
      <c r="AN491" s="41">
        <v>2248092.7545716641</v>
      </c>
      <c r="AO491" s="44"/>
    </row>
    <row r="492" spans="1:41" s="34" customFormat="1" ht="16.5" x14ac:dyDescent="0.3">
      <c r="A492" s="34" t="s">
        <v>1043</v>
      </c>
      <c r="B492" s="34" t="s">
        <v>1044</v>
      </c>
      <c r="C492" s="34" t="s">
        <v>1019</v>
      </c>
      <c r="D492" s="39">
        <v>3</v>
      </c>
      <c r="E492" s="39" t="s">
        <v>1246</v>
      </c>
      <c r="F492" s="40" t="s">
        <v>1190</v>
      </c>
      <c r="G492" s="41">
        <v>1510294858</v>
      </c>
      <c r="H492" s="42">
        <v>4.3580000000000005</v>
      </c>
      <c r="I492" s="41">
        <v>2366781195</v>
      </c>
      <c r="J492" s="41">
        <v>6830008.4199999999</v>
      </c>
      <c r="K492" s="41">
        <v>6818183.7199999997</v>
      </c>
      <c r="L492" s="41">
        <v>0</v>
      </c>
      <c r="M492" s="41">
        <v>6818183.7199999997</v>
      </c>
      <c r="N492" s="41">
        <v>935139.98</v>
      </c>
      <c r="O492" s="41">
        <v>0</v>
      </c>
      <c r="P492" s="41">
        <v>708915.52</v>
      </c>
      <c r="Q492" s="41">
        <v>33101385</v>
      </c>
      <c r="R492" s="41">
        <v>0</v>
      </c>
      <c r="S492" s="41">
        <v>0</v>
      </c>
      <c r="T492" s="41">
        <v>24247812.25</v>
      </c>
      <c r="U492" s="41">
        <v>0</v>
      </c>
      <c r="V492" s="41">
        <v>0</v>
      </c>
      <c r="W492" s="41">
        <v>65811436.469999999</v>
      </c>
      <c r="X492" s="43">
        <v>3.5887327721837184E-2</v>
      </c>
      <c r="Y492" s="41">
        <v>5762.51</v>
      </c>
      <c r="Z492" s="41">
        <v>42500</v>
      </c>
      <c r="AA492" s="41">
        <v>965.25020000000006</v>
      </c>
      <c r="AB492" s="41">
        <v>49227.760200000004</v>
      </c>
      <c r="AC492" s="41">
        <v>0</v>
      </c>
      <c r="AD492" s="41">
        <v>49227.760200000004</v>
      </c>
      <c r="AE492" s="41">
        <v>0</v>
      </c>
      <c r="AF492" s="41">
        <v>0</v>
      </c>
      <c r="AG492" s="43">
        <f t="shared" si="21"/>
        <v>8462239.2199999988</v>
      </c>
      <c r="AH492" s="43">
        <f t="shared" si="22"/>
        <v>33101385</v>
      </c>
      <c r="AI492" s="43">
        <f t="shared" si="23"/>
        <v>24247812.25</v>
      </c>
      <c r="AJ492" s="41">
        <v>2224575447</v>
      </c>
      <c r="AK492" s="41">
        <v>2363282744</v>
      </c>
      <c r="AL492" s="41">
        <v>2637267269</v>
      </c>
      <c r="AM492" s="41">
        <v>2408375153.3333335</v>
      </c>
      <c r="AN492" s="41">
        <v>879417.143581977</v>
      </c>
      <c r="AO492" s="44"/>
    </row>
    <row r="493" spans="1:41" s="34" customFormat="1" ht="16.5" x14ac:dyDescent="0.3">
      <c r="A493" s="34" t="s">
        <v>1045</v>
      </c>
      <c r="B493" s="34" t="s">
        <v>1046</v>
      </c>
      <c r="C493" s="34" t="s">
        <v>1019</v>
      </c>
      <c r="D493" s="39">
        <v>1</v>
      </c>
      <c r="E493" s="39" t="s">
        <v>1246</v>
      </c>
      <c r="F493" s="40" t="s">
        <v>1190</v>
      </c>
      <c r="G493" s="41">
        <v>868704100</v>
      </c>
      <c r="H493" s="42">
        <v>1.7069999999999999</v>
      </c>
      <c r="I493" s="41">
        <v>873356248</v>
      </c>
      <c r="J493" s="41">
        <v>2520313.4700000002</v>
      </c>
      <c r="K493" s="41">
        <v>2528026.1800000002</v>
      </c>
      <c r="L493" s="41">
        <v>0</v>
      </c>
      <c r="M493" s="41">
        <v>2528026.1800000002</v>
      </c>
      <c r="N493" s="41">
        <v>346774.56</v>
      </c>
      <c r="O493" s="41">
        <v>0</v>
      </c>
      <c r="P493" s="41">
        <v>262798.19</v>
      </c>
      <c r="Q493" s="41">
        <v>0</v>
      </c>
      <c r="R493" s="41">
        <v>6776730</v>
      </c>
      <c r="S493" s="41">
        <v>0</v>
      </c>
      <c r="T493" s="41">
        <v>4652762.33</v>
      </c>
      <c r="U493" s="41">
        <v>260611.23</v>
      </c>
      <c r="V493" s="41">
        <v>0</v>
      </c>
      <c r="W493" s="41">
        <v>14827702.49</v>
      </c>
      <c r="X493" s="43">
        <v>1.9180627127801868E-2</v>
      </c>
      <c r="Y493" s="41">
        <v>1250</v>
      </c>
      <c r="Z493" s="41">
        <v>9000</v>
      </c>
      <c r="AA493" s="41">
        <v>205</v>
      </c>
      <c r="AB493" s="41">
        <v>10455</v>
      </c>
      <c r="AC493" s="41">
        <v>0</v>
      </c>
      <c r="AD493" s="41">
        <v>10455</v>
      </c>
      <c r="AE493" s="41">
        <v>0</v>
      </c>
      <c r="AF493" s="41">
        <v>0</v>
      </c>
      <c r="AG493" s="43">
        <f t="shared" si="21"/>
        <v>3137598.93</v>
      </c>
      <c r="AH493" s="43">
        <f t="shared" si="22"/>
        <v>6776730</v>
      </c>
      <c r="AI493" s="43">
        <f t="shared" si="23"/>
        <v>4913373.5600000005</v>
      </c>
      <c r="AJ493" s="41">
        <v>800081626</v>
      </c>
      <c r="AK493" s="41">
        <v>861801277</v>
      </c>
      <c r="AL493" s="41">
        <v>872192871</v>
      </c>
      <c r="AM493" s="41">
        <v>844691924.66666663</v>
      </c>
      <c r="AN493" s="41">
        <v>290730.66626904299</v>
      </c>
      <c r="AO493" s="44"/>
    </row>
    <row r="494" spans="1:41" s="34" customFormat="1" ht="16.5" x14ac:dyDescent="0.3">
      <c r="A494" s="34" t="s">
        <v>1047</v>
      </c>
      <c r="B494" s="34" t="s">
        <v>1048</v>
      </c>
      <c r="C494" s="34" t="s">
        <v>1019</v>
      </c>
      <c r="D494" s="39">
        <v>2</v>
      </c>
      <c r="E494" s="39" t="s">
        <v>1247</v>
      </c>
      <c r="F494" s="40" t="s">
        <v>1190</v>
      </c>
      <c r="G494" s="41">
        <v>1201341800</v>
      </c>
      <c r="H494" s="42">
        <v>2.9859999999999998</v>
      </c>
      <c r="I494" s="41">
        <v>1691495357</v>
      </c>
      <c r="J494" s="41">
        <v>4881282.46</v>
      </c>
      <c r="K494" s="41">
        <v>4880583.5199999996</v>
      </c>
      <c r="L494" s="41">
        <v>0</v>
      </c>
      <c r="M494" s="41">
        <v>4880583.5199999996</v>
      </c>
      <c r="N494" s="41">
        <v>0</v>
      </c>
      <c r="O494" s="41">
        <v>0</v>
      </c>
      <c r="P494" s="41">
        <v>507412.72</v>
      </c>
      <c r="Q494" s="41">
        <v>0</v>
      </c>
      <c r="R494" s="41">
        <v>22049047</v>
      </c>
      <c r="S494" s="41">
        <v>0</v>
      </c>
      <c r="T494" s="41">
        <v>7860617.4000000004</v>
      </c>
      <c r="U494" s="41">
        <v>0</v>
      </c>
      <c r="V494" s="41">
        <v>563674.98</v>
      </c>
      <c r="W494" s="41">
        <v>35861335.619999997</v>
      </c>
      <c r="X494" s="43">
        <v>2.3394954952094066E-2</v>
      </c>
      <c r="Y494" s="41">
        <v>7209.59</v>
      </c>
      <c r="Z494" s="41">
        <v>21750</v>
      </c>
      <c r="AA494" s="41">
        <v>579.19180000000006</v>
      </c>
      <c r="AB494" s="41">
        <v>29538.781800000001</v>
      </c>
      <c r="AC494" s="41">
        <v>0</v>
      </c>
      <c r="AD494" s="41">
        <v>29538.781800000001</v>
      </c>
      <c r="AE494" s="41">
        <v>0</v>
      </c>
      <c r="AF494" s="41">
        <v>0</v>
      </c>
      <c r="AG494" s="43">
        <f t="shared" si="21"/>
        <v>5387996.2399999993</v>
      </c>
      <c r="AH494" s="43">
        <f t="shared" si="22"/>
        <v>22049047</v>
      </c>
      <c r="AI494" s="43">
        <f t="shared" si="23"/>
        <v>8424292.3800000008</v>
      </c>
      <c r="AJ494" s="41">
        <v>1606038729</v>
      </c>
      <c r="AK494" s="41">
        <v>1689763324</v>
      </c>
      <c r="AL494" s="41">
        <v>1806047103</v>
      </c>
      <c r="AM494" s="41">
        <v>1700616385.3333333</v>
      </c>
      <c r="AN494" s="41">
        <v>602422.93190979899</v>
      </c>
      <c r="AO494" s="44"/>
    </row>
    <row r="495" spans="1:41" s="34" customFormat="1" ht="16.5" x14ac:dyDescent="0.3">
      <c r="A495" s="34" t="s">
        <v>1049</v>
      </c>
      <c r="B495" s="34" t="s">
        <v>1050</v>
      </c>
      <c r="C495" s="34" t="s">
        <v>1019</v>
      </c>
      <c r="D495" s="39">
        <v>3</v>
      </c>
      <c r="E495" s="39" t="s">
        <v>1246</v>
      </c>
      <c r="F495" s="40" t="s">
        <v>1190</v>
      </c>
      <c r="G495" s="41">
        <v>169112500</v>
      </c>
      <c r="H495" s="42">
        <v>2.0779999999999998</v>
      </c>
      <c r="I495" s="41">
        <v>167554662</v>
      </c>
      <c r="J495" s="41">
        <v>483525.79</v>
      </c>
      <c r="K495" s="41">
        <v>483525.79</v>
      </c>
      <c r="L495" s="41">
        <v>0</v>
      </c>
      <c r="M495" s="41">
        <v>483525.79</v>
      </c>
      <c r="N495" s="41">
        <v>66321.350000000006</v>
      </c>
      <c r="O495" s="41">
        <v>0</v>
      </c>
      <c r="P495" s="41">
        <v>50269.75</v>
      </c>
      <c r="Q495" s="41">
        <v>0</v>
      </c>
      <c r="R495" s="41">
        <v>2141783</v>
      </c>
      <c r="S495" s="41">
        <v>0</v>
      </c>
      <c r="T495" s="41">
        <v>740077.66</v>
      </c>
      <c r="U495" s="41">
        <v>32052.92</v>
      </c>
      <c r="V495" s="41">
        <v>0</v>
      </c>
      <c r="W495" s="41">
        <v>3514030.47</v>
      </c>
      <c r="X495" s="43">
        <v>2.1218700461073371E-2</v>
      </c>
      <c r="Y495" s="41">
        <v>0</v>
      </c>
      <c r="Z495" s="41">
        <v>2250</v>
      </c>
      <c r="AA495" s="41">
        <v>45</v>
      </c>
      <c r="AB495" s="41">
        <v>2295</v>
      </c>
      <c r="AC495" s="41">
        <v>0</v>
      </c>
      <c r="AD495" s="41">
        <v>2295</v>
      </c>
      <c r="AE495" s="41">
        <v>0</v>
      </c>
      <c r="AF495" s="41">
        <v>0</v>
      </c>
      <c r="AG495" s="43">
        <f t="shared" si="21"/>
        <v>600116.89</v>
      </c>
      <c r="AH495" s="43">
        <f t="shared" si="22"/>
        <v>2141783</v>
      </c>
      <c r="AI495" s="43">
        <f t="shared" si="23"/>
        <v>772130.58000000007</v>
      </c>
      <c r="AJ495" s="41">
        <v>137353979</v>
      </c>
      <c r="AK495" s="41">
        <v>162845455</v>
      </c>
      <c r="AL495" s="41">
        <v>173149543</v>
      </c>
      <c r="AM495" s="41">
        <v>157782992.33333334</v>
      </c>
      <c r="AN495" s="41">
        <v>57854.089812519</v>
      </c>
      <c r="AO495" s="44"/>
    </row>
    <row r="496" spans="1:41" s="34" customFormat="1" ht="16.5" x14ac:dyDescent="0.3">
      <c r="A496" s="34" t="s">
        <v>1051</v>
      </c>
      <c r="B496" s="34" t="s">
        <v>1052</v>
      </c>
      <c r="C496" s="34" t="s">
        <v>1019</v>
      </c>
      <c r="D496" s="39">
        <v>1</v>
      </c>
      <c r="E496" s="39" t="s">
        <v>1246</v>
      </c>
      <c r="F496" s="40" t="s">
        <v>1190</v>
      </c>
      <c r="G496" s="41">
        <v>1163510700</v>
      </c>
      <c r="H496" s="42">
        <v>3.9529999999999998</v>
      </c>
      <c r="I496" s="41">
        <v>1676094191</v>
      </c>
      <c r="J496" s="41">
        <v>4836838.09</v>
      </c>
      <c r="K496" s="41">
        <v>4835760.09</v>
      </c>
      <c r="L496" s="41">
        <v>0</v>
      </c>
      <c r="M496" s="41">
        <v>4835760.09</v>
      </c>
      <c r="N496" s="41">
        <v>663279.34</v>
      </c>
      <c r="O496" s="41">
        <v>0</v>
      </c>
      <c r="P496" s="41">
        <v>502753.98</v>
      </c>
      <c r="Q496" s="41">
        <v>26863089</v>
      </c>
      <c r="R496" s="41">
        <v>0</v>
      </c>
      <c r="S496" s="41">
        <v>0</v>
      </c>
      <c r="T496" s="41">
        <v>13125605.5</v>
      </c>
      <c r="U496" s="41">
        <v>0</v>
      </c>
      <c r="V496" s="41">
        <v>0</v>
      </c>
      <c r="W496" s="41">
        <v>45990487.909999996</v>
      </c>
      <c r="X496" s="43">
        <v>3.3784038375374276E-2</v>
      </c>
      <c r="Y496" s="41">
        <v>2000</v>
      </c>
      <c r="Z496" s="41">
        <v>29500</v>
      </c>
      <c r="AA496" s="41">
        <v>630</v>
      </c>
      <c r="AB496" s="41">
        <v>32130</v>
      </c>
      <c r="AC496" s="41">
        <v>250</v>
      </c>
      <c r="AD496" s="41">
        <v>32380</v>
      </c>
      <c r="AE496" s="41">
        <v>0</v>
      </c>
      <c r="AF496" s="41">
        <v>0</v>
      </c>
      <c r="AG496" s="43">
        <f t="shared" si="21"/>
        <v>6001793.4100000001</v>
      </c>
      <c r="AH496" s="43">
        <f t="shared" si="22"/>
        <v>26863089</v>
      </c>
      <c r="AI496" s="43">
        <f t="shared" si="23"/>
        <v>13125605.5</v>
      </c>
      <c r="AJ496" s="41">
        <v>1531746679</v>
      </c>
      <c r="AK496" s="41">
        <v>1657602527</v>
      </c>
      <c r="AL496" s="41">
        <v>1821391900</v>
      </c>
      <c r="AM496" s="41">
        <v>1670247035.3333333</v>
      </c>
      <c r="AN496" s="41">
        <v>609681.82365090004</v>
      </c>
      <c r="AO496" s="44"/>
    </row>
    <row r="497" spans="1:41" s="34" customFormat="1" ht="16.5" x14ac:dyDescent="0.3">
      <c r="A497" s="34" t="s">
        <v>1053</v>
      </c>
      <c r="B497" s="34" t="s">
        <v>1054</v>
      </c>
      <c r="C497" s="34" t="s">
        <v>1019</v>
      </c>
      <c r="D497" s="39">
        <v>2</v>
      </c>
      <c r="E497" s="39" t="s">
        <v>1247</v>
      </c>
      <c r="F497" s="40" t="s">
        <v>1190</v>
      </c>
      <c r="G497" s="41">
        <v>346276326</v>
      </c>
      <c r="H497" s="42">
        <v>3.8220000000000001</v>
      </c>
      <c r="I497" s="41">
        <v>507029933</v>
      </c>
      <c r="J497" s="41">
        <v>1463176.54</v>
      </c>
      <c r="K497" s="41">
        <v>1463176.54</v>
      </c>
      <c r="L497" s="41">
        <v>0</v>
      </c>
      <c r="M497" s="41">
        <v>1463176.54</v>
      </c>
      <c r="N497" s="41">
        <v>200692.18</v>
      </c>
      <c r="O497" s="41">
        <v>0</v>
      </c>
      <c r="P497" s="41">
        <v>152119.12</v>
      </c>
      <c r="Q497" s="41">
        <v>7180929</v>
      </c>
      <c r="R497" s="41">
        <v>0</v>
      </c>
      <c r="S497" s="41">
        <v>0</v>
      </c>
      <c r="T497" s="41">
        <v>4235650.0599999996</v>
      </c>
      <c r="U497" s="41">
        <v>0</v>
      </c>
      <c r="V497" s="41">
        <v>0</v>
      </c>
      <c r="W497" s="41">
        <v>13232566.899999999</v>
      </c>
      <c r="X497" s="43">
        <v>3.2957651272395909E-2</v>
      </c>
      <c r="Y497" s="41">
        <v>3220.55</v>
      </c>
      <c r="Z497" s="41">
        <v>14250</v>
      </c>
      <c r="AA497" s="41">
        <v>349.411</v>
      </c>
      <c r="AB497" s="41">
        <v>17819.960999999999</v>
      </c>
      <c r="AC497" s="41">
        <v>0</v>
      </c>
      <c r="AD497" s="41">
        <v>17819.960999999999</v>
      </c>
      <c r="AE497" s="41">
        <v>0</v>
      </c>
      <c r="AF497" s="41">
        <v>0</v>
      </c>
      <c r="AG497" s="43">
        <f t="shared" si="21"/>
        <v>1815987.8399999999</v>
      </c>
      <c r="AH497" s="43">
        <f t="shared" si="22"/>
        <v>7180929</v>
      </c>
      <c r="AI497" s="43">
        <f t="shared" si="23"/>
        <v>4235650.0599999996</v>
      </c>
      <c r="AJ497" s="41">
        <v>433032060</v>
      </c>
      <c r="AK497" s="41">
        <v>487243588</v>
      </c>
      <c r="AL497" s="41">
        <v>521696400</v>
      </c>
      <c r="AM497" s="41">
        <v>480657349.33333331</v>
      </c>
      <c r="AN497" s="41">
        <v>174150.89251559999</v>
      </c>
      <c r="AO497" s="44"/>
    </row>
    <row r="498" spans="1:41" s="34" customFormat="1" ht="16.5" x14ac:dyDescent="0.3">
      <c r="A498" s="34" t="s">
        <v>1055</v>
      </c>
      <c r="B498" s="34" t="s">
        <v>1056</v>
      </c>
      <c r="C498" s="34" t="s">
        <v>1019</v>
      </c>
      <c r="D498" s="39">
        <v>3</v>
      </c>
      <c r="E498" s="39" t="s">
        <v>1246</v>
      </c>
      <c r="F498" s="40" t="s">
        <v>1190</v>
      </c>
      <c r="G498" s="41">
        <v>5581396100</v>
      </c>
      <c r="H498" s="42">
        <v>1.8379999999999999</v>
      </c>
      <c r="I498" s="41">
        <v>5398448557</v>
      </c>
      <c r="J498" s="41">
        <v>15578731.640000001</v>
      </c>
      <c r="K498" s="41">
        <v>15577879.450000001</v>
      </c>
      <c r="L498" s="41">
        <v>0</v>
      </c>
      <c r="M498" s="41">
        <v>15577879.450000001</v>
      </c>
      <c r="N498" s="41">
        <v>2136671.92</v>
      </c>
      <c r="O498" s="41">
        <v>0</v>
      </c>
      <c r="P498" s="41">
        <v>1619570.2</v>
      </c>
      <c r="Q498" s="41">
        <v>45443550</v>
      </c>
      <c r="R498" s="41">
        <v>21421326</v>
      </c>
      <c r="S498" s="41">
        <v>0</v>
      </c>
      <c r="T498" s="41">
        <v>15267085.01</v>
      </c>
      <c r="U498" s="41">
        <v>1116279.22</v>
      </c>
      <c r="V498" s="41">
        <v>0</v>
      </c>
      <c r="W498" s="41">
        <v>102582361.8</v>
      </c>
      <c r="X498" s="43">
        <v>2.0082285872800674E-2</v>
      </c>
      <c r="Y498" s="41">
        <v>6750</v>
      </c>
      <c r="Z498" s="41">
        <v>51750</v>
      </c>
      <c r="AA498" s="41">
        <v>1170</v>
      </c>
      <c r="AB498" s="41">
        <v>59670</v>
      </c>
      <c r="AC498" s="41">
        <v>0</v>
      </c>
      <c r="AD498" s="41">
        <v>59670</v>
      </c>
      <c r="AE498" s="41">
        <v>0</v>
      </c>
      <c r="AF498" s="41">
        <v>0</v>
      </c>
      <c r="AG498" s="43">
        <f t="shared" si="21"/>
        <v>19334121.57</v>
      </c>
      <c r="AH498" s="43">
        <f t="shared" si="22"/>
        <v>66864876</v>
      </c>
      <c r="AI498" s="43">
        <f t="shared" si="23"/>
        <v>16383364.23</v>
      </c>
      <c r="AJ498" s="41">
        <v>4922792553</v>
      </c>
      <c r="AK498" s="41">
        <v>5132803038</v>
      </c>
      <c r="AL498" s="41">
        <v>5439164585</v>
      </c>
      <c r="AM498" s="41">
        <v>5164920058.666667</v>
      </c>
      <c r="AN498" s="41">
        <v>1815137.1798610049</v>
      </c>
      <c r="AO498" s="44"/>
    </row>
    <row r="499" spans="1:41" s="34" customFormat="1" ht="16.5" x14ac:dyDescent="0.3">
      <c r="A499" s="34" t="s">
        <v>1057</v>
      </c>
      <c r="B499" s="34" t="s">
        <v>1058</v>
      </c>
      <c r="C499" s="34" t="s">
        <v>1019</v>
      </c>
      <c r="D499" s="39">
        <v>1</v>
      </c>
      <c r="E499" s="39" t="s">
        <v>1246</v>
      </c>
      <c r="F499" s="40" t="s">
        <v>1190</v>
      </c>
      <c r="G499" s="41">
        <v>2157727700</v>
      </c>
      <c r="H499" s="42">
        <v>1.998</v>
      </c>
      <c r="I499" s="41">
        <v>2135633247</v>
      </c>
      <c r="J499" s="41">
        <v>6162968.1999999993</v>
      </c>
      <c r="K499" s="41">
        <v>6168331.419999999</v>
      </c>
      <c r="L499" s="41">
        <v>0</v>
      </c>
      <c r="M499" s="41">
        <v>6168331.419999999</v>
      </c>
      <c r="N499" s="41">
        <v>846075.26</v>
      </c>
      <c r="O499" s="41">
        <v>0</v>
      </c>
      <c r="P499" s="41">
        <v>641267.81999999995</v>
      </c>
      <c r="Q499" s="41">
        <v>14178726</v>
      </c>
      <c r="R499" s="41">
        <v>7913723</v>
      </c>
      <c r="S499" s="41">
        <v>0</v>
      </c>
      <c r="T499" s="41">
        <v>12923116.84</v>
      </c>
      <c r="U499" s="41">
        <v>431545.54</v>
      </c>
      <c r="V499" s="41">
        <v>0</v>
      </c>
      <c r="W499" s="41">
        <v>43102785.880000003</v>
      </c>
      <c r="X499" s="43">
        <v>2.0902933159607423E-2</v>
      </c>
      <c r="Y499" s="41">
        <v>250</v>
      </c>
      <c r="Z499" s="41">
        <v>16500</v>
      </c>
      <c r="AA499" s="41">
        <v>335</v>
      </c>
      <c r="AB499" s="41">
        <v>17085</v>
      </c>
      <c r="AC499" s="41">
        <v>0</v>
      </c>
      <c r="AD499" s="41">
        <v>17085</v>
      </c>
      <c r="AE499" s="41">
        <v>0</v>
      </c>
      <c r="AF499" s="41">
        <v>0</v>
      </c>
      <c r="AG499" s="43">
        <f t="shared" si="21"/>
        <v>7655674.4999999991</v>
      </c>
      <c r="AH499" s="43">
        <f t="shared" si="22"/>
        <v>22092449</v>
      </c>
      <c r="AI499" s="43">
        <f t="shared" si="23"/>
        <v>13354662.379999999</v>
      </c>
      <c r="AJ499" s="41">
        <v>1984560146</v>
      </c>
      <c r="AK499" s="41">
        <v>2079875543</v>
      </c>
      <c r="AL499" s="41">
        <v>2128673445</v>
      </c>
      <c r="AM499" s="41">
        <v>2064369711.3333333</v>
      </c>
      <c r="AN499" s="41">
        <v>710017.60498168506</v>
      </c>
      <c r="AO499" s="44"/>
    </row>
    <row r="500" spans="1:41" s="34" customFormat="1" ht="16.5" x14ac:dyDescent="0.3">
      <c r="A500" s="34" t="s">
        <v>1059</v>
      </c>
      <c r="B500" s="34" t="s">
        <v>1060</v>
      </c>
      <c r="C500" s="34" t="s">
        <v>1061</v>
      </c>
      <c r="D500" s="39">
        <v>2</v>
      </c>
      <c r="E500" s="39" t="s">
        <v>1247</v>
      </c>
      <c r="F500" s="40" t="s">
        <v>1190</v>
      </c>
      <c r="G500" s="41">
        <v>67770200</v>
      </c>
      <c r="H500" s="42">
        <v>3.2509999999999999</v>
      </c>
      <c r="I500" s="41">
        <v>84056338</v>
      </c>
      <c r="J500" s="41">
        <v>365708.41</v>
      </c>
      <c r="K500" s="41">
        <v>365487.04</v>
      </c>
      <c r="L500" s="41">
        <v>0</v>
      </c>
      <c r="M500" s="41">
        <v>365487.04</v>
      </c>
      <c r="N500" s="41">
        <v>28358.53</v>
      </c>
      <c r="O500" s="41">
        <v>-1.86</v>
      </c>
      <c r="P500" s="41">
        <v>1408.65</v>
      </c>
      <c r="Q500" s="41">
        <v>0</v>
      </c>
      <c r="R500" s="41">
        <v>1403919</v>
      </c>
      <c r="S500" s="41">
        <v>0</v>
      </c>
      <c r="T500" s="41">
        <v>383662.39</v>
      </c>
      <c r="U500" s="41">
        <v>20331.060000000001</v>
      </c>
      <c r="V500" s="41">
        <v>0</v>
      </c>
      <c r="W500" s="41">
        <v>2203164.81</v>
      </c>
      <c r="X500" s="43">
        <v>2.8828750095347622E-2</v>
      </c>
      <c r="Y500" s="41">
        <v>0</v>
      </c>
      <c r="Z500" s="41">
        <v>4000</v>
      </c>
      <c r="AA500" s="41">
        <v>80</v>
      </c>
      <c r="AB500" s="41">
        <v>4080</v>
      </c>
      <c r="AC500" s="41">
        <v>0</v>
      </c>
      <c r="AD500" s="41">
        <v>4080</v>
      </c>
      <c r="AE500" s="41">
        <v>0</v>
      </c>
      <c r="AF500" s="41">
        <v>0</v>
      </c>
      <c r="AG500" s="43">
        <f t="shared" si="21"/>
        <v>395252.36</v>
      </c>
      <c r="AH500" s="43">
        <f t="shared" si="22"/>
        <v>1403919</v>
      </c>
      <c r="AI500" s="43">
        <f t="shared" si="23"/>
        <v>403993.45</v>
      </c>
      <c r="AJ500" s="41">
        <v>83005193</v>
      </c>
      <c r="AK500" s="41">
        <v>83403009</v>
      </c>
      <c r="AL500" s="41">
        <v>94112207</v>
      </c>
      <c r="AM500" s="41">
        <v>86840136.333333328</v>
      </c>
      <c r="AN500" s="41">
        <v>31370.704295930998</v>
      </c>
      <c r="AO500" s="44"/>
    </row>
    <row r="501" spans="1:41" s="34" customFormat="1" ht="16.5" x14ac:dyDescent="0.3">
      <c r="A501" s="34" t="s">
        <v>1062</v>
      </c>
      <c r="B501" s="34" t="s">
        <v>1063</v>
      </c>
      <c r="C501" s="34" t="s">
        <v>1061</v>
      </c>
      <c r="D501" s="39">
        <v>3</v>
      </c>
      <c r="E501" s="39" t="s">
        <v>1246</v>
      </c>
      <c r="F501" s="40" t="s">
        <v>1190</v>
      </c>
      <c r="G501" s="41">
        <v>628677520</v>
      </c>
      <c r="H501" s="42">
        <v>4.2130000000000001</v>
      </c>
      <c r="I501" s="41">
        <v>902088424</v>
      </c>
      <c r="J501" s="41">
        <v>3924764.37</v>
      </c>
      <c r="K501" s="41">
        <v>3924233.38</v>
      </c>
      <c r="L501" s="41">
        <v>0</v>
      </c>
      <c r="M501" s="41">
        <v>3924233.38</v>
      </c>
      <c r="N501" s="41">
        <v>304462.03000000003</v>
      </c>
      <c r="O501" s="41">
        <v>1.17</v>
      </c>
      <c r="P501" s="41">
        <v>15127.03</v>
      </c>
      <c r="Q501" s="41">
        <v>0</v>
      </c>
      <c r="R501" s="41">
        <v>15090801</v>
      </c>
      <c r="S501" s="41">
        <v>0</v>
      </c>
      <c r="T501" s="41">
        <v>7118110.6299999999</v>
      </c>
      <c r="U501" s="41">
        <v>31433.75</v>
      </c>
      <c r="V501" s="41">
        <v>0</v>
      </c>
      <c r="W501" s="41">
        <v>26484168.989999998</v>
      </c>
      <c r="X501" s="43">
        <v>3.4027122740039051E-2</v>
      </c>
      <c r="Y501" s="41">
        <v>5500</v>
      </c>
      <c r="Z501" s="41">
        <v>30000</v>
      </c>
      <c r="AA501" s="41">
        <v>710</v>
      </c>
      <c r="AB501" s="41">
        <v>36210</v>
      </c>
      <c r="AC501" s="41">
        <v>0</v>
      </c>
      <c r="AD501" s="41">
        <v>36210</v>
      </c>
      <c r="AE501" s="41">
        <v>0</v>
      </c>
      <c r="AF501" s="41">
        <v>0</v>
      </c>
      <c r="AG501" s="43">
        <f t="shared" si="21"/>
        <v>4243823.6100000003</v>
      </c>
      <c r="AH501" s="43">
        <f t="shared" si="22"/>
        <v>15090801</v>
      </c>
      <c r="AI501" s="43">
        <f t="shared" si="23"/>
        <v>7149544.3799999999</v>
      </c>
      <c r="AJ501" s="41">
        <v>869957194</v>
      </c>
      <c r="AK501" s="41">
        <v>918694059</v>
      </c>
      <c r="AL501" s="41">
        <v>1022235610</v>
      </c>
      <c r="AM501" s="41">
        <v>936962287.66666663</v>
      </c>
      <c r="AN501" s="41">
        <v>340745.73592059</v>
      </c>
      <c r="AO501" s="44"/>
    </row>
    <row r="502" spans="1:41" s="34" customFormat="1" ht="16.5" x14ac:dyDescent="0.3">
      <c r="A502" s="34" t="s">
        <v>1064</v>
      </c>
      <c r="B502" s="34" t="s">
        <v>1065</v>
      </c>
      <c r="C502" s="34" t="s">
        <v>1061</v>
      </c>
      <c r="D502" s="39">
        <v>1</v>
      </c>
      <c r="E502" s="39" t="s">
        <v>1246</v>
      </c>
      <c r="F502" s="40" t="s">
        <v>1190</v>
      </c>
      <c r="G502" s="41">
        <v>128280300</v>
      </c>
      <c r="H502" s="42">
        <v>2.452</v>
      </c>
      <c r="I502" s="41">
        <v>150132565</v>
      </c>
      <c r="J502" s="41">
        <v>653189.78</v>
      </c>
      <c r="K502" s="41">
        <v>653189.78</v>
      </c>
      <c r="L502" s="41">
        <v>0</v>
      </c>
      <c r="M502" s="41">
        <v>653189.78</v>
      </c>
      <c r="N502" s="41">
        <v>50676.69</v>
      </c>
      <c r="O502" s="41">
        <v>0.2</v>
      </c>
      <c r="P502" s="41">
        <v>2517.9899999999998</v>
      </c>
      <c r="Q502" s="41">
        <v>1282913</v>
      </c>
      <c r="R502" s="41">
        <v>901216</v>
      </c>
      <c r="S502" s="41">
        <v>0</v>
      </c>
      <c r="T502" s="41">
        <v>254855.61</v>
      </c>
      <c r="U502" s="41">
        <v>0</v>
      </c>
      <c r="V502" s="41">
        <v>0</v>
      </c>
      <c r="W502" s="41">
        <v>3145369.27</v>
      </c>
      <c r="X502" s="43">
        <v>2.097136388236116E-2</v>
      </c>
      <c r="Y502" s="41">
        <v>750</v>
      </c>
      <c r="Z502" s="41">
        <v>6250</v>
      </c>
      <c r="AA502" s="41">
        <v>140</v>
      </c>
      <c r="AB502" s="41">
        <v>7140</v>
      </c>
      <c r="AC502" s="41">
        <v>0</v>
      </c>
      <c r="AD502" s="41">
        <v>7140</v>
      </c>
      <c r="AE502" s="41">
        <v>0</v>
      </c>
      <c r="AF502" s="41">
        <v>0</v>
      </c>
      <c r="AG502" s="43">
        <f t="shared" si="21"/>
        <v>706384.65999999992</v>
      </c>
      <c r="AH502" s="43">
        <f t="shared" si="22"/>
        <v>2184129</v>
      </c>
      <c r="AI502" s="43">
        <f t="shared" si="23"/>
        <v>254855.61</v>
      </c>
      <c r="AJ502" s="41">
        <v>142151764</v>
      </c>
      <c r="AK502" s="41">
        <v>148681381</v>
      </c>
      <c r="AL502" s="41">
        <v>156956197</v>
      </c>
      <c r="AM502" s="41">
        <v>149263114</v>
      </c>
      <c r="AN502" s="41">
        <v>52318.680014600999</v>
      </c>
      <c r="AO502" s="44"/>
    </row>
    <row r="503" spans="1:41" s="34" customFormat="1" ht="16.5" x14ac:dyDescent="0.3">
      <c r="A503" s="34" t="s">
        <v>1066</v>
      </c>
      <c r="B503" s="34" t="s">
        <v>1067</v>
      </c>
      <c r="C503" s="34" t="s">
        <v>1061</v>
      </c>
      <c r="D503" s="39">
        <v>2</v>
      </c>
      <c r="E503" s="39" t="s">
        <v>1247</v>
      </c>
      <c r="F503" s="40" t="s">
        <v>1190</v>
      </c>
      <c r="G503" s="41">
        <v>924978100</v>
      </c>
      <c r="H503" s="42">
        <v>3.83</v>
      </c>
      <c r="I503" s="41">
        <v>1285766838</v>
      </c>
      <c r="J503" s="41">
        <v>5594054.5700000003</v>
      </c>
      <c r="K503" s="41">
        <v>5592739.3799999999</v>
      </c>
      <c r="L503" s="41">
        <v>0</v>
      </c>
      <c r="M503" s="41">
        <v>5592739.3799999999</v>
      </c>
      <c r="N503" s="41">
        <v>433904.84</v>
      </c>
      <c r="O503" s="41">
        <v>1.67</v>
      </c>
      <c r="P503" s="41">
        <v>21558.17</v>
      </c>
      <c r="Q503" s="41">
        <v>13131442</v>
      </c>
      <c r="R503" s="41">
        <v>6943366</v>
      </c>
      <c r="S503" s="41">
        <v>0</v>
      </c>
      <c r="T503" s="41">
        <v>9184793.7300000004</v>
      </c>
      <c r="U503" s="41">
        <v>110430</v>
      </c>
      <c r="V503" s="41">
        <v>0</v>
      </c>
      <c r="W503" s="41">
        <v>35418235.789999999</v>
      </c>
      <c r="X503" s="43">
        <v>3.4241719177699539E-2</v>
      </c>
      <c r="Y503" s="41">
        <v>5750</v>
      </c>
      <c r="Z503" s="41">
        <v>39500</v>
      </c>
      <c r="AA503" s="41">
        <v>905</v>
      </c>
      <c r="AB503" s="41">
        <v>46155</v>
      </c>
      <c r="AC503" s="41">
        <v>-250</v>
      </c>
      <c r="AD503" s="41">
        <v>45905</v>
      </c>
      <c r="AE503" s="41">
        <v>0</v>
      </c>
      <c r="AF503" s="41">
        <v>0</v>
      </c>
      <c r="AG503" s="43">
        <f t="shared" si="21"/>
        <v>6048204.0599999996</v>
      </c>
      <c r="AH503" s="43">
        <f t="shared" si="22"/>
        <v>20074808</v>
      </c>
      <c r="AI503" s="43">
        <f t="shared" si="23"/>
        <v>9295223.7300000004</v>
      </c>
      <c r="AJ503" s="41">
        <v>1183622861</v>
      </c>
      <c r="AK503" s="41">
        <v>1286876250</v>
      </c>
      <c r="AL503" s="41">
        <v>1442348511</v>
      </c>
      <c r="AM503" s="41">
        <v>1304282540.6666667</v>
      </c>
      <c r="AN503" s="41">
        <v>480782.35621716297</v>
      </c>
      <c r="AO503" s="44"/>
    </row>
    <row r="504" spans="1:41" s="34" customFormat="1" ht="16.5" x14ac:dyDescent="0.3">
      <c r="A504" s="34" t="s">
        <v>1068</v>
      </c>
      <c r="B504" s="34" t="s">
        <v>1069</v>
      </c>
      <c r="C504" s="34" t="s">
        <v>1061</v>
      </c>
      <c r="D504" s="39">
        <v>3</v>
      </c>
      <c r="E504" s="39" t="s">
        <v>1246</v>
      </c>
      <c r="F504" s="40" t="s">
        <v>1190</v>
      </c>
      <c r="G504" s="41">
        <v>746306900</v>
      </c>
      <c r="H504" s="42">
        <v>2.9739999999999998</v>
      </c>
      <c r="I504" s="41">
        <v>1014583014</v>
      </c>
      <c r="J504" s="41">
        <v>4414200.5999999996</v>
      </c>
      <c r="K504" s="41">
        <v>4407787.8499999996</v>
      </c>
      <c r="L504" s="41">
        <v>0</v>
      </c>
      <c r="M504" s="41">
        <v>4407787.8499999996</v>
      </c>
      <c r="N504" s="41">
        <v>342027.13</v>
      </c>
      <c r="O504" s="41">
        <v>-16.989999999999998</v>
      </c>
      <c r="P504" s="41">
        <v>16985.439999999999</v>
      </c>
      <c r="Q504" s="41">
        <v>8783844</v>
      </c>
      <c r="R504" s="41">
        <v>5527149</v>
      </c>
      <c r="S504" s="41">
        <v>0</v>
      </c>
      <c r="T504" s="41">
        <v>3036984.9</v>
      </c>
      <c r="U504" s="41">
        <v>74630.69</v>
      </c>
      <c r="V504" s="41">
        <v>0</v>
      </c>
      <c r="W504" s="41">
        <v>22189392.02</v>
      </c>
      <c r="X504" s="43">
        <v>2.5759668235607717E-2</v>
      </c>
      <c r="Y504" s="41">
        <v>4750</v>
      </c>
      <c r="Z504" s="41">
        <v>44250</v>
      </c>
      <c r="AA504" s="41">
        <v>980</v>
      </c>
      <c r="AB504" s="41">
        <v>49980</v>
      </c>
      <c r="AC504" s="41">
        <v>0</v>
      </c>
      <c r="AD504" s="41">
        <v>49980</v>
      </c>
      <c r="AE504" s="41">
        <v>0</v>
      </c>
      <c r="AF504" s="41">
        <v>0</v>
      </c>
      <c r="AG504" s="43">
        <f t="shared" si="21"/>
        <v>4766783.43</v>
      </c>
      <c r="AH504" s="43">
        <f t="shared" si="22"/>
        <v>14310993</v>
      </c>
      <c r="AI504" s="43">
        <f t="shared" si="23"/>
        <v>3111615.59</v>
      </c>
      <c r="AJ504" s="41">
        <v>915135857</v>
      </c>
      <c r="AK504" s="41">
        <v>1007380475</v>
      </c>
      <c r="AL504" s="41">
        <v>1057691185</v>
      </c>
      <c r="AM504" s="41">
        <v>993402505.66666663</v>
      </c>
      <c r="AN504" s="41">
        <v>352563.37576960499</v>
      </c>
      <c r="AO504" s="44"/>
    </row>
    <row r="505" spans="1:41" s="34" customFormat="1" ht="16.5" x14ac:dyDescent="0.3">
      <c r="A505" s="34" t="s">
        <v>1070</v>
      </c>
      <c r="B505" s="34" t="s">
        <v>1071</v>
      </c>
      <c r="C505" s="34" t="s">
        <v>1061</v>
      </c>
      <c r="D505" s="39">
        <v>1</v>
      </c>
      <c r="E505" s="39" t="s">
        <v>1246</v>
      </c>
      <c r="F505" s="40" t="s">
        <v>1190</v>
      </c>
      <c r="G505" s="41">
        <v>648436213</v>
      </c>
      <c r="H505" s="42">
        <v>2.6539999999999999</v>
      </c>
      <c r="I505" s="41">
        <v>610204732</v>
      </c>
      <c r="J505" s="41">
        <v>2654850.37</v>
      </c>
      <c r="K505" s="41">
        <v>2651556.5100000002</v>
      </c>
      <c r="L505" s="41">
        <v>0</v>
      </c>
      <c r="M505" s="41">
        <v>2651556.5100000002</v>
      </c>
      <c r="N505" s="41">
        <v>205715.59</v>
      </c>
      <c r="O505" s="41">
        <v>0.79</v>
      </c>
      <c r="P505" s="41">
        <v>10219.56</v>
      </c>
      <c r="Q505" s="41">
        <v>6570047</v>
      </c>
      <c r="R505" s="41">
        <v>2387398</v>
      </c>
      <c r="S505" s="41">
        <v>0</v>
      </c>
      <c r="T505" s="41">
        <v>5381024</v>
      </c>
      <c r="U505" s="41">
        <v>0</v>
      </c>
      <c r="V505" s="41">
        <v>0</v>
      </c>
      <c r="W505" s="41">
        <v>17205961.449999999</v>
      </c>
      <c r="X505" s="43">
        <v>3.5607192124562155E-2</v>
      </c>
      <c r="Y505" s="41">
        <v>3750</v>
      </c>
      <c r="Z505" s="41">
        <v>27000</v>
      </c>
      <c r="AA505" s="41">
        <v>615</v>
      </c>
      <c r="AB505" s="41">
        <v>31365</v>
      </c>
      <c r="AC505" s="41">
        <v>0</v>
      </c>
      <c r="AD505" s="41">
        <v>31365</v>
      </c>
      <c r="AE505" s="41">
        <v>0</v>
      </c>
      <c r="AF505" s="41">
        <v>0</v>
      </c>
      <c r="AG505" s="43">
        <f t="shared" si="21"/>
        <v>2867492.45</v>
      </c>
      <c r="AH505" s="43">
        <f t="shared" si="22"/>
        <v>8957445</v>
      </c>
      <c r="AI505" s="43">
        <f t="shared" si="23"/>
        <v>5381024</v>
      </c>
      <c r="AJ505" s="41">
        <v>539168794</v>
      </c>
      <c r="AK505" s="41">
        <v>566942654</v>
      </c>
      <c r="AL505" s="41">
        <v>663564470</v>
      </c>
      <c r="AM505" s="41">
        <v>589891972.66666663</v>
      </c>
      <c r="AN505" s="41">
        <v>221188.27314483901</v>
      </c>
      <c r="AO505" s="44"/>
    </row>
    <row r="506" spans="1:41" s="34" customFormat="1" ht="16.5" x14ac:dyDescent="0.3">
      <c r="A506" s="34" t="s">
        <v>1072</v>
      </c>
      <c r="B506" s="34" t="s">
        <v>1073</v>
      </c>
      <c r="C506" s="34" t="s">
        <v>1061</v>
      </c>
      <c r="D506" s="39">
        <v>2</v>
      </c>
      <c r="E506" s="39" t="s">
        <v>1247</v>
      </c>
      <c r="F506" s="40" t="s">
        <v>1190</v>
      </c>
      <c r="G506" s="41">
        <v>434706300</v>
      </c>
      <c r="H506" s="42">
        <v>3.117</v>
      </c>
      <c r="I506" s="41">
        <v>553640064</v>
      </c>
      <c r="J506" s="41">
        <v>2408751.4500000002</v>
      </c>
      <c r="K506" s="41">
        <v>2407592.0900000003</v>
      </c>
      <c r="L506" s="41">
        <v>0</v>
      </c>
      <c r="M506" s="41">
        <v>2407592.0900000003</v>
      </c>
      <c r="N506" s="41">
        <v>186789.15</v>
      </c>
      <c r="O506" s="41">
        <v>0.72</v>
      </c>
      <c r="P506" s="41">
        <v>9279.11</v>
      </c>
      <c r="Q506" s="41">
        <v>4482297</v>
      </c>
      <c r="R506" s="41">
        <v>4404705</v>
      </c>
      <c r="S506" s="41">
        <v>0</v>
      </c>
      <c r="T506" s="41">
        <v>2058029</v>
      </c>
      <c r="U506" s="41">
        <v>0</v>
      </c>
      <c r="V506" s="41">
        <v>0</v>
      </c>
      <c r="W506" s="41">
        <v>13548692.07</v>
      </c>
      <c r="X506" s="43">
        <v>2.8737937166221954E-2</v>
      </c>
      <c r="Y506" s="41">
        <v>1000</v>
      </c>
      <c r="Z506" s="41">
        <v>19000</v>
      </c>
      <c r="AA506" s="41">
        <v>400</v>
      </c>
      <c r="AB506" s="41">
        <v>20400</v>
      </c>
      <c r="AC506" s="41">
        <v>-250</v>
      </c>
      <c r="AD506" s="41">
        <v>20150</v>
      </c>
      <c r="AE506" s="41">
        <v>0</v>
      </c>
      <c r="AF506" s="41">
        <v>0</v>
      </c>
      <c r="AG506" s="43">
        <f t="shared" si="21"/>
        <v>2603661.0700000003</v>
      </c>
      <c r="AH506" s="43">
        <f t="shared" si="22"/>
        <v>8887002</v>
      </c>
      <c r="AI506" s="43">
        <f t="shared" si="23"/>
        <v>2058029</v>
      </c>
      <c r="AJ506" s="41">
        <v>491630018</v>
      </c>
      <c r="AK506" s="41">
        <v>552959344</v>
      </c>
      <c r="AL506" s="41">
        <v>596796129</v>
      </c>
      <c r="AM506" s="41">
        <v>547128497</v>
      </c>
      <c r="AN506" s="41">
        <v>198931.84406795699</v>
      </c>
      <c r="AO506" s="44"/>
    </row>
    <row r="507" spans="1:41" s="34" customFormat="1" ht="16.5" x14ac:dyDescent="0.3">
      <c r="A507" s="34" t="s">
        <v>1074</v>
      </c>
      <c r="B507" s="34" t="s">
        <v>1075</v>
      </c>
      <c r="C507" s="34" t="s">
        <v>1061</v>
      </c>
      <c r="D507" s="39">
        <v>3</v>
      </c>
      <c r="E507" s="39" t="s">
        <v>1246</v>
      </c>
      <c r="F507" s="40" t="s">
        <v>1190</v>
      </c>
      <c r="G507" s="41">
        <v>433319300</v>
      </c>
      <c r="H507" s="42">
        <v>3.8919999999999999</v>
      </c>
      <c r="I507" s="41">
        <v>620241611</v>
      </c>
      <c r="J507" s="41">
        <v>2698518.36</v>
      </c>
      <c r="K507" s="41">
        <v>2698472.3</v>
      </c>
      <c r="L507" s="41">
        <v>0</v>
      </c>
      <c r="M507" s="41">
        <v>2698472.3</v>
      </c>
      <c r="N507" s="41">
        <v>209356.68</v>
      </c>
      <c r="O507" s="41">
        <v>0.81</v>
      </c>
      <c r="P507" s="41">
        <v>10402.42</v>
      </c>
      <c r="Q507" s="41">
        <v>10953719</v>
      </c>
      <c r="R507" s="41">
        <v>0</v>
      </c>
      <c r="S507" s="41">
        <v>0</v>
      </c>
      <c r="T507" s="41">
        <v>2947479.52</v>
      </c>
      <c r="U507" s="41">
        <v>43331.93</v>
      </c>
      <c r="V507" s="41">
        <v>0</v>
      </c>
      <c r="W507" s="41">
        <v>16862762.66</v>
      </c>
      <c r="X507" s="43">
        <v>3.4687862070214577E-2</v>
      </c>
      <c r="Y507" s="41">
        <v>1500</v>
      </c>
      <c r="Z507" s="41">
        <v>17750</v>
      </c>
      <c r="AA507" s="41">
        <v>385</v>
      </c>
      <c r="AB507" s="41">
        <v>19635</v>
      </c>
      <c r="AC507" s="41">
        <v>0</v>
      </c>
      <c r="AD507" s="41">
        <v>19635</v>
      </c>
      <c r="AE507" s="41">
        <v>0</v>
      </c>
      <c r="AF507" s="41">
        <v>0</v>
      </c>
      <c r="AG507" s="43">
        <f t="shared" si="21"/>
        <v>2918232.21</v>
      </c>
      <c r="AH507" s="43">
        <f t="shared" si="22"/>
        <v>10953719</v>
      </c>
      <c r="AI507" s="43">
        <f t="shared" si="23"/>
        <v>2990811.45</v>
      </c>
      <c r="AJ507" s="41">
        <v>570685161</v>
      </c>
      <c r="AK507" s="41">
        <v>618050314</v>
      </c>
      <c r="AL507" s="41">
        <v>690878986</v>
      </c>
      <c r="AM507" s="41">
        <v>626538153.66666663</v>
      </c>
      <c r="AN507" s="41">
        <v>230292.76504033801</v>
      </c>
      <c r="AO507" s="44"/>
    </row>
    <row r="508" spans="1:41" s="34" customFormat="1" ht="16.5" x14ac:dyDescent="0.3">
      <c r="A508" s="34" t="s">
        <v>1076</v>
      </c>
      <c r="B508" s="34" t="s">
        <v>1077</v>
      </c>
      <c r="C508" s="34" t="s">
        <v>1061</v>
      </c>
      <c r="D508" s="39">
        <v>1</v>
      </c>
      <c r="E508" s="39" t="s">
        <v>1246</v>
      </c>
      <c r="F508" s="40" t="s">
        <v>1190</v>
      </c>
      <c r="G508" s="41">
        <v>255846400</v>
      </c>
      <c r="H508" s="42">
        <v>4.9580000000000002</v>
      </c>
      <c r="I508" s="41">
        <v>375223916</v>
      </c>
      <c r="J508" s="41">
        <v>1632506.77</v>
      </c>
      <c r="K508" s="41">
        <v>1632506.77</v>
      </c>
      <c r="L508" s="41">
        <v>0</v>
      </c>
      <c r="M508" s="41">
        <v>1632506.77</v>
      </c>
      <c r="N508" s="41">
        <v>126655.44</v>
      </c>
      <c r="O508" s="41">
        <v>0.49</v>
      </c>
      <c r="P508" s="41">
        <v>6293.18</v>
      </c>
      <c r="Q508" s="41">
        <v>5864404</v>
      </c>
      <c r="R508" s="41">
        <v>2224198</v>
      </c>
      <c r="S508" s="41">
        <v>0</v>
      </c>
      <c r="T508" s="41">
        <v>2820576</v>
      </c>
      <c r="U508" s="41">
        <v>7675.39</v>
      </c>
      <c r="V508" s="41">
        <v>0</v>
      </c>
      <c r="W508" s="41">
        <v>12682309.27</v>
      </c>
      <c r="X508" s="43">
        <v>3.8594556885229142E-2</v>
      </c>
      <c r="Y508" s="41">
        <v>1845.89</v>
      </c>
      <c r="Z508" s="41">
        <v>19000</v>
      </c>
      <c r="AA508" s="41">
        <v>416.9178</v>
      </c>
      <c r="AB508" s="41">
        <v>21262.807799999999</v>
      </c>
      <c r="AC508" s="41">
        <v>0</v>
      </c>
      <c r="AD508" s="41">
        <v>21262.807799999999</v>
      </c>
      <c r="AE508" s="41">
        <v>0</v>
      </c>
      <c r="AF508" s="41">
        <v>0</v>
      </c>
      <c r="AG508" s="43">
        <f t="shared" si="21"/>
        <v>1765455.88</v>
      </c>
      <c r="AH508" s="43">
        <f t="shared" si="22"/>
        <v>8088602</v>
      </c>
      <c r="AI508" s="43">
        <f t="shared" si="23"/>
        <v>2828251.39</v>
      </c>
      <c r="AJ508" s="41">
        <v>332920058</v>
      </c>
      <c r="AK508" s="41">
        <v>370948815</v>
      </c>
      <c r="AL508" s="41">
        <v>445803102</v>
      </c>
      <c r="AM508" s="41">
        <v>383223991.66666669</v>
      </c>
      <c r="AN508" s="41">
        <v>148600.885398966</v>
      </c>
      <c r="AO508" s="44"/>
    </row>
    <row r="509" spans="1:41" s="34" customFormat="1" ht="16.5" x14ac:dyDescent="0.3">
      <c r="A509" s="34" t="s">
        <v>1078</v>
      </c>
      <c r="B509" s="34" t="s">
        <v>1079</v>
      </c>
      <c r="C509" s="34" t="s">
        <v>1061</v>
      </c>
      <c r="D509" s="39">
        <v>2</v>
      </c>
      <c r="E509" s="39" t="s">
        <v>1247</v>
      </c>
      <c r="F509" s="40" t="s">
        <v>1190</v>
      </c>
      <c r="G509" s="41">
        <v>607938700</v>
      </c>
      <c r="H509" s="42">
        <v>3.3380000000000001</v>
      </c>
      <c r="I509" s="41">
        <v>894887865</v>
      </c>
      <c r="J509" s="41">
        <v>3893436.51</v>
      </c>
      <c r="K509" s="41">
        <v>3890011.5999999996</v>
      </c>
      <c r="L509" s="41">
        <v>0</v>
      </c>
      <c r="M509" s="41">
        <v>3890011.5999999996</v>
      </c>
      <c r="N509" s="41">
        <v>301799.28000000003</v>
      </c>
      <c r="O509" s="41">
        <v>1.1599999999999999</v>
      </c>
      <c r="P509" s="41">
        <v>14992.54</v>
      </c>
      <c r="Q509" s="41">
        <v>6822499</v>
      </c>
      <c r="R509" s="41">
        <v>5959849</v>
      </c>
      <c r="S509" s="41">
        <v>0</v>
      </c>
      <c r="T509" s="41">
        <v>3300893.4</v>
      </c>
      <c r="U509" s="41">
        <v>0</v>
      </c>
      <c r="V509" s="41">
        <v>0</v>
      </c>
      <c r="W509" s="41">
        <v>20290045.979999997</v>
      </c>
      <c r="X509" s="43">
        <v>2.7595818452298429E-2</v>
      </c>
      <c r="Y509" s="41">
        <v>7250</v>
      </c>
      <c r="Z509" s="41">
        <v>52500</v>
      </c>
      <c r="AA509" s="41">
        <v>1195</v>
      </c>
      <c r="AB509" s="41">
        <v>60945</v>
      </c>
      <c r="AC509" s="41">
        <v>-1000</v>
      </c>
      <c r="AD509" s="41">
        <v>59945</v>
      </c>
      <c r="AE509" s="41">
        <v>0</v>
      </c>
      <c r="AF509" s="41">
        <v>0</v>
      </c>
      <c r="AG509" s="43">
        <f t="shared" si="21"/>
        <v>4206804.58</v>
      </c>
      <c r="AH509" s="43">
        <f t="shared" si="22"/>
        <v>12782348</v>
      </c>
      <c r="AI509" s="43">
        <f t="shared" si="23"/>
        <v>3300893.4</v>
      </c>
      <c r="AJ509" s="41">
        <v>796381327</v>
      </c>
      <c r="AK509" s="41">
        <v>893331081</v>
      </c>
      <c r="AL509" s="41">
        <v>989322539</v>
      </c>
      <c r="AM509" s="41">
        <v>893011649</v>
      </c>
      <c r="AN509" s="41">
        <v>329773.84989248699</v>
      </c>
      <c r="AO509" s="44"/>
    </row>
    <row r="510" spans="1:41" s="34" customFormat="1" ht="16.5" x14ac:dyDescent="0.3">
      <c r="A510" s="34" t="s">
        <v>1080</v>
      </c>
      <c r="B510" s="34" t="s">
        <v>1081</v>
      </c>
      <c r="C510" s="34" t="s">
        <v>1061</v>
      </c>
      <c r="D510" s="39">
        <v>3</v>
      </c>
      <c r="E510" s="39" t="s">
        <v>1246</v>
      </c>
      <c r="F510" s="40" t="s">
        <v>1190</v>
      </c>
      <c r="G510" s="41">
        <v>1710674100</v>
      </c>
      <c r="H510" s="42">
        <v>2.008</v>
      </c>
      <c r="I510" s="41">
        <v>1620193698</v>
      </c>
      <c r="J510" s="41">
        <v>7049063.4000000004</v>
      </c>
      <c r="K510" s="41">
        <v>7048846.21</v>
      </c>
      <c r="L510" s="41">
        <v>0</v>
      </c>
      <c r="M510" s="41">
        <v>7048846.21</v>
      </c>
      <c r="N510" s="41">
        <v>546873.74</v>
      </c>
      <c r="O510" s="41">
        <v>2.11</v>
      </c>
      <c r="P510" s="41">
        <v>27172.45</v>
      </c>
      <c r="Q510" s="41">
        <v>11629293</v>
      </c>
      <c r="R510" s="41">
        <v>7117912</v>
      </c>
      <c r="S510" s="41">
        <v>0</v>
      </c>
      <c r="T510" s="41">
        <v>7969027.5800000001</v>
      </c>
      <c r="U510" s="41">
        <v>0</v>
      </c>
      <c r="V510" s="41">
        <v>0</v>
      </c>
      <c r="W510" s="41">
        <v>34339127.090000004</v>
      </c>
      <c r="X510" s="43">
        <v>2.6674541084959032E-2</v>
      </c>
      <c r="Y510" s="41">
        <v>6500</v>
      </c>
      <c r="Z510" s="41">
        <v>53250</v>
      </c>
      <c r="AA510" s="41">
        <v>1195</v>
      </c>
      <c r="AB510" s="41">
        <v>60945</v>
      </c>
      <c r="AC510" s="41">
        <v>0</v>
      </c>
      <c r="AD510" s="41">
        <v>60945</v>
      </c>
      <c r="AE510" s="41">
        <v>0</v>
      </c>
      <c r="AF510" s="41">
        <v>0</v>
      </c>
      <c r="AG510" s="43">
        <f t="shared" si="21"/>
        <v>7622894.5100000007</v>
      </c>
      <c r="AH510" s="43">
        <f t="shared" si="22"/>
        <v>18747205</v>
      </c>
      <c r="AI510" s="43">
        <f t="shared" si="23"/>
        <v>7969027.5800000001</v>
      </c>
      <c r="AJ510" s="41">
        <v>1320151563</v>
      </c>
      <c r="AK510" s="41">
        <v>1518441308</v>
      </c>
      <c r="AL510" s="41">
        <v>1819866064</v>
      </c>
      <c r="AM510" s="41">
        <v>1552819645</v>
      </c>
      <c r="AN510" s="41">
        <v>606621.41471131204</v>
      </c>
      <c r="AO510" s="44"/>
    </row>
    <row r="511" spans="1:41" s="34" customFormat="1" ht="16.5" x14ac:dyDescent="0.3">
      <c r="A511" s="34" t="s">
        <v>1082</v>
      </c>
      <c r="B511" s="34" t="s">
        <v>1083</v>
      </c>
      <c r="C511" s="34" t="s">
        <v>1061</v>
      </c>
      <c r="D511" s="39">
        <v>1</v>
      </c>
      <c r="E511" s="39" t="s">
        <v>1246</v>
      </c>
      <c r="F511" s="40" t="s">
        <v>1190</v>
      </c>
      <c r="G511" s="41">
        <v>2498489900</v>
      </c>
      <c r="H511" s="42">
        <v>2.085</v>
      </c>
      <c r="I511" s="41">
        <v>2394133888</v>
      </c>
      <c r="J511" s="41">
        <v>10416286.390000001</v>
      </c>
      <c r="K511" s="41">
        <v>10413418.58</v>
      </c>
      <c r="L511" s="41">
        <v>0</v>
      </c>
      <c r="M511" s="41">
        <v>10413418.58</v>
      </c>
      <c r="N511" s="41">
        <v>807909.15</v>
      </c>
      <c r="O511" s="41">
        <v>3.11</v>
      </c>
      <c r="P511" s="41">
        <v>40141.370000000003</v>
      </c>
      <c r="Q511" s="41">
        <v>27410848</v>
      </c>
      <c r="R511" s="41">
        <v>0</v>
      </c>
      <c r="S511" s="41">
        <v>0</v>
      </c>
      <c r="T511" s="41">
        <v>13408127</v>
      </c>
      <c r="U511" s="41">
        <v>10000</v>
      </c>
      <c r="V511" s="41">
        <v>0</v>
      </c>
      <c r="W511" s="41">
        <v>52090447.210000001</v>
      </c>
      <c r="X511" s="43">
        <v>3.3175628887746243E-2</v>
      </c>
      <c r="Y511" s="41">
        <v>9356.85</v>
      </c>
      <c r="Z511" s="41">
        <v>78500</v>
      </c>
      <c r="AA511" s="41">
        <v>1757.1370000000002</v>
      </c>
      <c r="AB511" s="41">
        <v>89613.987000000008</v>
      </c>
      <c r="AC511" s="41">
        <v>0</v>
      </c>
      <c r="AD511" s="41">
        <v>89613.987000000008</v>
      </c>
      <c r="AE511" s="41">
        <v>0</v>
      </c>
      <c r="AF511" s="41">
        <v>0</v>
      </c>
      <c r="AG511" s="43">
        <f t="shared" si="21"/>
        <v>11261472.209999999</v>
      </c>
      <c r="AH511" s="43">
        <f t="shared" si="22"/>
        <v>27410848</v>
      </c>
      <c r="AI511" s="43">
        <f t="shared" si="23"/>
        <v>13418127</v>
      </c>
      <c r="AJ511" s="41">
        <v>2035541601</v>
      </c>
      <c r="AK511" s="41">
        <v>2277945457</v>
      </c>
      <c r="AL511" s="41">
        <v>2615945870</v>
      </c>
      <c r="AM511" s="41">
        <v>2309810976</v>
      </c>
      <c r="AN511" s="41">
        <v>871981.08468471002</v>
      </c>
      <c r="AO511" s="44"/>
    </row>
    <row r="512" spans="1:41" s="34" customFormat="1" ht="16.5" x14ac:dyDescent="0.3">
      <c r="A512" s="34" t="s">
        <v>1084</v>
      </c>
      <c r="B512" s="34" t="s">
        <v>1085</v>
      </c>
      <c r="C512" s="34" t="s">
        <v>1061</v>
      </c>
      <c r="D512" s="39">
        <v>2</v>
      </c>
      <c r="E512" s="39" t="s">
        <v>1247</v>
      </c>
      <c r="F512" s="40" t="s">
        <v>1190</v>
      </c>
      <c r="G512" s="41">
        <v>335809200</v>
      </c>
      <c r="H512" s="42">
        <v>2.915</v>
      </c>
      <c r="I512" s="41">
        <v>456116343</v>
      </c>
      <c r="J512" s="41">
        <v>1984449.78</v>
      </c>
      <c r="K512" s="41">
        <v>1984449.78</v>
      </c>
      <c r="L512" s="41">
        <v>0</v>
      </c>
      <c r="M512" s="41">
        <v>1984449.78</v>
      </c>
      <c r="N512" s="41">
        <v>153960.38</v>
      </c>
      <c r="O512" s="41">
        <v>0.59</v>
      </c>
      <c r="P512" s="41">
        <v>7649.89</v>
      </c>
      <c r="Q512" s="41">
        <v>4347899</v>
      </c>
      <c r="R512" s="41">
        <v>2218668</v>
      </c>
      <c r="S512" s="41">
        <v>0</v>
      </c>
      <c r="T512" s="41">
        <v>1041818.07</v>
      </c>
      <c r="U512" s="41">
        <v>33580.92</v>
      </c>
      <c r="V512" s="41">
        <v>0</v>
      </c>
      <c r="W512" s="41">
        <v>9788026.6300000008</v>
      </c>
      <c r="X512" s="43">
        <v>2.7421547955377393E-2</v>
      </c>
      <c r="Y512" s="41">
        <v>1152.06</v>
      </c>
      <c r="Z512" s="41">
        <v>15500</v>
      </c>
      <c r="AA512" s="41">
        <v>333.04120000000006</v>
      </c>
      <c r="AB512" s="41">
        <v>16985.101200000001</v>
      </c>
      <c r="AC512" s="41">
        <v>0</v>
      </c>
      <c r="AD512" s="41">
        <v>16985.101200000001</v>
      </c>
      <c r="AE512" s="41">
        <v>0</v>
      </c>
      <c r="AF512" s="41">
        <v>0</v>
      </c>
      <c r="AG512" s="43">
        <f t="shared" si="21"/>
        <v>2146060.64</v>
      </c>
      <c r="AH512" s="43">
        <f t="shared" si="22"/>
        <v>6566567</v>
      </c>
      <c r="AI512" s="43">
        <f t="shared" si="23"/>
        <v>1075398.99</v>
      </c>
      <c r="AJ512" s="41">
        <v>397258259</v>
      </c>
      <c r="AK512" s="41">
        <v>451639069</v>
      </c>
      <c r="AL512" s="41">
        <v>496171986</v>
      </c>
      <c r="AM512" s="41">
        <v>448356438</v>
      </c>
      <c r="AN512" s="41">
        <v>165390.49660933801</v>
      </c>
      <c r="AO512" s="44"/>
    </row>
    <row r="513" spans="1:41" s="34" customFormat="1" ht="16.5" x14ac:dyDescent="0.3">
      <c r="A513" s="34" t="s">
        <v>1086</v>
      </c>
      <c r="B513" s="34" t="s">
        <v>1087</v>
      </c>
      <c r="C513" s="34" t="s">
        <v>1061</v>
      </c>
      <c r="D513" s="39">
        <v>3</v>
      </c>
      <c r="E513" s="39" t="s">
        <v>1246</v>
      </c>
      <c r="F513" s="40" t="s">
        <v>1190</v>
      </c>
      <c r="G513" s="41">
        <v>357164900</v>
      </c>
      <c r="H513" s="42">
        <v>2.9430000000000001</v>
      </c>
      <c r="I513" s="41">
        <v>461502153</v>
      </c>
      <c r="J513" s="41">
        <v>2007882.11</v>
      </c>
      <c r="K513" s="41">
        <v>1992270.4800000002</v>
      </c>
      <c r="L513" s="41">
        <v>0</v>
      </c>
      <c r="M513" s="41">
        <v>1992270.4800000002</v>
      </c>
      <c r="N513" s="41">
        <v>154579.49</v>
      </c>
      <c r="O513" s="41">
        <v>0.6</v>
      </c>
      <c r="P513" s="41">
        <v>7660.3</v>
      </c>
      <c r="Q513" s="41">
        <v>6769621</v>
      </c>
      <c r="R513" s="41">
        <v>0</v>
      </c>
      <c r="S513" s="41">
        <v>0</v>
      </c>
      <c r="T513" s="41">
        <v>1585929.32</v>
      </c>
      <c r="U513" s="41">
        <v>0</v>
      </c>
      <c r="V513" s="41">
        <v>0</v>
      </c>
      <c r="W513" s="41">
        <v>10510061.190000001</v>
      </c>
      <c r="X513" s="43">
        <v>2.595981822223168E-2</v>
      </c>
      <c r="Y513" s="41">
        <v>4054.8</v>
      </c>
      <c r="Z513" s="41">
        <v>21250</v>
      </c>
      <c r="AA513" s="41">
        <v>506.096</v>
      </c>
      <c r="AB513" s="41">
        <v>25810.896000000001</v>
      </c>
      <c r="AC513" s="41">
        <v>0</v>
      </c>
      <c r="AD513" s="41">
        <v>25810.896000000001</v>
      </c>
      <c r="AE513" s="41">
        <v>0</v>
      </c>
      <c r="AF513" s="41">
        <v>0</v>
      </c>
      <c r="AG513" s="43">
        <f t="shared" si="21"/>
        <v>2154510.87</v>
      </c>
      <c r="AH513" s="43">
        <f t="shared" si="22"/>
        <v>6769621</v>
      </c>
      <c r="AI513" s="43">
        <f t="shared" si="23"/>
        <v>1585929.32</v>
      </c>
      <c r="AJ513" s="41">
        <v>437384041</v>
      </c>
      <c r="AK513" s="41">
        <v>464540527</v>
      </c>
      <c r="AL513" s="41">
        <v>530390407</v>
      </c>
      <c r="AM513" s="41">
        <v>477438325</v>
      </c>
      <c r="AN513" s="41">
        <v>176796.62553653101</v>
      </c>
      <c r="AO513" s="44"/>
    </row>
    <row r="514" spans="1:41" s="34" customFormat="1" ht="16.5" x14ac:dyDescent="0.3">
      <c r="A514" s="34" t="s">
        <v>1088</v>
      </c>
      <c r="B514" s="34" t="s">
        <v>1089</v>
      </c>
      <c r="C514" s="34" t="s">
        <v>1061</v>
      </c>
      <c r="D514" s="39">
        <v>1</v>
      </c>
      <c r="E514" s="39" t="s">
        <v>1246</v>
      </c>
      <c r="F514" s="40" t="s">
        <v>1190</v>
      </c>
      <c r="G514" s="41">
        <v>1041882244</v>
      </c>
      <c r="H514" s="42">
        <v>2.7269999999999999</v>
      </c>
      <c r="I514" s="41">
        <v>970841816</v>
      </c>
      <c r="J514" s="41">
        <v>4223893.43</v>
      </c>
      <c r="K514" s="41">
        <v>4218404.68</v>
      </c>
      <c r="L514" s="41">
        <v>0</v>
      </c>
      <c r="M514" s="41">
        <v>4218404.68</v>
      </c>
      <c r="N514" s="41">
        <v>327293.52</v>
      </c>
      <c r="O514" s="41">
        <v>1.26</v>
      </c>
      <c r="P514" s="41">
        <v>16256.4</v>
      </c>
      <c r="Q514" s="41">
        <v>14256488</v>
      </c>
      <c r="R514" s="41">
        <v>0</v>
      </c>
      <c r="S514" s="41">
        <v>0</v>
      </c>
      <c r="T514" s="41">
        <v>9593181</v>
      </c>
      <c r="U514" s="41">
        <v>0</v>
      </c>
      <c r="V514" s="41">
        <v>0</v>
      </c>
      <c r="W514" s="41">
        <v>28411624.859999999</v>
      </c>
      <c r="X514" s="43">
        <v>4.1695819652133856E-2</v>
      </c>
      <c r="Y514" s="41">
        <v>5819.18</v>
      </c>
      <c r="Z514" s="41">
        <v>22500</v>
      </c>
      <c r="AA514" s="41">
        <v>566.3836</v>
      </c>
      <c r="AB514" s="41">
        <v>28885.563600000001</v>
      </c>
      <c r="AC514" s="41">
        <v>0</v>
      </c>
      <c r="AD514" s="41">
        <v>28885.563600000001</v>
      </c>
      <c r="AE514" s="41">
        <v>0</v>
      </c>
      <c r="AF514" s="41">
        <v>0</v>
      </c>
      <c r="AG514" s="43">
        <f t="shared" ref="AG514:AG566" si="24">SUM(M514:P514)</f>
        <v>4561955.8599999994</v>
      </c>
      <c r="AH514" s="43">
        <f t="shared" ref="AH514:AH566" si="25">SUM(Q514:S514)</f>
        <v>14256488</v>
      </c>
      <c r="AI514" s="43">
        <f t="shared" ref="AI514:AI566" si="26">SUM(T514:V514)</f>
        <v>9593181</v>
      </c>
      <c r="AJ514" s="41">
        <v>786408691</v>
      </c>
      <c r="AK514" s="41">
        <v>881096984</v>
      </c>
      <c r="AL514" s="41">
        <v>1019353977</v>
      </c>
      <c r="AM514" s="41">
        <v>895619884</v>
      </c>
      <c r="AN514" s="41">
        <v>339784.500548493</v>
      </c>
      <c r="AO514" s="44"/>
    </row>
    <row r="515" spans="1:41" s="34" customFormat="1" ht="16.5" x14ac:dyDescent="0.3">
      <c r="A515" s="34" t="s">
        <v>1090</v>
      </c>
      <c r="B515" s="34" t="s">
        <v>1091</v>
      </c>
      <c r="C515" s="34" t="s">
        <v>1061</v>
      </c>
      <c r="D515" s="39">
        <v>2</v>
      </c>
      <c r="E515" s="39" t="s">
        <v>1247</v>
      </c>
      <c r="F515" s="40" t="s">
        <v>1190</v>
      </c>
      <c r="G515" s="41">
        <v>194962500</v>
      </c>
      <c r="H515" s="42">
        <v>3.9969999999999999</v>
      </c>
      <c r="I515" s="41">
        <v>268982398</v>
      </c>
      <c r="J515" s="41">
        <v>1170276.1100000001</v>
      </c>
      <c r="K515" s="41">
        <v>1170276.1100000001</v>
      </c>
      <c r="L515" s="41">
        <v>0</v>
      </c>
      <c r="M515" s="41">
        <v>1170276.1100000001</v>
      </c>
      <c r="N515" s="41">
        <v>90794.01</v>
      </c>
      <c r="O515" s="41">
        <v>0.35</v>
      </c>
      <c r="P515" s="41">
        <v>4511.32</v>
      </c>
      <c r="Q515" s="41">
        <v>2695336</v>
      </c>
      <c r="R515" s="41">
        <v>1153002</v>
      </c>
      <c r="S515" s="41">
        <v>0</v>
      </c>
      <c r="T515" s="41">
        <v>2677108.0299999998</v>
      </c>
      <c r="U515" s="41">
        <v>0</v>
      </c>
      <c r="V515" s="41">
        <v>0</v>
      </c>
      <c r="W515" s="41">
        <v>7791027.8200000003</v>
      </c>
      <c r="X515" s="43">
        <v>3.4736328811380508E-2</v>
      </c>
      <c r="Y515" s="41">
        <v>2430.14</v>
      </c>
      <c r="Z515" s="41">
        <v>16750</v>
      </c>
      <c r="AA515" s="41">
        <v>383.6028</v>
      </c>
      <c r="AB515" s="41">
        <v>19563.7428</v>
      </c>
      <c r="AC515" s="41">
        <v>0</v>
      </c>
      <c r="AD515" s="41">
        <v>19563.7428</v>
      </c>
      <c r="AE515" s="41">
        <v>0</v>
      </c>
      <c r="AF515" s="41">
        <v>0</v>
      </c>
      <c r="AG515" s="43">
        <f t="shared" si="24"/>
        <v>1265581.7900000003</v>
      </c>
      <c r="AH515" s="43">
        <f t="shared" si="25"/>
        <v>3848338</v>
      </c>
      <c r="AI515" s="43">
        <f t="shared" si="26"/>
        <v>2677108.0299999998</v>
      </c>
      <c r="AJ515" s="41">
        <v>240029147</v>
      </c>
      <c r="AK515" s="41">
        <v>265560498</v>
      </c>
      <c r="AL515" s="41">
        <v>299573602</v>
      </c>
      <c r="AM515" s="41">
        <v>268387749</v>
      </c>
      <c r="AN515" s="41">
        <v>99857.767475465997</v>
      </c>
      <c r="AO515" s="44"/>
    </row>
    <row r="516" spans="1:41" s="34" customFormat="1" ht="16.5" x14ac:dyDescent="0.3">
      <c r="A516" s="34" t="s">
        <v>1092</v>
      </c>
      <c r="B516" s="34" t="s">
        <v>1093</v>
      </c>
      <c r="C516" s="34" t="s">
        <v>1061</v>
      </c>
      <c r="D516" s="39">
        <v>3</v>
      </c>
      <c r="E516" s="39" t="s">
        <v>1246</v>
      </c>
      <c r="F516" s="40" t="s">
        <v>1190</v>
      </c>
      <c r="G516" s="41">
        <v>226024200</v>
      </c>
      <c r="H516" s="42">
        <v>3.1599999999999997</v>
      </c>
      <c r="I516" s="41">
        <v>327203825</v>
      </c>
      <c r="J516" s="41">
        <v>1423583.19</v>
      </c>
      <c r="K516" s="41">
        <v>1422575</v>
      </c>
      <c r="L516" s="41">
        <v>0</v>
      </c>
      <c r="M516" s="41">
        <v>1422575</v>
      </c>
      <c r="N516" s="41">
        <v>110369.12</v>
      </c>
      <c r="O516" s="41">
        <v>0.43</v>
      </c>
      <c r="P516" s="41">
        <v>5483.34</v>
      </c>
      <c r="Q516" s="41">
        <v>2493675</v>
      </c>
      <c r="R516" s="41">
        <v>2434836</v>
      </c>
      <c r="S516" s="41">
        <v>0</v>
      </c>
      <c r="T516" s="41">
        <v>673663.04</v>
      </c>
      <c r="U516" s="41">
        <v>0</v>
      </c>
      <c r="V516" s="41">
        <v>0</v>
      </c>
      <c r="W516" s="41">
        <v>7140601.9300000006</v>
      </c>
      <c r="X516" s="43">
        <v>2.5523369713873114E-2</v>
      </c>
      <c r="Y516" s="41">
        <v>1750</v>
      </c>
      <c r="Z516" s="41">
        <v>12500</v>
      </c>
      <c r="AA516" s="41">
        <v>285</v>
      </c>
      <c r="AB516" s="41">
        <v>14535</v>
      </c>
      <c r="AC516" s="41">
        <v>0</v>
      </c>
      <c r="AD516" s="41">
        <v>14535</v>
      </c>
      <c r="AE516" s="41">
        <v>0</v>
      </c>
      <c r="AF516" s="41">
        <v>0</v>
      </c>
      <c r="AG516" s="43">
        <f t="shared" si="24"/>
        <v>1538427.8900000001</v>
      </c>
      <c r="AH516" s="43">
        <f t="shared" si="25"/>
        <v>4928511</v>
      </c>
      <c r="AI516" s="43">
        <f t="shared" si="26"/>
        <v>673663.04</v>
      </c>
      <c r="AJ516" s="41">
        <v>319287067</v>
      </c>
      <c r="AK516" s="41">
        <v>325946692</v>
      </c>
      <c r="AL516" s="41">
        <v>371322819</v>
      </c>
      <c r="AM516" s="41">
        <v>338852192.66666669</v>
      </c>
      <c r="AN516" s="41">
        <v>123774.149225727</v>
      </c>
      <c r="AO516" s="44"/>
    </row>
    <row r="517" spans="1:41" s="34" customFormat="1" ht="16.5" x14ac:dyDescent="0.3">
      <c r="A517" s="34" t="s">
        <v>1094</v>
      </c>
      <c r="B517" s="34" t="s">
        <v>1095</v>
      </c>
      <c r="C517" s="34" t="s">
        <v>1061</v>
      </c>
      <c r="D517" s="39">
        <v>1</v>
      </c>
      <c r="E517" s="39" t="s">
        <v>1246</v>
      </c>
      <c r="F517" s="40" t="s">
        <v>1190</v>
      </c>
      <c r="G517" s="41">
        <v>3078261800</v>
      </c>
      <c r="H517" s="42">
        <v>3.589</v>
      </c>
      <c r="I517" s="41">
        <v>4351701746</v>
      </c>
      <c r="J517" s="41">
        <v>18933181.600000001</v>
      </c>
      <c r="K517" s="41">
        <v>18890328.59</v>
      </c>
      <c r="L517" s="41">
        <v>0</v>
      </c>
      <c r="M517" s="41">
        <v>18890328.59</v>
      </c>
      <c r="N517" s="41">
        <v>0</v>
      </c>
      <c r="O517" s="41">
        <v>-4.87</v>
      </c>
      <c r="P517" s="41">
        <v>72768.509999999995</v>
      </c>
      <c r="Q517" s="41">
        <v>71357944</v>
      </c>
      <c r="R517" s="41">
        <v>0</v>
      </c>
      <c r="S517" s="41">
        <v>0</v>
      </c>
      <c r="T517" s="41">
        <v>18344637.91</v>
      </c>
      <c r="U517" s="41">
        <v>341687</v>
      </c>
      <c r="V517" s="41">
        <v>1446604</v>
      </c>
      <c r="W517" s="41">
        <v>110453965.14</v>
      </c>
      <c r="X517" s="43">
        <v>3.1260181682036335E-2</v>
      </c>
      <c r="Y517" s="41">
        <v>5000</v>
      </c>
      <c r="Z517" s="41">
        <v>88250</v>
      </c>
      <c r="AA517" s="41">
        <v>1865</v>
      </c>
      <c r="AB517" s="41">
        <v>95115</v>
      </c>
      <c r="AC517" s="41">
        <v>0</v>
      </c>
      <c r="AD517" s="41">
        <v>95115</v>
      </c>
      <c r="AE517" s="41">
        <v>0</v>
      </c>
      <c r="AF517" s="41">
        <v>0</v>
      </c>
      <c r="AG517" s="43">
        <f t="shared" si="24"/>
        <v>18963092.23</v>
      </c>
      <c r="AH517" s="43">
        <f t="shared" si="25"/>
        <v>71357944</v>
      </c>
      <c r="AI517" s="43">
        <f t="shared" si="26"/>
        <v>20132928.91</v>
      </c>
      <c r="AJ517" s="41">
        <v>3921517215</v>
      </c>
      <c r="AK517" s="41">
        <v>4340243186</v>
      </c>
      <c r="AL517" s="41">
        <v>4803779338</v>
      </c>
      <c r="AM517" s="41">
        <v>4355179913</v>
      </c>
      <c r="AN517" s="41">
        <v>1601258.1780735541</v>
      </c>
      <c r="AO517" s="44"/>
    </row>
    <row r="518" spans="1:41" s="34" customFormat="1" ht="16.5" x14ac:dyDescent="0.3">
      <c r="A518" s="34" t="s">
        <v>1096</v>
      </c>
      <c r="B518" s="34" t="s">
        <v>1097</v>
      </c>
      <c r="C518" s="34" t="s">
        <v>1061</v>
      </c>
      <c r="D518" s="39">
        <v>2</v>
      </c>
      <c r="E518" s="39" t="s">
        <v>1247</v>
      </c>
      <c r="F518" s="40" t="s">
        <v>1190</v>
      </c>
      <c r="G518" s="41">
        <v>299439400</v>
      </c>
      <c r="H518" s="42">
        <v>4.5140000000000002</v>
      </c>
      <c r="I518" s="41">
        <v>433785489</v>
      </c>
      <c r="J518" s="41">
        <v>1887293.73</v>
      </c>
      <c r="K518" s="41">
        <v>1887293.73</v>
      </c>
      <c r="L518" s="41">
        <v>0</v>
      </c>
      <c r="M518" s="41">
        <v>1887293.73</v>
      </c>
      <c r="N518" s="41">
        <v>146422.69</v>
      </c>
      <c r="O518" s="41">
        <v>0.56000000000000005</v>
      </c>
      <c r="P518" s="41">
        <v>7275.36</v>
      </c>
      <c r="Q518" s="41">
        <v>5100454</v>
      </c>
      <c r="R518" s="41">
        <v>2352219</v>
      </c>
      <c r="S518" s="41">
        <v>0</v>
      </c>
      <c r="T518" s="41">
        <v>4022925.01</v>
      </c>
      <c r="U518" s="41">
        <v>0</v>
      </c>
      <c r="V518" s="41">
        <v>0</v>
      </c>
      <c r="W518" s="41">
        <v>13516590.35</v>
      </c>
      <c r="X518" s="43">
        <v>4.0124575315020644E-2</v>
      </c>
      <c r="Y518" s="41">
        <v>1500</v>
      </c>
      <c r="Z518" s="41">
        <v>16750</v>
      </c>
      <c r="AA518" s="41">
        <v>365</v>
      </c>
      <c r="AB518" s="41">
        <v>18615</v>
      </c>
      <c r="AC518" s="41">
        <v>0</v>
      </c>
      <c r="AD518" s="41">
        <v>18615</v>
      </c>
      <c r="AE518" s="41">
        <v>0</v>
      </c>
      <c r="AF518" s="41">
        <v>0</v>
      </c>
      <c r="AG518" s="43">
        <f t="shared" si="24"/>
        <v>2040992.34</v>
      </c>
      <c r="AH518" s="43">
        <f t="shared" si="25"/>
        <v>7452673</v>
      </c>
      <c r="AI518" s="43">
        <f t="shared" si="26"/>
        <v>4022925.01</v>
      </c>
      <c r="AJ518" s="41">
        <v>389388670</v>
      </c>
      <c r="AK518" s="41">
        <v>429747905</v>
      </c>
      <c r="AL518" s="41">
        <v>474547385</v>
      </c>
      <c r="AM518" s="41">
        <v>431227986.66666669</v>
      </c>
      <c r="AN518" s="41">
        <v>158182.30348420501</v>
      </c>
      <c r="AO518" s="44"/>
    </row>
    <row r="519" spans="1:41" s="34" customFormat="1" ht="16.5" x14ac:dyDescent="0.3">
      <c r="A519" s="34" t="s">
        <v>1098</v>
      </c>
      <c r="B519" s="34" t="s">
        <v>1099</v>
      </c>
      <c r="C519" s="34" t="s">
        <v>1061</v>
      </c>
      <c r="D519" s="39">
        <v>3</v>
      </c>
      <c r="E519" s="39" t="s">
        <v>1246</v>
      </c>
      <c r="F519" s="40" t="s">
        <v>1190</v>
      </c>
      <c r="G519" s="41">
        <v>409131300</v>
      </c>
      <c r="H519" s="42">
        <v>3.6279999999999997</v>
      </c>
      <c r="I519" s="41">
        <v>625870259</v>
      </c>
      <c r="J519" s="41">
        <v>2723007.22</v>
      </c>
      <c r="K519" s="41">
        <v>2722735.73</v>
      </c>
      <c r="L519" s="41">
        <v>0</v>
      </c>
      <c r="M519" s="41">
        <v>2722735.73</v>
      </c>
      <c r="N519" s="41">
        <v>211239.18</v>
      </c>
      <c r="O519" s="41">
        <v>0.81</v>
      </c>
      <c r="P519" s="41">
        <v>10495.76</v>
      </c>
      <c r="Q519" s="41">
        <v>5406089</v>
      </c>
      <c r="R519" s="41">
        <v>4343175</v>
      </c>
      <c r="S519" s="41">
        <v>0</v>
      </c>
      <c r="T519" s="41">
        <v>2133549.4700000002</v>
      </c>
      <c r="U519" s="41">
        <v>12273.94</v>
      </c>
      <c r="V519" s="41">
        <v>0</v>
      </c>
      <c r="W519" s="41">
        <v>14839558.890000001</v>
      </c>
      <c r="X519" s="43">
        <v>2.9534559898635175E-2</v>
      </c>
      <c r="Y519" s="41">
        <v>4250</v>
      </c>
      <c r="Z519" s="41">
        <v>23500</v>
      </c>
      <c r="AA519" s="41">
        <v>555</v>
      </c>
      <c r="AB519" s="41">
        <v>28305</v>
      </c>
      <c r="AC519" s="41">
        <v>0</v>
      </c>
      <c r="AD519" s="41">
        <v>28305</v>
      </c>
      <c r="AE519" s="41">
        <v>0</v>
      </c>
      <c r="AF519" s="41">
        <v>0</v>
      </c>
      <c r="AG519" s="43">
        <f t="shared" si="24"/>
        <v>2944471.48</v>
      </c>
      <c r="AH519" s="43">
        <f t="shared" si="25"/>
        <v>9749264</v>
      </c>
      <c r="AI519" s="43">
        <f t="shared" si="26"/>
        <v>2145823.41</v>
      </c>
      <c r="AJ519" s="41">
        <v>570059532</v>
      </c>
      <c r="AK519" s="41">
        <v>624009930</v>
      </c>
      <c r="AL519" s="41">
        <v>680071975</v>
      </c>
      <c r="AM519" s="41">
        <v>624713812.33333337</v>
      </c>
      <c r="AN519" s="41">
        <v>226690.43164267502</v>
      </c>
      <c r="AO519" s="44"/>
    </row>
    <row r="520" spans="1:41" s="34" customFormat="1" ht="16.5" x14ac:dyDescent="0.3">
      <c r="A520" s="34" t="s">
        <v>1100</v>
      </c>
      <c r="B520" s="34" t="s">
        <v>1101</v>
      </c>
      <c r="C520" s="34" t="s">
        <v>1061</v>
      </c>
      <c r="D520" s="39">
        <v>1</v>
      </c>
      <c r="E520" s="39" t="s">
        <v>1247</v>
      </c>
      <c r="F520" s="40" t="s">
        <v>1190</v>
      </c>
      <c r="G520" s="41">
        <v>125921900</v>
      </c>
      <c r="H520" s="42">
        <v>3.4950000000000001</v>
      </c>
      <c r="I520" s="41">
        <v>158409340</v>
      </c>
      <c r="J520" s="41">
        <v>689199.99</v>
      </c>
      <c r="K520" s="41">
        <v>689199.99</v>
      </c>
      <c r="L520" s="41">
        <v>0</v>
      </c>
      <c r="M520" s="41">
        <v>689199.99</v>
      </c>
      <c r="N520" s="41">
        <v>53470.49</v>
      </c>
      <c r="O520" s="41">
        <v>0.21</v>
      </c>
      <c r="P520" s="41">
        <v>2656.81</v>
      </c>
      <c r="Q520" s="41">
        <v>1625621</v>
      </c>
      <c r="R520" s="41">
        <v>911482</v>
      </c>
      <c r="S520" s="41">
        <v>0</v>
      </c>
      <c r="T520" s="41">
        <v>1117654.3400000001</v>
      </c>
      <c r="U520" s="41">
        <v>0</v>
      </c>
      <c r="V520" s="41">
        <v>0</v>
      </c>
      <c r="W520" s="41">
        <v>4400082.7699999996</v>
      </c>
      <c r="X520" s="43">
        <v>3.1754186580058123E-2</v>
      </c>
      <c r="Y520" s="41">
        <v>500</v>
      </c>
      <c r="Z520" s="41">
        <v>4500</v>
      </c>
      <c r="AA520" s="41">
        <v>100</v>
      </c>
      <c r="AB520" s="41">
        <v>5100</v>
      </c>
      <c r="AC520" s="41">
        <v>0</v>
      </c>
      <c r="AD520" s="41">
        <v>5100</v>
      </c>
      <c r="AE520" s="41">
        <v>0</v>
      </c>
      <c r="AF520" s="41">
        <v>0</v>
      </c>
      <c r="AG520" s="43">
        <f t="shared" si="24"/>
        <v>745327.5</v>
      </c>
      <c r="AH520" s="43">
        <f t="shared" si="25"/>
        <v>2537103</v>
      </c>
      <c r="AI520" s="43">
        <f t="shared" si="26"/>
        <v>1117654.3400000001</v>
      </c>
      <c r="AJ520" s="41">
        <v>152086983</v>
      </c>
      <c r="AK520" s="41">
        <v>155767340</v>
      </c>
      <c r="AL520" s="41">
        <v>175207875</v>
      </c>
      <c r="AM520" s="41">
        <v>161020732.66666666</v>
      </c>
      <c r="AN520" s="41">
        <v>58402.566597375</v>
      </c>
      <c r="AO520" s="44"/>
    </row>
    <row r="521" spans="1:41" s="34" customFormat="1" ht="16.5" x14ac:dyDescent="0.3">
      <c r="A521" s="34" t="s">
        <v>1102</v>
      </c>
      <c r="B521" s="34" t="s">
        <v>1103</v>
      </c>
      <c r="C521" s="34" t="s">
        <v>1061</v>
      </c>
      <c r="D521" s="39">
        <v>2</v>
      </c>
      <c r="E521" s="39" t="s">
        <v>1247</v>
      </c>
      <c r="F521" s="40" t="s">
        <v>1190</v>
      </c>
      <c r="G521" s="41">
        <v>3399886912</v>
      </c>
      <c r="H521" s="42">
        <v>2.4409999999999998</v>
      </c>
      <c r="I521" s="41">
        <v>3439595922</v>
      </c>
      <c r="J521" s="41">
        <v>14964834</v>
      </c>
      <c r="K521" s="41">
        <v>14956955.32</v>
      </c>
      <c r="L521" s="41">
        <v>0</v>
      </c>
      <c r="M521" s="41">
        <v>14956955.32</v>
      </c>
      <c r="N521" s="41">
        <v>1160451.04</v>
      </c>
      <c r="O521" s="41">
        <v>4.47</v>
      </c>
      <c r="P521" s="41">
        <v>57647.94</v>
      </c>
      <c r="Q521" s="41">
        <v>47923966</v>
      </c>
      <c r="R521" s="41">
        <v>0</v>
      </c>
      <c r="S521" s="41">
        <v>0</v>
      </c>
      <c r="T521" s="41">
        <v>18882454.469999999</v>
      </c>
      <c r="U521" s="41">
        <v>0</v>
      </c>
      <c r="V521" s="41">
        <v>0</v>
      </c>
      <c r="W521" s="41">
        <v>82981479.239999995</v>
      </c>
      <c r="X521" s="43">
        <v>2.6166276014261278E-2</v>
      </c>
      <c r="Y521" s="41">
        <v>20500</v>
      </c>
      <c r="Z521" s="41">
        <v>111250</v>
      </c>
      <c r="AA521" s="41">
        <v>2635</v>
      </c>
      <c r="AB521" s="41">
        <v>134385</v>
      </c>
      <c r="AC521" s="41">
        <v>0</v>
      </c>
      <c r="AD521" s="41">
        <v>134385</v>
      </c>
      <c r="AE521" s="41">
        <v>0</v>
      </c>
      <c r="AF521" s="41">
        <v>0</v>
      </c>
      <c r="AG521" s="43">
        <f t="shared" si="24"/>
        <v>16175058.77</v>
      </c>
      <c r="AH521" s="43">
        <f t="shared" si="25"/>
        <v>47923966</v>
      </c>
      <c r="AI521" s="43">
        <f t="shared" si="26"/>
        <v>18882454.469999999</v>
      </c>
      <c r="AJ521" s="41">
        <v>3102733768</v>
      </c>
      <c r="AK521" s="41">
        <v>3461856281</v>
      </c>
      <c r="AL521" s="41">
        <v>3837262480</v>
      </c>
      <c r="AM521" s="41">
        <v>3467284176.3333335</v>
      </c>
      <c r="AN521" s="41">
        <v>1279877.7841209359</v>
      </c>
      <c r="AO521" s="44"/>
    </row>
    <row r="522" spans="1:41" s="34" customFormat="1" ht="16.5" x14ac:dyDescent="0.3">
      <c r="A522" s="34" t="s">
        <v>1104</v>
      </c>
      <c r="B522" s="34" t="s">
        <v>1105</v>
      </c>
      <c r="C522" s="34" t="s">
        <v>1061</v>
      </c>
      <c r="D522" s="39">
        <v>3</v>
      </c>
      <c r="E522" s="39" t="s">
        <v>1246</v>
      </c>
      <c r="F522" s="40" t="s">
        <v>1190</v>
      </c>
      <c r="G522" s="41">
        <v>5600800</v>
      </c>
      <c r="H522" s="42">
        <v>0.50800000000000001</v>
      </c>
      <c r="I522" s="41">
        <v>6078709</v>
      </c>
      <c r="J522" s="41">
        <v>26446.959999999999</v>
      </c>
      <c r="K522" s="41">
        <v>26446.959999999999</v>
      </c>
      <c r="L522" s="41">
        <v>200</v>
      </c>
      <c r="M522" s="41">
        <v>26246.959999999999</v>
      </c>
      <c r="N522" s="41">
        <v>2051.85</v>
      </c>
      <c r="O522" s="41">
        <v>0.01</v>
      </c>
      <c r="P522" s="41">
        <v>101.95</v>
      </c>
      <c r="Q522" s="41">
        <v>0</v>
      </c>
      <c r="R522" s="41">
        <v>0</v>
      </c>
      <c r="S522" s="41">
        <v>0</v>
      </c>
      <c r="T522" s="41">
        <v>0</v>
      </c>
      <c r="U522" s="41">
        <v>0</v>
      </c>
      <c r="V522" s="41">
        <v>0</v>
      </c>
      <c r="W522" s="41">
        <v>28400.769999999997</v>
      </c>
      <c r="X522" s="43">
        <v>2.3640474395944876E-2</v>
      </c>
      <c r="Y522" s="41">
        <v>0</v>
      </c>
      <c r="Z522" s="41">
        <v>0</v>
      </c>
      <c r="AA522" s="41">
        <v>0</v>
      </c>
      <c r="AB522" s="41">
        <v>0</v>
      </c>
      <c r="AC522" s="41">
        <v>0</v>
      </c>
      <c r="AD522" s="41">
        <v>0</v>
      </c>
      <c r="AE522" s="41">
        <v>0</v>
      </c>
      <c r="AF522" s="41">
        <v>0</v>
      </c>
      <c r="AG522" s="43">
        <f t="shared" si="24"/>
        <v>28400.769999999997</v>
      </c>
      <c r="AH522" s="43">
        <f t="shared" si="25"/>
        <v>0</v>
      </c>
      <c r="AI522" s="43">
        <f t="shared" si="26"/>
        <v>0</v>
      </c>
      <c r="AJ522" s="41">
        <v>2614503</v>
      </c>
      <c r="AK522" s="41">
        <v>2614503</v>
      </c>
      <c r="AL522" s="41">
        <v>5980224</v>
      </c>
      <c r="AM522" s="41">
        <v>3736410</v>
      </c>
      <c r="AN522" s="41">
        <v>1995.5060044920001</v>
      </c>
      <c r="AO522" s="44"/>
    </row>
    <row r="523" spans="1:41" s="34" customFormat="1" ht="16.5" x14ac:dyDescent="0.3">
      <c r="A523" s="34" t="s">
        <v>1106</v>
      </c>
      <c r="B523" s="34" t="s">
        <v>1107</v>
      </c>
      <c r="C523" s="34" t="s">
        <v>1061</v>
      </c>
      <c r="D523" s="39">
        <v>1</v>
      </c>
      <c r="E523" s="39" t="s">
        <v>1246</v>
      </c>
      <c r="F523" s="40" t="s">
        <v>1190</v>
      </c>
      <c r="G523" s="41">
        <v>1219510200</v>
      </c>
      <c r="H523" s="42">
        <v>2.9529999999999998</v>
      </c>
      <c r="I523" s="41">
        <v>1573982357</v>
      </c>
      <c r="J523" s="41">
        <v>6848008.4900000002</v>
      </c>
      <c r="K523" s="41">
        <v>6847076.1400000006</v>
      </c>
      <c r="L523" s="41">
        <v>0</v>
      </c>
      <c r="M523" s="41">
        <v>6847076.1400000006</v>
      </c>
      <c r="N523" s="41">
        <v>531227.98</v>
      </c>
      <c r="O523" s="41">
        <v>2.2000000000000002</v>
      </c>
      <c r="P523" s="41">
        <v>26394.51</v>
      </c>
      <c r="Q523" s="41">
        <v>16482950</v>
      </c>
      <c r="R523" s="41">
        <v>8137667</v>
      </c>
      <c r="S523" s="41">
        <v>0</v>
      </c>
      <c r="T523" s="41">
        <v>3913981.43</v>
      </c>
      <c r="U523" s="41">
        <v>60975.51</v>
      </c>
      <c r="V523" s="41">
        <v>0</v>
      </c>
      <c r="W523" s="41">
        <v>36000274.770000003</v>
      </c>
      <c r="X523" s="43">
        <v>2.6733201916043427E-2</v>
      </c>
      <c r="Y523" s="41">
        <v>15635.619999999999</v>
      </c>
      <c r="Z523" s="41">
        <v>69000</v>
      </c>
      <c r="AA523" s="41">
        <v>1692.7123999999999</v>
      </c>
      <c r="AB523" s="41">
        <v>86328.332399999999</v>
      </c>
      <c r="AC523" s="41">
        <v>-500</v>
      </c>
      <c r="AD523" s="41">
        <v>85828.332399999999</v>
      </c>
      <c r="AE523" s="41">
        <v>0</v>
      </c>
      <c r="AF523" s="41">
        <v>0</v>
      </c>
      <c r="AG523" s="43">
        <f t="shared" si="24"/>
        <v>7404700.830000001</v>
      </c>
      <c r="AH523" s="43">
        <f t="shared" si="25"/>
        <v>24620617</v>
      </c>
      <c r="AI523" s="43">
        <f t="shared" si="26"/>
        <v>3974956.94</v>
      </c>
      <c r="AJ523" s="41">
        <v>1441423420</v>
      </c>
      <c r="AK523" s="41">
        <v>1562838054</v>
      </c>
      <c r="AL523" s="41">
        <v>1657393585</v>
      </c>
      <c r="AM523" s="41">
        <v>1553885019.6666667</v>
      </c>
      <c r="AN523" s="41">
        <v>552463.97586880496</v>
      </c>
      <c r="AO523" s="44"/>
    </row>
    <row r="524" spans="1:41" s="34" customFormat="1" ht="16.5" x14ac:dyDescent="0.3">
      <c r="A524" s="34" t="s">
        <v>1108</v>
      </c>
      <c r="B524" s="34" t="s">
        <v>1109</v>
      </c>
      <c r="C524" s="34" t="s">
        <v>1110</v>
      </c>
      <c r="D524" s="39">
        <v>2</v>
      </c>
      <c r="E524" s="39" t="s">
        <v>1247</v>
      </c>
      <c r="F524" s="40" t="s">
        <v>1190</v>
      </c>
      <c r="G524" s="41">
        <v>1842504685</v>
      </c>
      <c r="H524" s="42">
        <v>4.2869999999999999</v>
      </c>
      <c r="I524" s="41">
        <v>4026633659</v>
      </c>
      <c r="J524" s="41">
        <v>14811064.390000001</v>
      </c>
      <c r="K524" s="41">
        <v>14623947.190000001</v>
      </c>
      <c r="L524" s="41">
        <v>0</v>
      </c>
      <c r="M524" s="41">
        <v>14623947.190000001</v>
      </c>
      <c r="N524" s="41">
        <v>0</v>
      </c>
      <c r="O524" s="41">
        <v>0</v>
      </c>
      <c r="P524" s="41">
        <v>603995.05000000005</v>
      </c>
      <c r="Q524" s="41">
        <v>47423918</v>
      </c>
      <c r="R524" s="41">
        <v>0</v>
      </c>
      <c r="S524" s="41">
        <v>0</v>
      </c>
      <c r="T524" s="41">
        <v>14994244.07</v>
      </c>
      <c r="U524" s="41">
        <v>0</v>
      </c>
      <c r="V524" s="41">
        <v>1329168.6299999999</v>
      </c>
      <c r="W524" s="41">
        <v>78975272.939999998</v>
      </c>
      <c r="X524" s="43">
        <v>3.9682973521338732E-2</v>
      </c>
      <c r="Y524" s="41">
        <v>1309.5900000000001</v>
      </c>
      <c r="Z524" s="41">
        <v>46500</v>
      </c>
      <c r="AA524" s="41">
        <v>956.19179999999994</v>
      </c>
      <c r="AB524" s="41">
        <v>48765.781799999997</v>
      </c>
      <c r="AC524" s="41">
        <v>0</v>
      </c>
      <c r="AD524" s="41">
        <v>48765.781799999997</v>
      </c>
      <c r="AE524" s="41">
        <v>0</v>
      </c>
      <c r="AF524" s="41">
        <v>0</v>
      </c>
      <c r="AG524" s="43">
        <f t="shared" si="24"/>
        <v>15227942.240000002</v>
      </c>
      <c r="AH524" s="43">
        <f t="shared" si="25"/>
        <v>47423918</v>
      </c>
      <c r="AI524" s="43">
        <f t="shared" si="26"/>
        <v>16323412.699999999</v>
      </c>
      <c r="AJ524" s="41">
        <v>3694801857</v>
      </c>
      <c r="AK524" s="41">
        <v>3986580542</v>
      </c>
      <c r="AL524" s="41">
        <v>4416365516</v>
      </c>
      <c r="AM524" s="41">
        <v>4032582638.3333335</v>
      </c>
      <c r="AN524" s="41">
        <v>1472413.7879180729</v>
      </c>
      <c r="AO524" s="44"/>
    </row>
    <row r="525" spans="1:41" s="34" customFormat="1" ht="16.5" x14ac:dyDescent="0.3">
      <c r="A525" s="34" t="s">
        <v>1111</v>
      </c>
      <c r="B525" s="34" t="s">
        <v>1112</v>
      </c>
      <c r="C525" s="34" t="s">
        <v>1110</v>
      </c>
      <c r="D525" s="39">
        <v>3</v>
      </c>
      <c r="E525" s="39" t="s">
        <v>1246</v>
      </c>
      <c r="F525" s="40" t="s">
        <v>1190</v>
      </c>
      <c r="G525" s="41">
        <v>3291110767</v>
      </c>
      <c r="H525" s="42">
        <v>2.214</v>
      </c>
      <c r="I525" s="41">
        <v>3693062116</v>
      </c>
      <c r="J525" s="41">
        <v>13584096.65</v>
      </c>
      <c r="K525" s="41">
        <v>13564080.91</v>
      </c>
      <c r="L525" s="41">
        <v>0</v>
      </c>
      <c r="M525" s="41">
        <v>13564080.91</v>
      </c>
      <c r="N525" s="41">
        <v>0</v>
      </c>
      <c r="O525" s="41">
        <v>0</v>
      </c>
      <c r="P525" s="41">
        <v>553959.31999999995</v>
      </c>
      <c r="Q525" s="41">
        <v>37007717</v>
      </c>
      <c r="R525" s="41">
        <v>0</v>
      </c>
      <c r="S525" s="41">
        <v>0</v>
      </c>
      <c r="T525" s="41">
        <v>20513321.390000001</v>
      </c>
      <c r="U525" s="41">
        <v>0</v>
      </c>
      <c r="V525" s="41">
        <v>1204901</v>
      </c>
      <c r="W525" s="41">
        <v>72843979.620000005</v>
      </c>
      <c r="X525" s="43">
        <v>8.1058127403425995E-2</v>
      </c>
      <c r="Y525" s="41">
        <v>14606.16</v>
      </c>
      <c r="Z525" s="41">
        <v>83750</v>
      </c>
      <c r="AA525" s="41">
        <v>1967.1232</v>
      </c>
      <c r="AB525" s="41">
        <v>100323.28320000001</v>
      </c>
      <c r="AC525" s="41">
        <v>0</v>
      </c>
      <c r="AD525" s="41">
        <v>100323.28320000001</v>
      </c>
      <c r="AE525" s="41">
        <v>0</v>
      </c>
      <c r="AF525" s="41">
        <v>0</v>
      </c>
      <c r="AG525" s="43">
        <f t="shared" si="24"/>
        <v>14118040.23</v>
      </c>
      <c r="AH525" s="43">
        <f t="shared" si="25"/>
        <v>37007717</v>
      </c>
      <c r="AI525" s="43">
        <f t="shared" si="26"/>
        <v>21718222.390000001</v>
      </c>
      <c r="AJ525" s="41">
        <v>3351679345</v>
      </c>
      <c r="AK525" s="41">
        <v>3613517045</v>
      </c>
      <c r="AL525" s="41">
        <v>3902262009</v>
      </c>
      <c r="AM525" s="41">
        <v>3622486133</v>
      </c>
      <c r="AN525" s="41">
        <v>1301123.9242081081</v>
      </c>
      <c r="AO525" s="44"/>
    </row>
    <row r="526" spans="1:41" s="34" customFormat="1" ht="16.5" x14ac:dyDescent="0.3">
      <c r="A526" s="34" t="s">
        <v>1113</v>
      </c>
      <c r="B526" s="34" t="s">
        <v>1114</v>
      </c>
      <c r="C526" s="34" t="s">
        <v>1110</v>
      </c>
      <c r="D526" s="39">
        <v>1</v>
      </c>
      <c r="E526" s="39" t="s">
        <v>1246</v>
      </c>
      <c r="F526" s="40" t="s">
        <v>1190</v>
      </c>
      <c r="G526" s="41">
        <v>1690661829</v>
      </c>
      <c r="H526" s="42">
        <v>6.7789999999999999</v>
      </c>
      <c r="I526" s="41">
        <v>5389195495</v>
      </c>
      <c r="J526" s="41">
        <v>19822941.009999998</v>
      </c>
      <c r="K526" s="41">
        <v>19817035.499999996</v>
      </c>
      <c r="L526" s="41">
        <v>0</v>
      </c>
      <c r="M526" s="41">
        <v>19817035.499999996</v>
      </c>
      <c r="N526" s="41">
        <v>0</v>
      </c>
      <c r="O526" s="41">
        <v>0</v>
      </c>
      <c r="P526" s="41">
        <v>808379.32</v>
      </c>
      <c r="Q526" s="41">
        <v>65551062</v>
      </c>
      <c r="R526" s="41">
        <v>0</v>
      </c>
      <c r="S526" s="41">
        <v>0</v>
      </c>
      <c r="T526" s="41">
        <v>26639879.969999999</v>
      </c>
      <c r="U526" s="41">
        <v>0</v>
      </c>
      <c r="V526" s="41">
        <v>1780126</v>
      </c>
      <c r="W526" s="41">
        <v>114596482.78999999</v>
      </c>
      <c r="X526" s="43">
        <v>5.9565824561713561E-2</v>
      </c>
      <c r="Y526" s="41">
        <v>5602.05</v>
      </c>
      <c r="Z526" s="41">
        <v>89500</v>
      </c>
      <c r="AA526" s="41">
        <v>1902.0410000000002</v>
      </c>
      <c r="AB526" s="41">
        <v>97004.091</v>
      </c>
      <c r="AC526" s="41">
        <v>0</v>
      </c>
      <c r="AD526" s="41">
        <v>97004.091</v>
      </c>
      <c r="AE526" s="41">
        <v>0</v>
      </c>
      <c r="AF526" s="41">
        <v>0</v>
      </c>
      <c r="AG526" s="43">
        <f t="shared" si="24"/>
        <v>20625414.819999997</v>
      </c>
      <c r="AH526" s="43">
        <f t="shared" si="25"/>
        <v>65551062</v>
      </c>
      <c r="AI526" s="43">
        <f t="shared" si="26"/>
        <v>28420005.969999999</v>
      </c>
      <c r="AJ526" s="41">
        <v>5176117447</v>
      </c>
      <c r="AK526" s="41">
        <v>5338289348</v>
      </c>
      <c r="AL526" s="41">
        <v>5796867147</v>
      </c>
      <c r="AM526" s="41">
        <v>5437091314</v>
      </c>
      <c r="AN526" s="41">
        <v>1932965.259032808</v>
      </c>
      <c r="AO526" s="44"/>
    </row>
    <row r="527" spans="1:41" s="34" customFormat="1" ht="16.5" x14ac:dyDescent="0.3">
      <c r="A527" s="34" t="s">
        <v>1115</v>
      </c>
      <c r="B527" s="34" t="s">
        <v>1116</v>
      </c>
      <c r="C527" s="34" t="s">
        <v>1110</v>
      </c>
      <c r="D527" s="39">
        <v>2</v>
      </c>
      <c r="E527" s="39" t="s">
        <v>1247</v>
      </c>
      <c r="F527" s="40" t="s">
        <v>1191</v>
      </c>
      <c r="G527" s="41">
        <v>15907191648</v>
      </c>
      <c r="H527" s="42">
        <v>1.9239999999999999</v>
      </c>
      <c r="I527" s="41">
        <v>14763467481</v>
      </c>
      <c r="J527" s="41">
        <v>54304087.75</v>
      </c>
      <c r="K527" s="41">
        <v>53580945.189999998</v>
      </c>
      <c r="L527" s="41">
        <v>0</v>
      </c>
      <c r="M527" s="41">
        <v>53580945.189999998</v>
      </c>
      <c r="N527" s="41">
        <v>0</v>
      </c>
      <c r="O527" s="41">
        <v>0</v>
      </c>
      <c r="P527" s="41">
        <v>2214520.12</v>
      </c>
      <c r="Q527" s="41">
        <v>59813124</v>
      </c>
      <c r="R527" s="41">
        <v>0</v>
      </c>
      <c r="S527" s="41">
        <v>0</v>
      </c>
      <c r="T527" s="41">
        <v>185895747.97999999</v>
      </c>
      <c r="U527" s="41">
        <v>0</v>
      </c>
      <c r="V527" s="41">
        <v>4460927.8899999997</v>
      </c>
      <c r="W527" s="41">
        <v>305965265.17999995</v>
      </c>
      <c r="X527" s="43">
        <v>0.27748166806732116</v>
      </c>
      <c r="Y527" s="41">
        <v>40858.910000000003</v>
      </c>
      <c r="Z527" s="41">
        <v>76750</v>
      </c>
      <c r="AA527" s="41">
        <v>2352.1782000000003</v>
      </c>
      <c r="AB527" s="41">
        <v>119961.08820000001</v>
      </c>
      <c r="AC527" s="41">
        <v>0</v>
      </c>
      <c r="AD527" s="41">
        <v>119961.08820000001</v>
      </c>
      <c r="AE527" s="41">
        <v>0</v>
      </c>
      <c r="AF527" s="41">
        <v>0</v>
      </c>
      <c r="AG527" s="43">
        <f t="shared" si="24"/>
        <v>55795465.309999995</v>
      </c>
      <c r="AH527" s="43">
        <f t="shared" si="25"/>
        <v>59813124</v>
      </c>
      <c r="AI527" s="43">
        <f t="shared" si="26"/>
        <v>190356675.86999997</v>
      </c>
      <c r="AJ527" s="41">
        <v>12157693108</v>
      </c>
      <c r="AK527" s="41">
        <v>13381468661</v>
      </c>
      <c r="AL527" s="41">
        <v>15027347740</v>
      </c>
      <c r="AM527" s="41">
        <v>13522169836.333334</v>
      </c>
      <c r="AN527" s="41">
        <v>5014868.9477927042</v>
      </c>
      <c r="AO527" s="44"/>
    </row>
    <row r="528" spans="1:41" s="34" customFormat="1" ht="16.5" x14ac:dyDescent="0.3">
      <c r="A528" s="34" t="s">
        <v>1117</v>
      </c>
      <c r="B528" s="34" t="s">
        <v>1118</v>
      </c>
      <c r="C528" s="34" t="s">
        <v>1110</v>
      </c>
      <c r="D528" s="39">
        <v>3</v>
      </c>
      <c r="E528" s="39" t="s">
        <v>1247</v>
      </c>
      <c r="F528" s="40" t="s">
        <v>1190</v>
      </c>
      <c r="G528" s="41">
        <v>1274482971</v>
      </c>
      <c r="H528" s="42">
        <v>2.9369999999999998</v>
      </c>
      <c r="I528" s="41">
        <v>1566658990</v>
      </c>
      <c r="J528" s="41">
        <v>5762602</v>
      </c>
      <c r="K528" s="41">
        <v>5760175.3200000003</v>
      </c>
      <c r="L528" s="41">
        <v>0</v>
      </c>
      <c r="M528" s="41">
        <v>5760175.3200000003</v>
      </c>
      <c r="N528" s="41">
        <v>0</v>
      </c>
      <c r="O528" s="41">
        <v>0</v>
      </c>
      <c r="P528" s="41">
        <v>234998.85</v>
      </c>
      <c r="Q528" s="41">
        <v>0</v>
      </c>
      <c r="R528" s="41">
        <v>23481813</v>
      </c>
      <c r="S528" s="41">
        <v>0</v>
      </c>
      <c r="T528" s="41">
        <v>7296811.3200000003</v>
      </c>
      <c r="U528" s="41">
        <v>127405.77</v>
      </c>
      <c r="V528" s="41">
        <v>519486.31</v>
      </c>
      <c r="W528" s="41">
        <v>37420690.570000008</v>
      </c>
      <c r="X528" s="43">
        <v>0.1381300554750117</v>
      </c>
      <c r="Y528" s="41">
        <v>1500</v>
      </c>
      <c r="Z528" s="41">
        <v>28250</v>
      </c>
      <c r="AA528" s="41">
        <v>595</v>
      </c>
      <c r="AB528" s="41">
        <v>30345</v>
      </c>
      <c r="AC528" s="41">
        <v>0</v>
      </c>
      <c r="AD528" s="41">
        <v>30345</v>
      </c>
      <c r="AE528" s="41">
        <v>0</v>
      </c>
      <c r="AF528" s="41">
        <v>0</v>
      </c>
      <c r="AG528" s="43">
        <f t="shared" si="24"/>
        <v>5995174.1699999999</v>
      </c>
      <c r="AH528" s="43">
        <f t="shared" si="25"/>
        <v>23481813</v>
      </c>
      <c r="AI528" s="43">
        <f t="shared" si="26"/>
        <v>7943703.3999999994</v>
      </c>
      <c r="AJ528" s="41">
        <v>1455076896</v>
      </c>
      <c r="AK528" s="41">
        <v>1558034877</v>
      </c>
      <c r="AL528" s="41">
        <v>1765601025</v>
      </c>
      <c r="AM528" s="41">
        <v>1592904266</v>
      </c>
      <c r="AN528" s="41">
        <v>588674.84332456801</v>
      </c>
      <c r="AO528" s="44"/>
    </row>
    <row r="529" spans="1:41" s="34" customFormat="1" ht="16.5" x14ac:dyDescent="0.3">
      <c r="A529" s="34" t="s">
        <v>1119</v>
      </c>
      <c r="B529" s="34" t="s">
        <v>1120</v>
      </c>
      <c r="C529" s="34" t="s">
        <v>1110</v>
      </c>
      <c r="D529" s="39">
        <v>1</v>
      </c>
      <c r="E529" s="39" t="s">
        <v>1246</v>
      </c>
      <c r="F529" s="40" t="s">
        <v>1190</v>
      </c>
      <c r="G529" s="41">
        <v>752326583</v>
      </c>
      <c r="H529" s="42">
        <v>2.7869999999999999</v>
      </c>
      <c r="I529" s="41">
        <v>929495484</v>
      </c>
      <c r="J529" s="41">
        <v>3418939.65</v>
      </c>
      <c r="K529" s="41">
        <v>3416705.9899999998</v>
      </c>
      <c r="L529" s="41">
        <v>0</v>
      </c>
      <c r="M529" s="41">
        <v>3416705.9899999998</v>
      </c>
      <c r="N529" s="41">
        <v>0</v>
      </c>
      <c r="O529" s="41">
        <v>0</v>
      </c>
      <c r="P529" s="41">
        <v>139424.32000000001</v>
      </c>
      <c r="Q529" s="41">
        <v>9798592</v>
      </c>
      <c r="R529" s="41">
        <v>0</v>
      </c>
      <c r="S529" s="41">
        <v>0</v>
      </c>
      <c r="T529" s="41">
        <v>7301043.3799999999</v>
      </c>
      <c r="U529" s="41">
        <v>0</v>
      </c>
      <c r="V529" s="41">
        <v>305313.77</v>
      </c>
      <c r="W529" s="41">
        <v>20961079.459999997</v>
      </c>
      <c r="X529" s="43">
        <v>9.4157381759357853E-2</v>
      </c>
      <c r="Y529" s="41">
        <v>2500</v>
      </c>
      <c r="Z529" s="41">
        <v>16750</v>
      </c>
      <c r="AA529" s="41">
        <v>385</v>
      </c>
      <c r="AB529" s="41">
        <v>19635</v>
      </c>
      <c r="AC529" s="41">
        <v>-250</v>
      </c>
      <c r="AD529" s="41">
        <v>19385</v>
      </c>
      <c r="AE529" s="41">
        <v>0</v>
      </c>
      <c r="AF529" s="41">
        <v>0</v>
      </c>
      <c r="AG529" s="43">
        <f t="shared" si="24"/>
        <v>3556130.3099999996</v>
      </c>
      <c r="AH529" s="43">
        <f t="shared" si="25"/>
        <v>9798592</v>
      </c>
      <c r="AI529" s="43">
        <f t="shared" si="26"/>
        <v>7606357.1500000004</v>
      </c>
      <c r="AJ529" s="41">
        <v>857015268</v>
      </c>
      <c r="AK529" s="41">
        <v>915512592</v>
      </c>
      <c r="AL529" s="41">
        <v>1033506667</v>
      </c>
      <c r="AM529" s="41">
        <v>935344842.33333337</v>
      </c>
      <c r="AN529" s="41">
        <v>344652.03868095001</v>
      </c>
      <c r="AO529" s="44"/>
    </row>
    <row r="530" spans="1:41" s="34" customFormat="1" ht="16.5" x14ac:dyDescent="0.3">
      <c r="A530" s="34" t="s">
        <v>1121</v>
      </c>
      <c r="B530" s="34" t="s">
        <v>1122</v>
      </c>
      <c r="C530" s="34" t="s">
        <v>1110</v>
      </c>
      <c r="D530" s="39">
        <v>2</v>
      </c>
      <c r="E530" s="39" t="s">
        <v>1247</v>
      </c>
      <c r="F530" s="40" t="s">
        <v>1190</v>
      </c>
      <c r="G530" s="41">
        <v>913017800</v>
      </c>
      <c r="H530" s="42">
        <v>8.2530000000000001</v>
      </c>
      <c r="I530" s="41">
        <v>2978141117</v>
      </c>
      <c r="J530" s="41">
        <v>10954420.890000001</v>
      </c>
      <c r="K530" s="41">
        <v>10946689.67</v>
      </c>
      <c r="L530" s="41">
        <v>0</v>
      </c>
      <c r="M530" s="41">
        <v>10946689.67</v>
      </c>
      <c r="N530" s="41">
        <v>0</v>
      </c>
      <c r="O530" s="41">
        <v>0</v>
      </c>
      <c r="P530" s="41">
        <v>446721.17</v>
      </c>
      <c r="Q530" s="41">
        <v>31136524</v>
      </c>
      <c r="R530" s="41">
        <v>0</v>
      </c>
      <c r="S530" s="41">
        <v>0</v>
      </c>
      <c r="T530" s="41">
        <v>31841928.079999998</v>
      </c>
      <c r="U530" s="41">
        <v>0</v>
      </c>
      <c r="V530" s="41">
        <v>972937</v>
      </c>
      <c r="W530" s="41">
        <v>75344799.920000002</v>
      </c>
      <c r="X530" s="43">
        <v>7.5565603343920484E-2</v>
      </c>
      <c r="Y530" s="41">
        <v>21299.989999999998</v>
      </c>
      <c r="Z530" s="41">
        <v>49000</v>
      </c>
      <c r="AA530" s="41">
        <v>1405.9997999999998</v>
      </c>
      <c r="AB530" s="41">
        <v>71705.989799999996</v>
      </c>
      <c r="AC530" s="41">
        <v>0</v>
      </c>
      <c r="AD530" s="41">
        <v>71705.989799999996</v>
      </c>
      <c r="AE530" s="41">
        <v>0</v>
      </c>
      <c r="AF530" s="41">
        <v>0</v>
      </c>
      <c r="AG530" s="43">
        <f t="shared" si="24"/>
        <v>11393410.84</v>
      </c>
      <c r="AH530" s="43">
        <f t="shared" si="25"/>
        <v>31136524</v>
      </c>
      <c r="AI530" s="43">
        <f t="shared" si="26"/>
        <v>32814865.079999998</v>
      </c>
      <c r="AJ530" s="41">
        <v>2608314484</v>
      </c>
      <c r="AK530" s="41">
        <v>2918210255</v>
      </c>
      <c r="AL530" s="41">
        <v>3525784776</v>
      </c>
      <c r="AM530" s="41">
        <v>3017436505</v>
      </c>
      <c r="AN530" s="41">
        <v>1175441.9832235081</v>
      </c>
      <c r="AO530" s="44"/>
    </row>
    <row r="531" spans="1:41" s="34" customFormat="1" ht="16.5" x14ac:dyDescent="0.3">
      <c r="A531" s="34" t="s">
        <v>1123</v>
      </c>
      <c r="B531" s="34" t="s">
        <v>1124</v>
      </c>
      <c r="C531" s="34" t="s">
        <v>1110</v>
      </c>
      <c r="D531" s="39">
        <v>3</v>
      </c>
      <c r="E531" s="39" t="s">
        <v>1247</v>
      </c>
      <c r="F531" s="40" t="s">
        <v>1190</v>
      </c>
      <c r="G531" s="41">
        <v>780148863</v>
      </c>
      <c r="H531" s="42">
        <v>6.383</v>
      </c>
      <c r="I531" s="41">
        <v>2406710778</v>
      </c>
      <c r="J531" s="41">
        <v>8852543.1699999999</v>
      </c>
      <c r="K531" s="41">
        <v>8845353.6300000008</v>
      </c>
      <c r="L531" s="41">
        <v>0</v>
      </c>
      <c r="M531" s="41">
        <v>8845353.6300000008</v>
      </c>
      <c r="N531" s="41">
        <v>0</v>
      </c>
      <c r="O531" s="41">
        <v>0</v>
      </c>
      <c r="P531" s="41">
        <v>361006.62</v>
      </c>
      <c r="Q531" s="41">
        <v>24766164</v>
      </c>
      <c r="R531" s="41">
        <v>0</v>
      </c>
      <c r="S531" s="41">
        <v>0</v>
      </c>
      <c r="T531" s="41">
        <v>14998362.77</v>
      </c>
      <c r="U531" s="41">
        <v>0</v>
      </c>
      <c r="V531" s="41">
        <v>819928.37</v>
      </c>
      <c r="W531" s="41">
        <v>49790815.389999993</v>
      </c>
      <c r="X531" s="43">
        <v>4.7949749922721593E-2</v>
      </c>
      <c r="Y531" s="41">
        <v>4750</v>
      </c>
      <c r="Z531" s="41">
        <v>38000</v>
      </c>
      <c r="AA531" s="41">
        <v>855</v>
      </c>
      <c r="AB531" s="41">
        <v>43605</v>
      </c>
      <c r="AC531" s="41">
        <v>0</v>
      </c>
      <c r="AD531" s="41">
        <v>43605</v>
      </c>
      <c r="AE531" s="41">
        <v>0</v>
      </c>
      <c r="AF531" s="41">
        <v>0</v>
      </c>
      <c r="AG531" s="43">
        <f t="shared" si="24"/>
        <v>9206360.25</v>
      </c>
      <c r="AH531" s="43">
        <f t="shared" si="25"/>
        <v>24766164</v>
      </c>
      <c r="AI531" s="43">
        <f t="shared" si="26"/>
        <v>15818291.139999999</v>
      </c>
      <c r="AJ531" s="41">
        <v>2135177411</v>
      </c>
      <c r="AK531" s="41">
        <v>2459328641</v>
      </c>
      <c r="AL531" s="41">
        <v>2559108960</v>
      </c>
      <c r="AM531" s="41">
        <v>2384538337.3333335</v>
      </c>
      <c r="AN531" s="41">
        <v>853164.92116755899</v>
      </c>
      <c r="AO531" s="44"/>
    </row>
    <row r="532" spans="1:41" s="34" customFormat="1" ht="16.5" x14ac:dyDescent="0.3">
      <c r="A532" s="34" t="s">
        <v>1125</v>
      </c>
      <c r="B532" s="34" t="s">
        <v>1126</v>
      </c>
      <c r="C532" s="34" t="s">
        <v>1110</v>
      </c>
      <c r="D532" s="39">
        <v>1</v>
      </c>
      <c r="E532" s="39" t="s">
        <v>1246</v>
      </c>
      <c r="F532" s="40" t="s">
        <v>1190</v>
      </c>
      <c r="G532" s="41">
        <v>2769833700</v>
      </c>
      <c r="H532" s="42">
        <v>7.032</v>
      </c>
      <c r="I532" s="41">
        <v>8847997017</v>
      </c>
      <c r="J532" s="41">
        <v>32545362.870000001</v>
      </c>
      <c r="K532" s="41">
        <v>32659764.120000001</v>
      </c>
      <c r="L532" s="41">
        <v>0</v>
      </c>
      <c r="M532" s="41">
        <v>32659764.120000001</v>
      </c>
      <c r="N532" s="41">
        <v>0</v>
      </c>
      <c r="O532" s="41">
        <v>0</v>
      </c>
      <c r="P532" s="41">
        <v>1327199.55</v>
      </c>
      <c r="Q532" s="41">
        <v>92215916</v>
      </c>
      <c r="R532" s="41">
        <v>0</v>
      </c>
      <c r="S532" s="41">
        <v>0</v>
      </c>
      <c r="T532" s="41">
        <v>65657242.909999996</v>
      </c>
      <c r="U532" s="41">
        <v>0</v>
      </c>
      <c r="V532" s="41">
        <v>2901802.31</v>
      </c>
      <c r="W532" s="41">
        <v>194761924.88999999</v>
      </c>
      <c r="X532" s="43">
        <v>6.5258856988070518E-2</v>
      </c>
      <c r="Y532" s="41">
        <v>26580.82</v>
      </c>
      <c r="Z532" s="41">
        <v>89250</v>
      </c>
      <c r="AA532" s="41">
        <v>2316.6164000000003</v>
      </c>
      <c r="AB532" s="41">
        <v>118147.43640000001</v>
      </c>
      <c r="AC532" s="41">
        <v>-5500</v>
      </c>
      <c r="AD532" s="41">
        <v>112647.43640000001</v>
      </c>
      <c r="AE532" s="41">
        <v>0</v>
      </c>
      <c r="AF532" s="41">
        <v>0</v>
      </c>
      <c r="AG532" s="43">
        <f t="shared" si="24"/>
        <v>33986963.670000002</v>
      </c>
      <c r="AH532" s="43">
        <f t="shared" si="25"/>
        <v>92215916</v>
      </c>
      <c r="AI532" s="43">
        <f t="shared" si="26"/>
        <v>68559045.219999999</v>
      </c>
      <c r="AJ532" s="41">
        <v>7767533087</v>
      </c>
      <c r="AK532" s="41">
        <v>8705415642</v>
      </c>
      <c r="AL532" s="41">
        <v>9864080128</v>
      </c>
      <c r="AM532" s="41">
        <v>8779009619</v>
      </c>
      <c r="AN532" s="41">
        <v>3288023.4213066241</v>
      </c>
      <c r="AO532" s="44"/>
    </row>
    <row r="533" spans="1:41" s="34" customFormat="1" ht="16.5" x14ac:dyDescent="0.3">
      <c r="A533" s="34" t="s">
        <v>1127</v>
      </c>
      <c r="B533" s="34" t="s">
        <v>1128</v>
      </c>
      <c r="C533" s="34" t="s">
        <v>1110</v>
      </c>
      <c r="D533" s="39">
        <v>2</v>
      </c>
      <c r="E533" s="39" t="s">
        <v>1247</v>
      </c>
      <c r="F533" s="40" t="s">
        <v>1190</v>
      </c>
      <c r="G533" s="41">
        <v>1913465300</v>
      </c>
      <c r="H533" s="42">
        <v>2.0499999999999998</v>
      </c>
      <c r="I533" s="41">
        <v>2450495789</v>
      </c>
      <c r="J533" s="41">
        <v>9013596.4700000007</v>
      </c>
      <c r="K533" s="41">
        <v>9011677.9900000002</v>
      </c>
      <c r="L533" s="41">
        <v>0</v>
      </c>
      <c r="M533" s="41">
        <v>9011677.9900000002</v>
      </c>
      <c r="N533" s="41">
        <v>0</v>
      </c>
      <c r="O533" s="41">
        <v>0</v>
      </c>
      <c r="P533" s="41">
        <v>367574.37</v>
      </c>
      <c r="Q533" s="41">
        <v>19057569</v>
      </c>
      <c r="R533" s="41">
        <v>0</v>
      </c>
      <c r="S533" s="41">
        <v>0</v>
      </c>
      <c r="T533" s="41">
        <v>9976721.8200000003</v>
      </c>
      <c r="U533" s="41">
        <v>0</v>
      </c>
      <c r="V533" s="41">
        <v>805527.34</v>
      </c>
      <c r="W533" s="41">
        <v>39219070.520000003</v>
      </c>
      <c r="X533" s="43">
        <v>7.3028608786260399E-2</v>
      </c>
      <c r="Y533" s="41">
        <v>500</v>
      </c>
      <c r="Z533" s="41">
        <v>34500</v>
      </c>
      <c r="AA533" s="41">
        <v>700</v>
      </c>
      <c r="AB533" s="41">
        <v>35700</v>
      </c>
      <c r="AC533" s="41">
        <v>-3250</v>
      </c>
      <c r="AD533" s="41">
        <v>32450</v>
      </c>
      <c r="AE533" s="41">
        <v>0</v>
      </c>
      <c r="AF533" s="41">
        <v>0</v>
      </c>
      <c r="AG533" s="43">
        <f t="shared" si="24"/>
        <v>9379252.3599999994</v>
      </c>
      <c r="AH533" s="43">
        <f t="shared" si="25"/>
        <v>19057569</v>
      </c>
      <c r="AI533" s="43">
        <f t="shared" si="26"/>
        <v>10782249.16</v>
      </c>
      <c r="AJ533" s="41">
        <v>2160396347</v>
      </c>
      <c r="AK533" s="41">
        <v>2415187420</v>
      </c>
      <c r="AL533" s="41">
        <v>2547904870</v>
      </c>
      <c r="AM533" s="41">
        <v>2374496212.3333335</v>
      </c>
      <c r="AN533" s="41">
        <v>849721.671944145</v>
      </c>
      <c r="AO533" s="44"/>
    </row>
    <row r="534" spans="1:41" s="34" customFormat="1" ht="16.5" x14ac:dyDescent="0.3">
      <c r="A534" s="34" t="s">
        <v>1129</v>
      </c>
      <c r="B534" s="34" t="s">
        <v>1130</v>
      </c>
      <c r="C534" s="34" t="s">
        <v>1110</v>
      </c>
      <c r="D534" s="39">
        <v>3</v>
      </c>
      <c r="E534" s="39" t="s">
        <v>1246</v>
      </c>
      <c r="F534" s="40" t="s">
        <v>1190</v>
      </c>
      <c r="G534" s="41">
        <v>1481302036</v>
      </c>
      <c r="H534" s="42">
        <v>5.1619999999999999</v>
      </c>
      <c r="I534" s="41">
        <v>3571206835</v>
      </c>
      <c r="J534" s="41">
        <v>13135879.470000001</v>
      </c>
      <c r="K534" s="41">
        <v>13131555.25</v>
      </c>
      <c r="L534" s="41">
        <v>0</v>
      </c>
      <c r="M534" s="41">
        <v>13131555.25</v>
      </c>
      <c r="N534" s="41">
        <v>0</v>
      </c>
      <c r="O534" s="41">
        <v>0</v>
      </c>
      <c r="P534" s="41">
        <v>535681.03</v>
      </c>
      <c r="Q534" s="41">
        <v>45668411</v>
      </c>
      <c r="R534" s="41">
        <v>0</v>
      </c>
      <c r="S534" s="41">
        <v>0</v>
      </c>
      <c r="T534" s="41">
        <v>15798419.83</v>
      </c>
      <c r="U534" s="41">
        <v>148130</v>
      </c>
      <c r="V534" s="41">
        <v>1179097</v>
      </c>
      <c r="W534" s="41">
        <v>76461294.109999999</v>
      </c>
      <c r="X534" s="43">
        <v>4.6986013888212115E-2</v>
      </c>
      <c r="Y534" s="41">
        <v>3598.63</v>
      </c>
      <c r="Z534" s="41">
        <v>50750</v>
      </c>
      <c r="AA534" s="41">
        <v>1086.9726000000001</v>
      </c>
      <c r="AB534" s="41">
        <v>55435.602599999998</v>
      </c>
      <c r="AC534" s="41">
        <v>0</v>
      </c>
      <c r="AD534" s="41">
        <v>55435.602599999998</v>
      </c>
      <c r="AE534" s="41">
        <v>0</v>
      </c>
      <c r="AF534" s="41">
        <v>0</v>
      </c>
      <c r="AG534" s="43">
        <f t="shared" si="24"/>
        <v>13667236.279999999</v>
      </c>
      <c r="AH534" s="43">
        <f t="shared" si="25"/>
        <v>45668411</v>
      </c>
      <c r="AI534" s="43">
        <f t="shared" si="26"/>
        <v>17125646.829999998</v>
      </c>
      <c r="AJ534" s="41">
        <v>3356498489</v>
      </c>
      <c r="AK534" s="41">
        <v>3535070241</v>
      </c>
      <c r="AL534" s="41">
        <v>3776377330</v>
      </c>
      <c r="AM534" s="41">
        <v>3555982020</v>
      </c>
      <c r="AN534" s="41">
        <v>1259489.529175878</v>
      </c>
      <c r="AO534" s="44"/>
    </row>
    <row r="535" spans="1:41" s="34" customFormat="1" ht="16.5" x14ac:dyDescent="0.3">
      <c r="A535" s="34" t="s">
        <v>1131</v>
      </c>
      <c r="B535" s="34" t="s">
        <v>1132</v>
      </c>
      <c r="C535" s="34" t="s">
        <v>1110</v>
      </c>
      <c r="D535" s="39">
        <v>1</v>
      </c>
      <c r="E535" s="39" t="s">
        <v>1247</v>
      </c>
      <c r="F535" s="40" t="s">
        <v>1190</v>
      </c>
      <c r="G535" s="41">
        <v>1217819845</v>
      </c>
      <c r="H535" s="42">
        <v>8.7319999999999993</v>
      </c>
      <c r="I535" s="41">
        <v>4107003464</v>
      </c>
      <c r="J535" s="41">
        <v>15106686.609999999</v>
      </c>
      <c r="K535" s="41">
        <v>15062600.059999999</v>
      </c>
      <c r="L535" s="41">
        <v>0</v>
      </c>
      <c r="M535" s="41">
        <v>15062600.059999999</v>
      </c>
      <c r="N535" s="41">
        <v>0</v>
      </c>
      <c r="O535" s="41">
        <v>0</v>
      </c>
      <c r="P535" s="41">
        <v>616050.52</v>
      </c>
      <c r="Q535" s="41">
        <v>27113534</v>
      </c>
      <c r="R535" s="41">
        <v>0</v>
      </c>
      <c r="S535" s="41">
        <v>0</v>
      </c>
      <c r="T535" s="41">
        <v>61942580.030000001</v>
      </c>
      <c r="U535" s="41">
        <v>243563</v>
      </c>
      <c r="V535" s="41">
        <v>1349668.79</v>
      </c>
      <c r="W535" s="41">
        <v>106327996.40000001</v>
      </c>
      <c r="X535" s="43">
        <v>7.8226982255728231E-2</v>
      </c>
      <c r="Y535" s="41">
        <v>24027.229999999996</v>
      </c>
      <c r="Z535" s="41">
        <v>61000</v>
      </c>
      <c r="AA535" s="41">
        <v>1700.5445999999999</v>
      </c>
      <c r="AB535" s="41">
        <v>86727.774600000004</v>
      </c>
      <c r="AC535" s="41">
        <v>0</v>
      </c>
      <c r="AD535" s="41">
        <v>86727.774600000004</v>
      </c>
      <c r="AE535" s="41">
        <v>0</v>
      </c>
      <c r="AF535" s="41">
        <v>0</v>
      </c>
      <c r="AG535" s="43">
        <f t="shared" si="24"/>
        <v>15678650.579999998</v>
      </c>
      <c r="AH535" s="43">
        <f t="shared" si="25"/>
        <v>27113534</v>
      </c>
      <c r="AI535" s="43">
        <f t="shared" si="26"/>
        <v>63535811.82</v>
      </c>
      <c r="AJ535" s="41">
        <v>3787962519</v>
      </c>
      <c r="AK535" s="41">
        <v>4045032392</v>
      </c>
      <c r="AL535" s="41">
        <v>4382823668</v>
      </c>
      <c r="AM535" s="41">
        <v>4071939526.3333335</v>
      </c>
      <c r="AN535" s="41">
        <v>1462198.9901328811</v>
      </c>
      <c r="AO535" s="44"/>
    </row>
    <row r="536" spans="1:41" s="34" customFormat="1" ht="16.5" x14ac:dyDescent="0.3">
      <c r="A536" s="34" t="s">
        <v>1133</v>
      </c>
      <c r="B536" s="34" t="s">
        <v>1134</v>
      </c>
      <c r="C536" s="34" t="s">
        <v>1110</v>
      </c>
      <c r="D536" s="39">
        <v>2</v>
      </c>
      <c r="E536" s="39" t="s">
        <v>1247</v>
      </c>
      <c r="F536" s="40" t="s">
        <v>1190</v>
      </c>
      <c r="G536" s="41">
        <v>1471553503</v>
      </c>
      <c r="H536" s="42">
        <v>7.4050000000000002</v>
      </c>
      <c r="I536" s="41">
        <v>4010763943</v>
      </c>
      <c r="J536" s="41">
        <v>14752691.220000001</v>
      </c>
      <c r="K536" s="41">
        <v>14727349.020000001</v>
      </c>
      <c r="L536" s="41">
        <v>0</v>
      </c>
      <c r="M536" s="41">
        <v>14727349.020000001</v>
      </c>
      <c r="N536" s="41">
        <v>0</v>
      </c>
      <c r="O536" s="41">
        <v>0</v>
      </c>
      <c r="P536" s="41">
        <v>601614.59</v>
      </c>
      <c r="Q536" s="41">
        <v>49928319</v>
      </c>
      <c r="R536" s="41">
        <v>0</v>
      </c>
      <c r="S536" s="41">
        <v>0</v>
      </c>
      <c r="T536" s="41">
        <v>42390396</v>
      </c>
      <c r="U536" s="41">
        <v>0</v>
      </c>
      <c r="V536" s="41">
        <v>1319265</v>
      </c>
      <c r="W536" s="41">
        <v>108966943.61</v>
      </c>
      <c r="X536" s="43">
        <v>6.3880635428143762E-2</v>
      </c>
      <c r="Y536" s="41">
        <v>14876.03</v>
      </c>
      <c r="Z536" s="41">
        <v>80750</v>
      </c>
      <c r="AA536" s="41">
        <v>1912.5206000000001</v>
      </c>
      <c r="AB536" s="41">
        <v>97538.550600000002</v>
      </c>
      <c r="AC536" s="41">
        <v>0</v>
      </c>
      <c r="AD536" s="41">
        <v>97538.550600000002</v>
      </c>
      <c r="AE536" s="41">
        <v>0</v>
      </c>
      <c r="AF536" s="41">
        <v>0</v>
      </c>
      <c r="AG536" s="43">
        <f t="shared" si="24"/>
        <v>15328963.610000001</v>
      </c>
      <c r="AH536" s="43">
        <f t="shared" si="25"/>
        <v>49928319</v>
      </c>
      <c r="AI536" s="43">
        <f t="shared" si="26"/>
        <v>43709661</v>
      </c>
      <c r="AJ536" s="41">
        <v>3524352770</v>
      </c>
      <c r="AK536" s="41">
        <v>3957799096</v>
      </c>
      <c r="AL536" s="41">
        <v>4360158418</v>
      </c>
      <c r="AM536" s="41">
        <v>3947436761.3333335</v>
      </c>
      <c r="AN536" s="41">
        <v>1453384.6982805149</v>
      </c>
      <c r="AO536" s="44"/>
    </row>
    <row r="537" spans="1:41" s="34" customFormat="1" ht="16.5" x14ac:dyDescent="0.3">
      <c r="A537" s="34" t="s">
        <v>1135</v>
      </c>
      <c r="B537" s="34" t="s">
        <v>1136</v>
      </c>
      <c r="C537" s="34" t="s">
        <v>1110</v>
      </c>
      <c r="D537" s="39">
        <v>3</v>
      </c>
      <c r="E537" s="39" t="s">
        <v>1247</v>
      </c>
      <c r="F537" s="40" t="s">
        <v>1190</v>
      </c>
      <c r="G537" s="41">
        <v>800033388</v>
      </c>
      <c r="H537" s="42">
        <v>8.6950000000000003</v>
      </c>
      <c r="I537" s="41">
        <v>2289350738</v>
      </c>
      <c r="J537" s="41">
        <v>8420860.7200000007</v>
      </c>
      <c r="K537" s="41">
        <v>8401683.4700000007</v>
      </c>
      <c r="L537" s="41">
        <v>0</v>
      </c>
      <c r="M537" s="41">
        <v>8401683.4700000007</v>
      </c>
      <c r="N537" s="41">
        <v>0</v>
      </c>
      <c r="O537" s="41">
        <v>0</v>
      </c>
      <c r="P537" s="41">
        <v>343402.61</v>
      </c>
      <c r="Q537" s="41">
        <v>25008072</v>
      </c>
      <c r="R537" s="41">
        <v>0</v>
      </c>
      <c r="S537" s="41">
        <v>0</v>
      </c>
      <c r="T537" s="41">
        <v>35047472.25</v>
      </c>
      <c r="U537" s="41">
        <v>0</v>
      </c>
      <c r="V537" s="41">
        <v>757827.89</v>
      </c>
      <c r="W537" s="41">
        <v>69558458.219999999</v>
      </c>
      <c r="X537" s="43">
        <v>8.0779870800317191E-2</v>
      </c>
      <c r="Y537" s="41">
        <v>8058.2199999999993</v>
      </c>
      <c r="Z537" s="41">
        <v>36750</v>
      </c>
      <c r="AA537" s="41">
        <v>896.1644</v>
      </c>
      <c r="AB537" s="41">
        <v>45704.384400000003</v>
      </c>
      <c r="AC537" s="41">
        <v>-280.14</v>
      </c>
      <c r="AD537" s="41">
        <v>45424.244400000003</v>
      </c>
      <c r="AE537" s="41">
        <v>0</v>
      </c>
      <c r="AF537" s="41">
        <v>0</v>
      </c>
      <c r="AG537" s="43">
        <f t="shared" si="24"/>
        <v>8745086.0800000001</v>
      </c>
      <c r="AH537" s="43">
        <f t="shared" si="25"/>
        <v>25008072</v>
      </c>
      <c r="AI537" s="43">
        <f t="shared" si="26"/>
        <v>35805300.140000001</v>
      </c>
      <c r="AJ537" s="41">
        <v>1921901874</v>
      </c>
      <c r="AK537" s="41">
        <v>2271165531</v>
      </c>
      <c r="AL537" s="41">
        <v>2592460752</v>
      </c>
      <c r="AM537" s="41">
        <v>2261842719</v>
      </c>
      <c r="AN537" s="41">
        <v>864152.71984641603</v>
      </c>
      <c r="AO537" s="44"/>
    </row>
    <row r="538" spans="1:41" s="34" customFormat="1" ht="16.5" x14ac:dyDescent="0.3">
      <c r="A538" s="34" t="s">
        <v>1137</v>
      </c>
      <c r="B538" s="34" t="s">
        <v>1138</v>
      </c>
      <c r="C538" s="34" t="s">
        <v>1110</v>
      </c>
      <c r="D538" s="39">
        <v>1</v>
      </c>
      <c r="E538" s="39" t="s">
        <v>1246</v>
      </c>
      <c r="F538" s="40" t="s">
        <v>1190</v>
      </c>
      <c r="G538" s="41">
        <v>1051512360</v>
      </c>
      <c r="H538" s="42">
        <v>4.4210000000000003</v>
      </c>
      <c r="I538" s="41">
        <v>1746405351</v>
      </c>
      <c r="J538" s="41">
        <v>6423758.4800000004</v>
      </c>
      <c r="K538" s="41">
        <v>6420248.8500000006</v>
      </c>
      <c r="L538" s="41">
        <v>0</v>
      </c>
      <c r="M538" s="41">
        <v>6420248.8500000006</v>
      </c>
      <c r="N538" s="41">
        <v>0</v>
      </c>
      <c r="O538" s="41">
        <v>0</v>
      </c>
      <c r="P538" s="41">
        <v>261960.8</v>
      </c>
      <c r="Q538" s="41">
        <v>23855787</v>
      </c>
      <c r="R538" s="41">
        <v>0</v>
      </c>
      <c r="S538" s="41">
        <v>0</v>
      </c>
      <c r="T538" s="41">
        <v>15365286.539999999</v>
      </c>
      <c r="U538" s="41">
        <v>0</v>
      </c>
      <c r="V538" s="41">
        <v>581166.32999999996</v>
      </c>
      <c r="W538" s="41">
        <v>46484449.519999996</v>
      </c>
      <c r="X538" s="43">
        <v>3.8100651419551462E-2</v>
      </c>
      <c r="Y538" s="41">
        <v>5015.07</v>
      </c>
      <c r="Z538" s="41">
        <v>31500</v>
      </c>
      <c r="AA538" s="41">
        <v>730.30140000000006</v>
      </c>
      <c r="AB538" s="41">
        <v>37245.371400000004</v>
      </c>
      <c r="AC538" s="41">
        <v>0</v>
      </c>
      <c r="AD538" s="41">
        <v>37245.371400000004</v>
      </c>
      <c r="AE538" s="41">
        <v>0</v>
      </c>
      <c r="AF538" s="41">
        <v>0</v>
      </c>
      <c r="AG538" s="43">
        <f t="shared" si="24"/>
        <v>6682209.6500000004</v>
      </c>
      <c r="AH538" s="43">
        <f t="shared" si="25"/>
        <v>23855787</v>
      </c>
      <c r="AI538" s="43">
        <f t="shared" si="26"/>
        <v>15946452.869999999</v>
      </c>
      <c r="AJ538" s="41">
        <v>1609775216</v>
      </c>
      <c r="AK538" s="41">
        <v>1743012428</v>
      </c>
      <c r="AL538" s="41">
        <v>1875021933</v>
      </c>
      <c r="AM538" s="41">
        <v>1742603192.3333333</v>
      </c>
      <c r="AN538" s="41">
        <v>625006.70599266898</v>
      </c>
      <c r="AO538" s="44"/>
    </row>
    <row r="539" spans="1:41" s="34" customFormat="1" ht="16.5" x14ac:dyDescent="0.3">
      <c r="A539" s="34" t="s">
        <v>1139</v>
      </c>
      <c r="B539" s="34" t="s">
        <v>1140</v>
      </c>
      <c r="C539" s="34" t="s">
        <v>1110</v>
      </c>
      <c r="D539" s="39">
        <v>2</v>
      </c>
      <c r="E539" s="39" t="s">
        <v>1247</v>
      </c>
      <c r="F539" s="40" t="s">
        <v>1190</v>
      </c>
      <c r="G539" s="41">
        <v>1033310700</v>
      </c>
      <c r="H539" s="42">
        <v>11.767999999999999</v>
      </c>
      <c r="I539" s="41">
        <v>5516856087</v>
      </c>
      <c r="J539" s="41">
        <v>20292511.73</v>
      </c>
      <c r="K539" s="41">
        <v>20255106.140000001</v>
      </c>
      <c r="L539" s="41">
        <v>0</v>
      </c>
      <c r="M539" s="41">
        <v>20255106.140000001</v>
      </c>
      <c r="N539" s="41">
        <v>0</v>
      </c>
      <c r="O539" s="41">
        <v>0</v>
      </c>
      <c r="P539" s="41">
        <v>827528.41</v>
      </c>
      <c r="Q539" s="41">
        <v>0</v>
      </c>
      <c r="R539" s="41">
        <v>81040342</v>
      </c>
      <c r="S539" s="41">
        <v>0</v>
      </c>
      <c r="T539" s="41">
        <v>17435915.260000002</v>
      </c>
      <c r="U539" s="41">
        <v>206662.14</v>
      </c>
      <c r="V539" s="41">
        <v>1826506</v>
      </c>
      <c r="W539" s="41">
        <v>121592059.95</v>
      </c>
      <c r="X539" s="43">
        <v>0.1049225720177981</v>
      </c>
      <c r="Y539" s="41">
        <v>4608.91</v>
      </c>
      <c r="Z539" s="41">
        <v>83750</v>
      </c>
      <c r="AA539" s="41">
        <v>1767.1782000000001</v>
      </c>
      <c r="AB539" s="41">
        <v>90126.088199999998</v>
      </c>
      <c r="AC539" s="41">
        <v>0</v>
      </c>
      <c r="AD539" s="41">
        <v>90126.088199999998</v>
      </c>
      <c r="AE539" s="41">
        <v>0</v>
      </c>
      <c r="AF539" s="41">
        <v>0</v>
      </c>
      <c r="AG539" s="43">
        <f t="shared" si="24"/>
        <v>21082634.550000001</v>
      </c>
      <c r="AH539" s="43">
        <f t="shared" si="25"/>
        <v>81040342</v>
      </c>
      <c r="AI539" s="43">
        <f t="shared" si="26"/>
        <v>19469083.400000002</v>
      </c>
      <c r="AJ539" s="41">
        <v>5061659034</v>
      </c>
      <c r="AK539" s="41">
        <v>5478807364</v>
      </c>
      <c r="AL539" s="41">
        <v>5965552282</v>
      </c>
      <c r="AM539" s="41">
        <v>5502006226.666667</v>
      </c>
      <c r="AN539" s="41">
        <v>1988739.9719247059</v>
      </c>
      <c r="AO539" s="44"/>
    </row>
    <row r="540" spans="1:41" s="34" customFormat="1" ht="16.5" x14ac:dyDescent="0.3">
      <c r="A540" s="34" t="s">
        <v>1141</v>
      </c>
      <c r="B540" s="34" t="s">
        <v>315</v>
      </c>
      <c r="C540" s="34" t="s">
        <v>1110</v>
      </c>
      <c r="D540" s="39">
        <v>3</v>
      </c>
      <c r="E540" s="39" t="s">
        <v>1246</v>
      </c>
      <c r="F540" s="40" t="s">
        <v>1190</v>
      </c>
      <c r="G540" s="41">
        <v>3891451533</v>
      </c>
      <c r="H540" s="42">
        <v>2.375</v>
      </c>
      <c r="I540" s="41">
        <v>4187146723</v>
      </c>
      <c r="J540" s="41">
        <v>15401475.52</v>
      </c>
      <c r="K540" s="41">
        <v>15296942.299999999</v>
      </c>
      <c r="L540" s="41">
        <v>0</v>
      </c>
      <c r="M540" s="41">
        <v>15296942.299999999</v>
      </c>
      <c r="N540" s="41">
        <v>0</v>
      </c>
      <c r="O540" s="41">
        <v>0</v>
      </c>
      <c r="P540" s="41">
        <v>628072.01</v>
      </c>
      <c r="Q540" s="41">
        <v>45309742</v>
      </c>
      <c r="R540" s="41">
        <v>0</v>
      </c>
      <c r="S540" s="41">
        <v>0</v>
      </c>
      <c r="T540" s="41">
        <v>29792655.34</v>
      </c>
      <c r="U540" s="41">
        <v>0</v>
      </c>
      <c r="V540" s="41">
        <v>1390306.69</v>
      </c>
      <c r="W540" s="41">
        <v>92417718.340000004</v>
      </c>
      <c r="X540" s="43">
        <v>6.7702851574511308E-2</v>
      </c>
      <c r="Y540" s="41">
        <v>7521.23</v>
      </c>
      <c r="Z540" s="41">
        <v>44750</v>
      </c>
      <c r="AA540" s="41">
        <v>1045.4245999999998</v>
      </c>
      <c r="AB540" s="41">
        <v>53316.654599999994</v>
      </c>
      <c r="AC540" s="41">
        <v>0</v>
      </c>
      <c r="AD540" s="41">
        <v>53316.654599999994</v>
      </c>
      <c r="AE540" s="41">
        <v>0</v>
      </c>
      <c r="AF540" s="41">
        <v>0</v>
      </c>
      <c r="AG540" s="43">
        <f t="shared" si="24"/>
        <v>15925014.309999999</v>
      </c>
      <c r="AH540" s="43">
        <f t="shared" si="25"/>
        <v>45309742</v>
      </c>
      <c r="AI540" s="43">
        <f t="shared" si="26"/>
        <v>31182962.030000001</v>
      </c>
      <c r="AJ540" s="41">
        <v>4069058734</v>
      </c>
      <c r="AK540" s="41">
        <v>4168151762</v>
      </c>
      <c r="AL540" s="41">
        <v>4263959320</v>
      </c>
      <c r="AM540" s="41">
        <v>4167056605.3333335</v>
      </c>
      <c r="AN540" s="41">
        <v>1422225.228773349</v>
      </c>
      <c r="AO540" s="44"/>
    </row>
    <row r="541" spans="1:41" s="34" customFormat="1" ht="16.5" x14ac:dyDescent="0.3">
      <c r="A541" s="34" t="s">
        <v>1142</v>
      </c>
      <c r="B541" s="34" t="s">
        <v>1143</v>
      </c>
      <c r="C541" s="34" t="s">
        <v>1110</v>
      </c>
      <c r="D541" s="39">
        <v>1</v>
      </c>
      <c r="E541" s="39" t="s">
        <v>1247</v>
      </c>
      <c r="F541" s="40" t="s">
        <v>1190</v>
      </c>
      <c r="G541" s="41">
        <v>3354465207</v>
      </c>
      <c r="H541" s="42">
        <v>4.3560000000000008</v>
      </c>
      <c r="I541" s="41">
        <v>9404642412</v>
      </c>
      <c r="J541" s="41">
        <v>34592857.5</v>
      </c>
      <c r="K541" s="41">
        <v>34585504.079999998</v>
      </c>
      <c r="L541" s="41">
        <v>0</v>
      </c>
      <c r="M541" s="41">
        <v>34585504.079999998</v>
      </c>
      <c r="N541" s="41">
        <v>0</v>
      </c>
      <c r="O541" s="41">
        <v>0</v>
      </c>
      <c r="P541" s="41">
        <v>1410696.36</v>
      </c>
      <c r="Q541" s="41">
        <v>72182608</v>
      </c>
      <c r="R541" s="41">
        <v>0</v>
      </c>
      <c r="S541" s="41">
        <v>3841332</v>
      </c>
      <c r="T541" s="41">
        <v>31032174</v>
      </c>
      <c r="U541" s="41">
        <v>0</v>
      </c>
      <c r="V541" s="41">
        <v>3049686</v>
      </c>
      <c r="W541" s="41">
        <v>146102000.44</v>
      </c>
      <c r="X541" s="43">
        <v>4.3000759741873444E-2</v>
      </c>
      <c r="Y541" s="41">
        <v>1856.8600000000001</v>
      </c>
      <c r="Z541" s="41">
        <v>38250</v>
      </c>
      <c r="AA541" s="41">
        <v>802.13720000000001</v>
      </c>
      <c r="AB541" s="41">
        <v>40908.997199999998</v>
      </c>
      <c r="AC541" s="41">
        <v>0</v>
      </c>
      <c r="AD541" s="41">
        <v>40908.997199999998</v>
      </c>
      <c r="AE541" s="41">
        <v>0</v>
      </c>
      <c r="AF541" s="41">
        <v>0</v>
      </c>
      <c r="AG541" s="43">
        <f t="shared" si="24"/>
        <v>35996200.439999998</v>
      </c>
      <c r="AH541" s="43">
        <f t="shared" si="25"/>
        <v>76023940</v>
      </c>
      <c r="AI541" s="43">
        <f t="shared" si="26"/>
        <v>34081860</v>
      </c>
      <c r="AJ541" s="41">
        <v>8512942632</v>
      </c>
      <c r="AK541" s="41">
        <v>9146400280</v>
      </c>
      <c r="AL541" s="41">
        <v>10135820381</v>
      </c>
      <c r="AM541" s="41">
        <v>9265054431</v>
      </c>
      <c r="AN541" s="41">
        <v>3379453.2165434039</v>
      </c>
      <c r="AO541" s="44"/>
    </row>
    <row r="542" spans="1:41" s="34" customFormat="1" ht="16.5" x14ac:dyDescent="0.3">
      <c r="A542" s="34" t="s">
        <v>1144</v>
      </c>
      <c r="B542" s="34" t="s">
        <v>627</v>
      </c>
      <c r="C542" s="34" t="s">
        <v>1110</v>
      </c>
      <c r="D542" s="39">
        <v>2</v>
      </c>
      <c r="E542" s="39" t="s">
        <v>1247</v>
      </c>
      <c r="F542" s="40" t="s">
        <v>1190</v>
      </c>
      <c r="G542" s="41">
        <v>1036726462</v>
      </c>
      <c r="H542" s="42">
        <v>22.351000000000003</v>
      </c>
      <c r="I542" s="41">
        <v>10011025165</v>
      </c>
      <c r="J542" s="41">
        <v>36823299.789999999</v>
      </c>
      <c r="K542" s="41">
        <v>36779828.009999998</v>
      </c>
      <c r="L542" s="41">
        <v>0</v>
      </c>
      <c r="M542" s="41">
        <v>36779828.009999998</v>
      </c>
      <c r="N542" s="41">
        <v>0</v>
      </c>
      <c r="O542" s="41">
        <v>0</v>
      </c>
      <c r="P542" s="41">
        <v>1501653.77</v>
      </c>
      <c r="Q542" s="41">
        <v>107859735</v>
      </c>
      <c r="R542" s="41">
        <v>0</v>
      </c>
      <c r="S542" s="41">
        <v>0</v>
      </c>
      <c r="T542" s="41">
        <v>82262543.489999995</v>
      </c>
      <c r="U542" s="41">
        <v>0</v>
      </c>
      <c r="V542" s="41">
        <v>3314326</v>
      </c>
      <c r="W542" s="41">
        <v>231718086.26999998</v>
      </c>
      <c r="X542" s="43">
        <v>0.18643875623596332</v>
      </c>
      <c r="Y542" s="41">
        <v>32825.369999999995</v>
      </c>
      <c r="Z542" s="41">
        <v>141500</v>
      </c>
      <c r="AA542" s="41">
        <v>3486.5074</v>
      </c>
      <c r="AB542" s="41">
        <v>177811.8774</v>
      </c>
      <c r="AC542" s="41">
        <v>0</v>
      </c>
      <c r="AD542" s="41">
        <v>177811.8774</v>
      </c>
      <c r="AE542" s="41">
        <v>0</v>
      </c>
      <c r="AF542" s="41">
        <v>0</v>
      </c>
      <c r="AG542" s="43">
        <f t="shared" si="24"/>
        <v>38281481.780000001</v>
      </c>
      <c r="AH542" s="43">
        <f t="shared" si="25"/>
        <v>107859735</v>
      </c>
      <c r="AI542" s="43">
        <f t="shared" si="26"/>
        <v>85576869.489999995</v>
      </c>
      <c r="AJ542" s="41">
        <v>9714217757</v>
      </c>
      <c r="AK542" s="41">
        <v>9941899135</v>
      </c>
      <c r="AL542" s="41">
        <v>10589606339</v>
      </c>
      <c r="AM542" s="41">
        <v>10081907743.666666</v>
      </c>
      <c r="AN542" s="41">
        <v>3530219.570110233</v>
      </c>
      <c r="AO542" s="44"/>
    </row>
    <row r="543" spans="1:41" s="34" customFormat="1" ht="16.5" x14ac:dyDescent="0.3">
      <c r="A543" s="34" t="s">
        <v>1145</v>
      </c>
      <c r="B543" s="34" t="s">
        <v>1146</v>
      </c>
      <c r="C543" s="34" t="s">
        <v>1110</v>
      </c>
      <c r="D543" s="39">
        <v>3</v>
      </c>
      <c r="E543" s="39" t="s">
        <v>1247</v>
      </c>
      <c r="F543" s="40" t="s">
        <v>1190</v>
      </c>
      <c r="G543" s="41">
        <v>8540285201</v>
      </c>
      <c r="H543" s="42">
        <v>2.2519999999999998</v>
      </c>
      <c r="I543" s="41">
        <v>10012478367</v>
      </c>
      <c r="J543" s="41">
        <v>36828645.07</v>
      </c>
      <c r="K543" s="41">
        <v>36774820.810000002</v>
      </c>
      <c r="L543" s="41">
        <v>0</v>
      </c>
      <c r="M543" s="41">
        <v>36774820.810000002</v>
      </c>
      <c r="N543" s="41">
        <v>0</v>
      </c>
      <c r="O543" s="41">
        <v>0</v>
      </c>
      <c r="P543" s="41">
        <v>1501871.76</v>
      </c>
      <c r="Q543" s="41">
        <v>119378787</v>
      </c>
      <c r="R543" s="41">
        <v>0</v>
      </c>
      <c r="S543" s="41">
        <v>0</v>
      </c>
      <c r="T543" s="41">
        <v>31300587.140000001</v>
      </c>
      <c r="U543" s="41">
        <v>0</v>
      </c>
      <c r="V543" s="41">
        <v>3302909</v>
      </c>
      <c r="W543" s="41">
        <v>192258975.70999998</v>
      </c>
      <c r="X543" s="43">
        <v>9.0281922911975954E-2</v>
      </c>
      <c r="Y543" s="41">
        <v>5673.9699999999993</v>
      </c>
      <c r="Z543" s="41">
        <v>79000</v>
      </c>
      <c r="AA543" s="41">
        <v>1693.4794000000002</v>
      </c>
      <c r="AB543" s="41">
        <v>86367.449399999998</v>
      </c>
      <c r="AC543" s="41">
        <v>0</v>
      </c>
      <c r="AD543" s="41">
        <v>86367.449399999998</v>
      </c>
      <c r="AE543" s="41">
        <v>0</v>
      </c>
      <c r="AF543" s="41">
        <v>0</v>
      </c>
      <c r="AG543" s="43">
        <f t="shared" si="24"/>
        <v>38276692.57</v>
      </c>
      <c r="AH543" s="43">
        <f t="shared" si="25"/>
        <v>119378787</v>
      </c>
      <c r="AI543" s="43">
        <f t="shared" si="26"/>
        <v>34603496.140000001</v>
      </c>
      <c r="AJ543" s="41">
        <v>9166366819</v>
      </c>
      <c r="AK543" s="41">
        <v>9901951001</v>
      </c>
      <c r="AL543" s="41">
        <v>10786065167</v>
      </c>
      <c r="AM543" s="41">
        <v>9951460995.666666</v>
      </c>
      <c r="AN543" s="41">
        <v>3597468.2718614643</v>
      </c>
      <c r="AO543" s="44"/>
    </row>
    <row r="544" spans="1:41" s="34" customFormat="1" ht="16.5" x14ac:dyDescent="0.3">
      <c r="A544" s="34" t="s">
        <v>1147</v>
      </c>
      <c r="B544" s="34" t="s">
        <v>1148</v>
      </c>
      <c r="C544" s="34" t="s">
        <v>1110</v>
      </c>
      <c r="D544" s="39">
        <v>1</v>
      </c>
      <c r="E544" s="39" t="s">
        <v>1246</v>
      </c>
      <c r="F544" s="40" t="s">
        <v>1190</v>
      </c>
      <c r="G544" s="41">
        <v>16566700</v>
      </c>
      <c r="H544" s="42">
        <v>22.528000000000002</v>
      </c>
      <c r="I544" s="41">
        <v>16571230</v>
      </c>
      <c r="J544" s="41">
        <v>60953.53</v>
      </c>
      <c r="K544" s="41">
        <v>60953.67</v>
      </c>
      <c r="L544" s="41">
        <v>0</v>
      </c>
      <c r="M544" s="41">
        <v>60953.67</v>
      </c>
      <c r="N544" s="41">
        <v>0</v>
      </c>
      <c r="O544" s="41">
        <v>0</v>
      </c>
      <c r="P544" s="41">
        <v>2485.6799999999998</v>
      </c>
      <c r="Q544" s="41">
        <v>1789021</v>
      </c>
      <c r="R544" s="41">
        <v>0</v>
      </c>
      <c r="S544" s="41">
        <v>0</v>
      </c>
      <c r="T544" s="41">
        <v>1879566.65</v>
      </c>
      <c r="U544" s="41">
        <v>0</v>
      </c>
      <c r="V544" s="41">
        <v>0</v>
      </c>
      <c r="W544" s="41">
        <v>3732027</v>
      </c>
      <c r="X544" s="43">
        <v>2.2565114067071148</v>
      </c>
      <c r="Y544" s="41">
        <v>10750</v>
      </c>
      <c r="Z544" s="41">
        <v>13000</v>
      </c>
      <c r="AA544" s="41">
        <v>475</v>
      </c>
      <c r="AB544" s="41">
        <v>24225</v>
      </c>
      <c r="AC544" s="41">
        <v>0</v>
      </c>
      <c r="AD544" s="41">
        <v>24225</v>
      </c>
      <c r="AE544" s="41">
        <v>0</v>
      </c>
      <c r="AF544" s="41">
        <v>0</v>
      </c>
      <c r="AG544" s="43">
        <f t="shared" si="24"/>
        <v>63439.35</v>
      </c>
      <c r="AH544" s="43">
        <f t="shared" si="25"/>
        <v>1789021</v>
      </c>
      <c r="AI544" s="43">
        <f t="shared" si="26"/>
        <v>1879566.65</v>
      </c>
      <c r="AJ544" s="41">
        <v>16550150</v>
      </c>
      <c r="AK544" s="41">
        <v>16550150</v>
      </c>
      <c r="AL544" s="41">
        <v>16550150</v>
      </c>
      <c r="AM544" s="41">
        <v>16550150</v>
      </c>
      <c r="AN544" s="41">
        <v>5516.7111499499997</v>
      </c>
      <c r="AO544" s="44"/>
    </row>
    <row r="545" spans="1:41" s="34" customFormat="1" ht="16.5" x14ac:dyDescent="0.3">
      <c r="A545" s="34" t="s">
        <v>1149</v>
      </c>
      <c r="B545" s="34" t="s">
        <v>1150</v>
      </c>
      <c r="C545" s="34" t="s">
        <v>1151</v>
      </c>
      <c r="D545" s="39">
        <v>2</v>
      </c>
      <c r="E545" s="39" t="s">
        <v>1247</v>
      </c>
      <c r="F545" s="40" t="s">
        <v>1190</v>
      </c>
      <c r="G545" s="41">
        <v>600545000</v>
      </c>
      <c r="H545" s="42">
        <v>3.21</v>
      </c>
      <c r="I545" s="41">
        <v>911853890</v>
      </c>
      <c r="J545" s="41">
        <v>4989140.08</v>
      </c>
      <c r="K545" s="41">
        <v>4989140.08</v>
      </c>
      <c r="L545" s="41">
        <v>0</v>
      </c>
      <c r="M545" s="41">
        <v>4989140.08</v>
      </c>
      <c r="N545" s="41">
        <v>378860.88</v>
      </c>
      <c r="O545" s="41">
        <v>0</v>
      </c>
      <c r="P545" s="41">
        <v>182370.78</v>
      </c>
      <c r="Q545" s="41">
        <v>10988433</v>
      </c>
      <c r="R545" s="41">
        <v>0</v>
      </c>
      <c r="S545" s="41">
        <v>0</v>
      </c>
      <c r="T545" s="41">
        <v>2616571</v>
      </c>
      <c r="U545" s="41">
        <v>120109</v>
      </c>
      <c r="V545" s="41">
        <v>0</v>
      </c>
      <c r="W545" s="41">
        <v>19275484.740000002</v>
      </c>
      <c r="X545" s="43">
        <v>2.9134341403465651E-2</v>
      </c>
      <c r="Y545" s="41">
        <v>3500</v>
      </c>
      <c r="Z545" s="41">
        <v>28750</v>
      </c>
      <c r="AA545" s="41">
        <v>645</v>
      </c>
      <c r="AB545" s="41">
        <v>32895</v>
      </c>
      <c r="AC545" s="41">
        <v>0</v>
      </c>
      <c r="AD545" s="41">
        <v>32895</v>
      </c>
      <c r="AE545" s="41">
        <v>0</v>
      </c>
      <c r="AF545" s="41">
        <v>0</v>
      </c>
      <c r="AG545" s="43">
        <f t="shared" si="24"/>
        <v>5550371.7400000002</v>
      </c>
      <c r="AH545" s="43">
        <f t="shared" si="25"/>
        <v>10988433</v>
      </c>
      <c r="AI545" s="43">
        <f t="shared" si="26"/>
        <v>2736680</v>
      </c>
      <c r="AJ545" s="41">
        <v>844022228</v>
      </c>
      <c r="AK545" s="41">
        <v>908686619</v>
      </c>
      <c r="AL545" s="41">
        <v>1004087945</v>
      </c>
      <c r="AM545" s="41">
        <v>918932264</v>
      </c>
      <c r="AN545" s="41">
        <v>334695.64697068499</v>
      </c>
      <c r="AO545" s="44"/>
    </row>
    <row r="546" spans="1:41" s="34" customFormat="1" ht="16.5" x14ac:dyDescent="0.3">
      <c r="A546" s="34" t="s">
        <v>1152</v>
      </c>
      <c r="B546" s="34" t="s">
        <v>1153</v>
      </c>
      <c r="C546" s="34" t="s">
        <v>1151</v>
      </c>
      <c r="D546" s="39">
        <v>3</v>
      </c>
      <c r="E546" s="39" t="s">
        <v>1246</v>
      </c>
      <c r="F546" s="40" t="s">
        <v>1190</v>
      </c>
      <c r="G546" s="41">
        <v>217462295</v>
      </c>
      <c r="H546" s="42">
        <v>3.6439999999999997</v>
      </c>
      <c r="I546" s="41">
        <v>275989857</v>
      </c>
      <c r="J546" s="41">
        <v>1510057.78</v>
      </c>
      <c r="K546" s="41">
        <v>1510067.98</v>
      </c>
      <c r="L546" s="41">
        <v>0</v>
      </c>
      <c r="M546" s="41">
        <v>1510067.98</v>
      </c>
      <c r="N546" s="41">
        <v>0</v>
      </c>
      <c r="O546" s="41">
        <v>0</v>
      </c>
      <c r="P546" s="41">
        <v>55198.33</v>
      </c>
      <c r="Q546" s="41">
        <v>4243118</v>
      </c>
      <c r="R546" s="41">
        <v>0</v>
      </c>
      <c r="S546" s="41">
        <v>0</v>
      </c>
      <c r="T546" s="41">
        <v>1936571.99</v>
      </c>
      <c r="U546" s="41">
        <v>86984.92</v>
      </c>
      <c r="V546" s="41">
        <v>91849</v>
      </c>
      <c r="W546" s="41">
        <v>7923790.2200000007</v>
      </c>
      <c r="X546" s="43">
        <v>3.1029233046111462E-2</v>
      </c>
      <c r="Y546" s="41">
        <v>4329.45</v>
      </c>
      <c r="Z546" s="41">
        <v>16250</v>
      </c>
      <c r="AA546" s="41">
        <v>411.589</v>
      </c>
      <c r="AB546" s="41">
        <v>20991.039000000001</v>
      </c>
      <c r="AC546" s="41">
        <v>0</v>
      </c>
      <c r="AD546" s="41">
        <v>20991.039000000001</v>
      </c>
      <c r="AE546" s="41">
        <v>0</v>
      </c>
      <c r="AF546" s="41">
        <v>0</v>
      </c>
      <c r="AG546" s="43">
        <f t="shared" si="24"/>
        <v>1565266.31</v>
      </c>
      <c r="AH546" s="43">
        <f t="shared" si="25"/>
        <v>4243118</v>
      </c>
      <c r="AI546" s="43">
        <f t="shared" si="26"/>
        <v>2115405.91</v>
      </c>
      <c r="AJ546" s="41">
        <v>242982939</v>
      </c>
      <c r="AK546" s="41">
        <v>275308421</v>
      </c>
      <c r="AL546" s="41">
        <v>315051334</v>
      </c>
      <c r="AM546" s="41">
        <v>277780898</v>
      </c>
      <c r="AN546" s="41">
        <v>105084.637915257</v>
      </c>
      <c r="AO546" s="44"/>
    </row>
    <row r="547" spans="1:41" s="34" customFormat="1" ht="16.5" x14ac:dyDescent="0.3">
      <c r="A547" s="34" t="s">
        <v>1154</v>
      </c>
      <c r="B547" s="34" t="s">
        <v>1155</v>
      </c>
      <c r="C547" s="34" t="s">
        <v>1151</v>
      </c>
      <c r="D547" s="39">
        <v>1</v>
      </c>
      <c r="E547" s="39" t="s">
        <v>1246</v>
      </c>
      <c r="F547" s="40" t="s">
        <v>1190</v>
      </c>
      <c r="G547" s="41">
        <v>249096900</v>
      </c>
      <c r="H547" s="42">
        <v>3.1829999999999998</v>
      </c>
      <c r="I547" s="41">
        <v>232117613</v>
      </c>
      <c r="J547" s="41">
        <v>1270014.0900000001</v>
      </c>
      <c r="K547" s="41">
        <v>1266100.52</v>
      </c>
      <c r="L547" s="41">
        <v>0</v>
      </c>
      <c r="M547" s="41">
        <v>1266100.52</v>
      </c>
      <c r="N547" s="41">
        <v>96128.71</v>
      </c>
      <c r="O547" s="41">
        <v>0</v>
      </c>
      <c r="P547" s="41">
        <v>46282.16</v>
      </c>
      <c r="Q547" s="41">
        <v>4266893</v>
      </c>
      <c r="R547" s="41">
        <v>0</v>
      </c>
      <c r="S547" s="41">
        <v>0</v>
      </c>
      <c r="T547" s="41">
        <v>2252680.88</v>
      </c>
      <c r="U547" s="41">
        <v>0</v>
      </c>
      <c r="V547" s="41">
        <v>0</v>
      </c>
      <c r="W547" s="41">
        <v>7928085.2699999996</v>
      </c>
      <c r="X547" s="43">
        <v>5.5615862779233513E-2</v>
      </c>
      <c r="Y547" s="41">
        <v>750</v>
      </c>
      <c r="Z547" s="41">
        <v>13750</v>
      </c>
      <c r="AA547" s="41">
        <v>290</v>
      </c>
      <c r="AB547" s="41">
        <v>14790</v>
      </c>
      <c r="AC547" s="41">
        <v>0</v>
      </c>
      <c r="AD547" s="41">
        <v>14790</v>
      </c>
      <c r="AE547" s="41">
        <v>0</v>
      </c>
      <c r="AF547" s="41">
        <v>0</v>
      </c>
      <c r="AG547" s="43">
        <f t="shared" si="24"/>
        <v>1408511.39</v>
      </c>
      <c r="AH547" s="43">
        <f t="shared" si="25"/>
        <v>4266893</v>
      </c>
      <c r="AI547" s="43">
        <f t="shared" si="26"/>
        <v>2252680.88</v>
      </c>
      <c r="AJ547" s="41">
        <v>235502827</v>
      </c>
      <c r="AK547" s="41">
        <v>232850755</v>
      </c>
      <c r="AL547" s="41">
        <v>276130030</v>
      </c>
      <c r="AM547" s="41">
        <v>248161204</v>
      </c>
      <c r="AN547" s="41">
        <v>92043.251289990003</v>
      </c>
      <c r="AO547" s="44"/>
    </row>
    <row r="548" spans="1:41" s="34" customFormat="1" ht="16.5" x14ac:dyDescent="0.3">
      <c r="A548" s="34" t="s">
        <v>1156</v>
      </c>
      <c r="B548" s="34" t="s">
        <v>1157</v>
      </c>
      <c r="C548" s="34" t="s">
        <v>1151</v>
      </c>
      <c r="D548" s="39">
        <v>2</v>
      </c>
      <c r="E548" s="39" t="s">
        <v>1247</v>
      </c>
      <c r="F548" s="40" t="s">
        <v>1190</v>
      </c>
      <c r="G548" s="41">
        <v>701863369</v>
      </c>
      <c r="H548" s="42">
        <v>3.101</v>
      </c>
      <c r="I548" s="41">
        <v>958565385</v>
      </c>
      <c r="J548" s="41">
        <v>5244718.5199999996</v>
      </c>
      <c r="K548" s="41">
        <v>5243589.51</v>
      </c>
      <c r="L548" s="41">
        <v>0</v>
      </c>
      <c r="M548" s="41">
        <v>5243589.51</v>
      </c>
      <c r="N548" s="41">
        <v>398178.93</v>
      </c>
      <c r="O548" s="41">
        <v>0</v>
      </c>
      <c r="P548" s="41">
        <v>191672.21</v>
      </c>
      <c r="Q548" s="41">
        <v>6870481</v>
      </c>
      <c r="R548" s="41">
        <v>7026011</v>
      </c>
      <c r="S548" s="41">
        <v>0</v>
      </c>
      <c r="T548" s="41">
        <v>1753647.54</v>
      </c>
      <c r="U548" s="41">
        <v>280745.34999999998</v>
      </c>
      <c r="V548" s="41">
        <v>0</v>
      </c>
      <c r="W548" s="41">
        <v>21764325.539999999</v>
      </c>
      <c r="X548" s="43">
        <v>2.315384185519738E-2</v>
      </c>
      <c r="Y548" s="41">
        <v>4132.88</v>
      </c>
      <c r="Z548" s="41">
        <v>30250</v>
      </c>
      <c r="AA548" s="41">
        <v>687.6576</v>
      </c>
      <c r="AB548" s="41">
        <v>35070.537599999996</v>
      </c>
      <c r="AC548" s="41">
        <v>-250</v>
      </c>
      <c r="AD548" s="41">
        <v>34820.537599999996</v>
      </c>
      <c r="AE548" s="41">
        <v>0</v>
      </c>
      <c r="AF548" s="41">
        <v>0</v>
      </c>
      <c r="AG548" s="43">
        <f t="shared" si="24"/>
        <v>5833440.6499999994</v>
      </c>
      <c r="AH548" s="43">
        <f t="shared" si="25"/>
        <v>13896492</v>
      </c>
      <c r="AI548" s="43">
        <f t="shared" si="26"/>
        <v>2034392.8900000001</v>
      </c>
      <c r="AJ548" s="41">
        <v>857181243</v>
      </c>
      <c r="AK548" s="41">
        <v>961040808</v>
      </c>
      <c r="AL548" s="41">
        <v>1022147488</v>
      </c>
      <c r="AM548" s="41">
        <v>946789846.33333337</v>
      </c>
      <c r="AN548" s="41">
        <v>341347.74431858101</v>
      </c>
      <c r="AO548" s="44"/>
    </row>
    <row r="549" spans="1:41" s="34" customFormat="1" ht="16.5" x14ac:dyDescent="0.3">
      <c r="A549" s="34" t="s">
        <v>1158</v>
      </c>
      <c r="B549" s="34" t="s">
        <v>516</v>
      </c>
      <c r="C549" s="34" t="s">
        <v>1151</v>
      </c>
      <c r="D549" s="39">
        <v>3</v>
      </c>
      <c r="E549" s="39" t="s">
        <v>1246</v>
      </c>
      <c r="F549" s="40" t="s">
        <v>1190</v>
      </c>
      <c r="G549" s="41">
        <v>415043639</v>
      </c>
      <c r="H549" s="42">
        <v>3.2450000000000001</v>
      </c>
      <c r="I549" s="41">
        <v>531711812</v>
      </c>
      <c r="J549" s="41">
        <v>2909221.25</v>
      </c>
      <c r="K549" s="41">
        <v>2909221.25</v>
      </c>
      <c r="L549" s="41">
        <v>0</v>
      </c>
      <c r="M549" s="41">
        <v>2909221.25</v>
      </c>
      <c r="N549" s="41">
        <v>220917.86</v>
      </c>
      <c r="O549" s="41">
        <v>0</v>
      </c>
      <c r="P549" s="41">
        <v>106342.36</v>
      </c>
      <c r="Q549" s="41">
        <v>4091835</v>
      </c>
      <c r="R549" s="41">
        <v>4691187</v>
      </c>
      <c r="S549" s="41">
        <v>0</v>
      </c>
      <c r="T549" s="41">
        <v>1444673.27</v>
      </c>
      <c r="U549" s="41">
        <v>0</v>
      </c>
      <c r="V549" s="41">
        <v>0</v>
      </c>
      <c r="W549" s="41">
        <v>13464176.739999998</v>
      </c>
      <c r="X549" s="43">
        <v>2.894122503001709E-2</v>
      </c>
      <c r="Y549" s="41">
        <v>1750</v>
      </c>
      <c r="Z549" s="41">
        <v>17000</v>
      </c>
      <c r="AA549" s="41">
        <v>375</v>
      </c>
      <c r="AB549" s="41">
        <v>19125</v>
      </c>
      <c r="AC549" s="41">
        <v>0</v>
      </c>
      <c r="AD549" s="41">
        <v>19125</v>
      </c>
      <c r="AE549" s="41">
        <v>0</v>
      </c>
      <c r="AF549" s="41">
        <v>0</v>
      </c>
      <c r="AG549" s="43">
        <f t="shared" si="24"/>
        <v>3236481.4699999997</v>
      </c>
      <c r="AH549" s="43">
        <f t="shared" si="25"/>
        <v>8783022</v>
      </c>
      <c r="AI549" s="43">
        <f t="shared" si="26"/>
        <v>1444673.27</v>
      </c>
      <c r="AJ549" s="41">
        <v>492234006</v>
      </c>
      <c r="AK549" s="41">
        <v>526525203</v>
      </c>
      <c r="AL549" s="41">
        <v>552550273</v>
      </c>
      <c r="AM549" s="41">
        <v>523769827.33333331</v>
      </c>
      <c r="AN549" s="41">
        <v>184356.714643101</v>
      </c>
      <c r="AO549" s="44"/>
    </row>
    <row r="550" spans="1:41" s="34" customFormat="1" ht="16.5" x14ac:dyDescent="0.3">
      <c r="A550" s="34" t="s">
        <v>1159</v>
      </c>
      <c r="B550" s="34" t="s">
        <v>1160</v>
      </c>
      <c r="C550" s="34" t="s">
        <v>1151</v>
      </c>
      <c r="D550" s="39">
        <v>1</v>
      </c>
      <c r="E550" s="39" t="s">
        <v>1246</v>
      </c>
      <c r="F550" s="40" t="s">
        <v>1190</v>
      </c>
      <c r="G550" s="41">
        <v>289644607</v>
      </c>
      <c r="H550" s="42">
        <v>2.8580000000000001</v>
      </c>
      <c r="I550" s="41">
        <v>362637430</v>
      </c>
      <c r="J550" s="41">
        <v>1984143.46</v>
      </c>
      <c r="K550" s="41">
        <v>1983803.38</v>
      </c>
      <c r="L550" s="41">
        <v>0</v>
      </c>
      <c r="M550" s="41">
        <v>1983803.38</v>
      </c>
      <c r="N550" s="41">
        <v>150642.87</v>
      </c>
      <c r="O550" s="41">
        <v>0</v>
      </c>
      <c r="P550" s="41">
        <v>72515.44</v>
      </c>
      <c r="Q550" s="41">
        <v>2543592</v>
      </c>
      <c r="R550" s="41">
        <v>2515548</v>
      </c>
      <c r="S550" s="41">
        <v>0</v>
      </c>
      <c r="T550" s="41">
        <v>951417</v>
      </c>
      <c r="U550" s="41">
        <v>57929</v>
      </c>
      <c r="V550" s="41">
        <v>0</v>
      </c>
      <c r="W550" s="41">
        <v>8275447.6899999995</v>
      </c>
      <c r="X550" s="43">
        <v>2.3567373554903154E-2</v>
      </c>
      <c r="Y550" s="41">
        <v>1202.74</v>
      </c>
      <c r="Z550" s="41">
        <v>10750</v>
      </c>
      <c r="AA550" s="41">
        <v>239.0548</v>
      </c>
      <c r="AB550" s="41">
        <v>12191.7948</v>
      </c>
      <c r="AC550" s="41">
        <v>0</v>
      </c>
      <c r="AD550" s="41">
        <v>12191.7948</v>
      </c>
      <c r="AE550" s="41">
        <v>0</v>
      </c>
      <c r="AF550" s="41">
        <v>0</v>
      </c>
      <c r="AG550" s="43">
        <f t="shared" si="24"/>
        <v>2206961.69</v>
      </c>
      <c r="AH550" s="43">
        <f t="shared" si="25"/>
        <v>5059140</v>
      </c>
      <c r="AI550" s="43">
        <f t="shared" si="26"/>
        <v>1009346</v>
      </c>
      <c r="AJ550" s="41">
        <v>331783941</v>
      </c>
      <c r="AK550" s="41">
        <v>361086072</v>
      </c>
      <c r="AL550" s="41">
        <v>373769171</v>
      </c>
      <c r="AM550" s="41">
        <v>355546394.66666669</v>
      </c>
      <c r="AN550" s="41">
        <v>124792.567873974</v>
      </c>
      <c r="AO550" s="44"/>
    </row>
    <row r="551" spans="1:41" s="34" customFormat="1" ht="16.5" x14ac:dyDescent="0.3">
      <c r="A551" s="34" t="s">
        <v>1161</v>
      </c>
      <c r="B551" s="34" t="s">
        <v>445</v>
      </c>
      <c r="C551" s="34" t="s">
        <v>1151</v>
      </c>
      <c r="D551" s="39">
        <v>2</v>
      </c>
      <c r="E551" s="39" t="s">
        <v>1247</v>
      </c>
      <c r="F551" s="40" t="s">
        <v>1190</v>
      </c>
      <c r="G551" s="41">
        <v>589576733</v>
      </c>
      <c r="H551" s="42">
        <v>3.984</v>
      </c>
      <c r="I551" s="41">
        <v>908456476</v>
      </c>
      <c r="J551" s="41">
        <v>4970551.38</v>
      </c>
      <c r="K551" s="41">
        <v>4970048.3099999996</v>
      </c>
      <c r="L551" s="41">
        <v>0</v>
      </c>
      <c r="M551" s="41">
        <v>4970048.3099999996</v>
      </c>
      <c r="N551" s="41">
        <v>377408.86</v>
      </c>
      <c r="O551" s="41">
        <v>0</v>
      </c>
      <c r="P551" s="41">
        <v>181672.97</v>
      </c>
      <c r="Q551" s="41">
        <v>13427861</v>
      </c>
      <c r="R551" s="41">
        <v>0</v>
      </c>
      <c r="S551" s="41">
        <v>0</v>
      </c>
      <c r="T551" s="41">
        <v>4292172.78</v>
      </c>
      <c r="U551" s="41">
        <v>235831</v>
      </c>
      <c r="V551" s="41">
        <v>0</v>
      </c>
      <c r="W551" s="41">
        <v>23484994.920000002</v>
      </c>
      <c r="X551" s="43">
        <v>3.1758093259968416E-2</v>
      </c>
      <c r="Y551" s="41">
        <v>3750</v>
      </c>
      <c r="Z551" s="41">
        <v>19250</v>
      </c>
      <c r="AA551" s="41">
        <v>460</v>
      </c>
      <c r="AB551" s="41">
        <v>23460</v>
      </c>
      <c r="AC551" s="41">
        <v>0</v>
      </c>
      <c r="AD551" s="41">
        <v>23460</v>
      </c>
      <c r="AE551" s="41">
        <v>0</v>
      </c>
      <c r="AF551" s="41">
        <v>0</v>
      </c>
      <c r="AG551" s="43">
        <f t="shared" si="24"/>
        <v>5529130.1399999997</v>
      </c>
      <c r="AH551" s="43">
        <f t="shared" si="25"/>
        <v>13427861</v>
      </c>
      <c r="AI551" s="43">
        <f t="shared" si="26"/>
        <v>4528003.78</v>
      </c>
      <c r="AJ551" s="41">
        <v>836209827</v>
      </c>
      <c r="AK551" s="41">
        <v>911698568</v>
      </c>
      <c r="AL551" s="41">
        <v>936292004</v>
      </c>
      <c r="AM551" s="41">
        <v>894733466.33333337</v>
      </c>
      <c r="AN551" s="41">
        <v>312282.16671752097</v>
      </c>
      <c r="AO551" s="44"/>
    </row>
    <row r="552" spans="1:41" s="34" customFormat="1" ht="16.5" x14ac:dyDescent="0.3">
      <c r="A552" s="34" t="s">
        <v>1162</v>
      </c>
      <c r="B552" s="34" t="s">
        <v>1163</v>
      </c>
      <c r="C552" s="34" t="s">
        <v>1151</v>
      </c>
      <c r="D552" s="39">
        <v>3</v>
      </c>
      <c r="E552" s="39" t="s">
        <v>1246</v>
      </c>
      <c r="F552" s="40" t="s">
        <v>1190</v>
      </c>
      <c r="G552" s="41">
        <v>1034768000</v>
      </c>
      <c r="H552" s="42">
        <v>3.419</v>
      </c>
      <c r="I552" s="41">
        <v>1227833668</v>
      </c>
      <c r="J552" s="41">
        <v>6717999.7000000002</v>
      </c>
      <c r="K552" s="41">
        <v>6714298.9100000001</v>
      </c>
      <c r="L552" s="41">
        <v>0</v>
      </c>
      <c r="M552" s="41">
        <v>6714298.9100000001</v>
      </c>
      <c r="N552" s="41">
        <v>0</v>
      </c>
      <c r="O552" s="41">
        <v>0</v>
      </c>
      <c r="P552" s="41">
        <v>245435.07</v>
      </c>
      <c r="Q552" s="41">
        <v>20768687</v>
      </c>
      <c r="R552" s="41">
        <v>0</v>
      </c>
      <c r="S552" s="41">
        <v>0</v>
      </c>
      <c r="T552" s="41">
        <v>7239797.6600000001</v>
      </c>
      <c r="U552" s="41">
        <v>0</v>
      </c>
      <c r="V552" s="41">
        <v>403822.34</v>
      </c>
      <c r="W552" s="41">
        <v>35372040.980000004</v>
      </c>
      <c r="X552" s="43">
        <v>2.9156679122521064E-2</v>
      </c>
      <c r="Y552" s="41">
        <v>9750</v>
      </c>
      <c r="Z552" s="41">
        <v>35000</v>
      </c>
      <c r="AA552" s="41">
        <v>895</v>
      </c>
      <c r="AB552" s="41">
        <v>45645</v>
      </c>
      <c r="AC552" s="41">
        <v>-750</v>
      </c>
      <c r="AD552" s="41">
        <v>44895</v>
      </c>
      <c r="AE552" s="41">
        <v>0</v>
      </c>
      <c r="AF552" s="41">
        <v>0</v>
      </c>
      <c r="AG552" s="43">
        <f t="shared" si="24"/>
        <v>6959733.9800000004</v>
      </c>
      <c r="AH552" s="43">
        <f t="shared" si="25"/>
        <v>20768687</v>
      </c>
      <c r="AI552" s="43">
        <f t="shared" si="26"/>
        <v>7643620</v>
      </c>
      <c r="AJ552" s="41">
        <v>1144747290</v>
      </c>
      <c r="AK552" s="41">
        <v>1211468145</v>
      </c>
      <c r="AL552" s="41">
        <v>1332433557</v>
      </c>
      <c r="AM552" s="41">
        <v>1229549664</v>
      </c>
      <c r="AN552" s="41">
        <v>444144.10818878101</v>
      </c>
      <c r="AO552" s="44"/>
    </row>
    <row r="553" spans="1:41" s="34" customFormat="1" ht="16.5" x14ac:dyDescent="0.3">
      <c r="A553" s="34" t="s">
        <v>1164</v>
      </c>
      <c r="B553" s="34" t="s">
        <v>1165</v>
      </c>
      <c r="C553" s="34" t="s">
        <v>1151</v>
      </c>
      <c r="D553" s="39">
        <v>1</v>
      </c>
      <c r="E553" s="39" t="s">
        <v>1246</v>
      </c>
      <c r="F553" s="40" t="s">
        <v>1190</v>
      </c>
      <c r="G553" s="41">
        <v>156721716</v>
      </c>
      <c r="H553" s="42">
        <v>3.6429999999999998</v>
      </c>
      <c r="I553" s="41">
        <v>239545223</v>
      </c>
      <c r="J553" s="41">
        <v>1310653.7</v>
      </c>
      <c r="K553" s="41">
        <v>1310653.7</v>
      </c>
      <c r="L553" s="41">
        <v>0</v>
      </c>
      <c r="M553" s="41">
        <v>1310653.7</v>
      </c>
      <c r="N553" s="41">
        <v>99527.26</v>
      </c>
      <c r="O553" s="41">
        <v>0</v>
      </c>
      <c r="P553" s="41">
        <v>47909.04</v>
      </c>
      <c r="Q553" s="41">
        <v>1569317</v>
      </c>
      <c r="R553" s="41">
        <v>1719512</v>
      </c>
      <c r="S553" s="41">
        <v>0</v>
      </c>
      <c r="T553" s="41">
        <v>914765.41</v>
      </c>
      <c r="U553" s="41">
        <v>47016.51</v>
      </c>
      <c r="V553" s="41">
        <v>0</v>
      </c>
      <c r="W553" s="41">
        <v>5708700.9199999999</v>
      </c>
      <c r="X553" s="43">
        <v>3.0939165838751694E-2</v>
      </c>
      <c r="Y553" s="41">
        <v>750</v>
      </c>
      <c r="Z553" s="41">
        <v>9000</v>
      </c>
      <c r="AA553" s="41">
        <v>195</v>
      </c>
      <c r="AB553" s="41">
        <v>9945</v>
      </c>
      <c r="AC553" s="41">
        <v>0</v>
      </c>
      <c r="AD553" s="41">
        <v>9945</v>
      </c>
      <c r="AE553" s="41">
        <v>0</v>
      </c>
      <c r="AF553" s="41">
        <v>0</v>
      </c>
      <c r="AG553" s="43">
        <f t="shared" si="24"/>
        <v>1458090</v>
      </c>
      <c r="AH553" s="43">
        <f t="shared" si="25"/>
        <v>3288829</v>
      </c>
      <c r="AI553" s="43">
        <f t="shared" si="26"/>
        <v>961781.92</v>
      </c>
      <c r="AJ553" s="41">
        <v>223711174</v>
      </c>
      <c r="AK553" s="41">
        <v>238286937</v>
      </c>
      <c r="AL553" s="41">
        <v>268923898</v>
      </c>
      <c r="AM553" s="41">
        <v>243640669.66666666</v>
      </c>
      <c r="AN553" s="41">
        <v>89818.114848462006</v>
      </c>
      <c r="AO553" s="44"/>
    </row>
    <row r="554" spans="1:41" s="34" customFormat="1" ht="16.5" x14ac:dyDescent="0.3">
      <c r="A554" s="34" t="s">
        <v>1166</v>
      </c>
      <c r="B554" s="34" t="s">
        <v>1167</v>
      </c>
      <c r="C554" s="34" t="s">
        <v>1151</v>
      </c>
      <c r="D554" s="39">
        <v>2</v>
      </c>
      <c r="E554" s="39" t="s">
        <v>1247</v>
      </c>
      <c r="F554" s="40" t="s">
        <v>1190</v>
      </c>
      <c r="G554" s="41">
        <v>472911718</v>
      </c>
      <c r="H554" s="42">
        <v>2.71</v>
      </c>
      <c r="I554" s="41">
        <v>787202608</v>
      </c>
      <c r="J554" s="41">
        <v>4307119.95</v>
      </c>
      <c r="K554" s="41">
        <v>4306443.45</v>
      </c>
      <c r="L554" s="41">
        <v>0</v>
      </c>
      <c r="M554" s="41">
        <v>4306443.45</v>
      </c>
      <c r="N554" s="41">
        <v>327016.62</v>
      </c>
      <c r="O554" s="41">
        <v>0</v>
      </c>
      <c r="P554" s="41">
        <v>157416.59</v>
      </c>
      <c r="Q554" s="41">
        <v>6508265</v>
      </c>
      <c r="R554" s="41">
        <v>0</v>
      </c>
      <c r="S554" s="41">
        <v>0</v>
      </c>
      <c r="T554" s="41">
        <v>1514222.77</v>
      </c>
      <c r="U554" s="41">
        <v>0</v>
      </c>
      <c r="V554" s="41">
        <v>0</v>
      </c>
      <c r="W554" s="41">
        <v>12813364.43</v>
      </c>
      <c r="X554" s="43">
        <v>2.4781322307345807E-2</v>
      </c>
      <c r="Y554" s="41">
        <v>5250</v>
      </c>
      <c r="Z554" s="41">
        <v>17750</v>
      </c>
      <c r="AA554" s="41">
        <v>460</v>
      </c>
      <c r="AB554" s="41">
        <v>23460</v>
      </c>
      <c r="AC554" s="41">
        <v>0</v>
      </c>
      <c r="AD554" s="41">
        <v>23460</v>
      </c>
      <c r="AE554" s="41">
        <v>0</v>
      </c>
      <c r="AF554" s="41">
        <v>0</v>
      </c>
      <c r="AG554" s="43">
        <f t="shared" si="24"/>
        <v>4790876.66</v>
      </c>
      <c r="AH554" s="43">
        <f t="shared" si="25"/>
        <v>6508265</v>
      </c>
      <c r="AI554" s="43">
        <f t="shared" si="26"/>
        <v>1514222.77</v>
      </c>
      <c r="AJ554" s="41">
        <v>676232595</v>
      </c>
      <c r="AK554" s="41">
        <v>781330570</v>
      </c>
      <c r="AL554" s="41">
        <v>787662723</v>
      </c>
      <c r="AM554" s="41">
        <v>748408629.33333337</v>
      </c>
      <c r="AN554" s="41">
        <v>262632.41770065302</v>
      </c>
      <c r="AO554" s="44"/>
    </row>
    <row r="555" spans="1:41" s="34" customFormat="1" ht="16.5" x14ac:dyDescent="0.3">
      <c r="A555" s="34" t="s">
        <v>1168</v>
      </c>
      <c r="B555" s="34" t="s">
        <v>1169</v>
      </c>
      <c r="C555" s="34" t="s">
        <v>1151</v>
      </c>
      <c r="D555" s="39">
        <v>3</v>
      </c>
      <c r="E555" s="39" t="s">
        <v>1246</v>
      </c>
      <c r="F555" s="40" t="s">
        <v>1190</v>
      </c>
      <c r="G555" s="41">
        <v>219085181</v>
      </c>
      <c r="H555" s="42">
        <v>3.4239999999999999</v>
      </c>
      <c r="I555" s="41">
        <v>324692667</v>
      </c>
      <c r="J555" s="41">
        <v>1776531.54</v>
      </c>
      <c r="K555" s="41">
        <v>1774763.81</v>
      </c>
      <c r="L555" s="41">
        <v>0</v>
      </c>
      <c r="M555" s="41">
        <v>1774763.81</v>
      </c>
      <c r="N555" s="41">
        <v>134763.43</v>
      </c>
      <c r="O555" s="41">
        <v>0</v>
      </c>
      <c r="P555" s="41">
        <v>64874.75</v>
      </c>
      <c r="Q555" s="41">
        <v>4618712</v>
      </c>
      <c r="R555" s="41">
        <v>0</v>
      </c>
      <c r="S555" s="41">
        <v>0</v>
      </c>
      <c r="T555" s="41">
        <v>857027</v>
      </c>
      <c r="U555" s="41">
        <v>49295</v>
      </c>
      <c r="V555" s="41">
        <v>0</v>
      </c>
      <c r="W555" s="41">
        <v>7499435.9900000002</v>
      </c>
      <c r="X555" s="43">
        <v>2.5289071592797006E-2</v>
      </c>
      <c r="Y555" s="41">
        <v>1500</v>
      </c>
      <c r="Z555" s="41">
        <v>12000</v>
      </c>
      <c r="AA555" s="41">
        <v>270</v>
      </c>
      <c r="AB555" s="41">
        <v>13770</v>
      </c>
      <c r="AC555" s="41">
        <v>0</v>
      </c>
      <c r="AD555" s="41">
        <v>13770</v>
      </c>
      <c r="AE555" s="41">
        <v>0</v>
      </c>
      <c r="AF555" s="41">
        <v>0</v>
      </c>
      <c r="AG555" s="43">
        <f t="shared" si="24"/>
        <v>1974401.99</v>
      </c>
      <c r="AH555" s="43">
        <f t="shared" si="25"/>
        <v>4618712</v>
      </c>
      <c r="AI555" s="43">
        <f t="shared" si="26"/>
        <v>906322</v>
      </c>
      <c r="AJ555" s="41">
        <v>297701311</v>
      </c>
      <c r="AK555" s="41">
        <v>323617582</v>
      </c>
      <c r="AL555" s="41">
        <v>344122517</v>
      </c>
      <c r="AM555" s="41">
        <v>321813803.33333331</v>
      </c>
      <c r="AN555" s="41">
        <v>114988.284344934</v>
      </c>
      <c r="AO555" s="44"/>
    </row>
    <row r="556" spans="1:41" s="34" customFormat="1" ht="16.5" x14ac:dyDescent="0.3">
      <c r="A556" s="34" t="s">
        <v>1170</v>
      </c>
      <c r="B556" s="34" t="s">
        <v>1171</v>
      </c>
      <c r="C556" s="34" t="s">
        <v>1151</v>
      </c>
      <c r="D556" s="39">
        <v>1</v>
      </c>
      <c r="E556" s="39" t="s">
        <v>1246</v>
      </c>
      <c r="F556" s="40" t="s">
        <v>1190</v>
      </c>
      <c r="G556" s="41">
        <v>506407700</v>
      </c>
      <c r="H556" s="42">
        <v>3.6739999999999999</v>
      </c>
      <c r="I556" s="41">
        <v>746266953</v>
      </c>
      <c r="J556" s="41">
        <v>4083143.59</v>
      </c>
      <c r="K556" s="41">
        <v>4083143.59</v>
      </c>
      <c r="L556" s="41">
        <v>0</v>
      </c>
      <c r="M556" s="41">
        <v>4083143.59</v>
      </c>
      <c r="N556" s="41">
        <v>310062.13</v>
      </c>
      <c r="O556" s="41">
        <v>0</v>
      </c>
      <c r="P556" s="41">
        <v>149253.39000000001</v>
      </c>
      <c r="Q556" s="41">
        <v>0</v>
      </c>
      <c r="R556" s="41">
        <v>10939252</v>
      </c>
      <c r="S556" s="41">
        <v>0</v>
      </c>
      <c r="T556" s="41">
        <v>3121328</v>
      </c>
      <c r="U556" s="41">
        <v>0</v>
      </c>
      <c r="V556" s="41">
        <v>0</v>
      </c>
      <c r="W556" s="41">
        <v>18603039.109999999</v>
      </c>
      <c r="X556" s="43">
        <v>3.2140935842020137E-2</v>
      </c>
      <c r="Y556" s="41">
        <v>5750</v>
      </c>
      <c r="Z556" s="41">
        <v>24500</v>
      </c>
      <c r="AA556" s="41">
        <v>605</v>
      </c>
      <c r="AB556" s="41">
        <v>30855</v>
      </c>
      <c r="AC556" s="41">
        <v>0</v>
      </c>
      <c r="AD556" s="41">
        <v>30855</v>
      </c>
      <c r="AE556" s="41">
        <v>0</v>
      </c>
      <c r="AF556" s="41">
        <v>0</v>
      </c>
      <c r="AG556" s="43">
        <f t="shared" si="24"/>
        <v>4542459.1099999994</v>
      </c>
      <c r="AH556" s="43">
        <f t="shared" si="25"/>
        <v>10939252</v>
      </c>
      <c r="AI556" s="43">
        <f t="shared" si="26"/>
        <v>3121328</v>
      </c>
      <c r="AJ556" s="41">
        <v>694053471</v>
      </c>
      <c r="AK556" s="41">
        <v>743652590</v>
      </c>
      <c r="AL556" s="41">
        <v>787447831</v>
      </c>
      <c r="AM556" s="41">
        <v>741717964</v>
      </c>
      <c r="AN556" s="41">
        <v>262482.34785072302</v>
      </c>
      <c r="AO556" s="44"/>
    </row>
    <row r="557" spans="1:41" s="34" customFormat="1" ht="16.5" x14ac:dyDescent="0.3">
      <c r="A557" s="34" t="s">
        <v>1172</v>
      </c>
      <c r="B557" s="34" t="s">
        <v>1173</v>
      </c>
      <c r="C557" s="34" t="s">
        <v>1151</v>
      </c>
      <c r="D557" s="39">
        <v>2</v>
      </c>
      <c r="E557" s="39" t="s">
        <v>1247</v>
      </c>
      <c r="F557" s="40" t="s">
        <v>1190</v>
      </c>
      <c r="G557" s="41">
        <v>259975255</v>
      </c>
      <c r="H557" s="42">
        <v>3.9819999999999998</v>
      </c>
      <c r="I557" s="41">
        <v>437245849</v>
      </c>
      <c r="J557" s="41">
        <v>2392357.83</v>
      </c>
      <c r="K557" s="41">
        <v>2385810.96</v>
      </c>
      <c r="L557" s="41">
        <v>0</v>
      </c>
      <c r="M557" s="41">
        <v>2385810.96</v>
      </c>
      <c r="N557" s="41">
        <v>181142.15</v>
      </c>
      <c r="O557" s="41">
        <v>0</v>
      </c>
      <c r="P557" s="41">
        <v>87217.12</v>
      </c>
      <c r="Q557" s="41">
        <v>3524200</v>
      </c>
      <c r="R557" s="41">
        <v>2921446</v>
      </c>
      <c r="S557" s="41">
        <v>0</v>
      </c>
      <c r="T557" s="41">
        <v>1199158</v>
      </c>
      <c r="U557" s="41">
        <v>51994</v>
      </c>
      <c r="V557" s="41">
        <v>0</v>
      </c>
      <c r="W557" s="41">
        <v>10350968.23</v>
      </c>
      <c r="X557" s="43">
        <v>3.3407697210513017E-2</v>
      </c>
      <c r="Y557" s="41">
        <v>2000</v>
      </c>
      <c r="Z557" s="41">
        <v>13250</v>
      </c>
      <c r="AA557" s="41">
        <v>305</v>
      </c>
      <c r="AB557" s="41">
        <v>15555</v>
      </c>
      <c r="AC557" s="41">
        <v>0</v>
      </c>
      <c r="AD557" s="41">
        <v>15555</v>
      </c>
      <c r="AE557" s="41">
        <v>0</v>
      </c>
      <c r="AF557" s="41">
        <v>0</v>
      </c>
      <c r="AG557" s="43">
        <f t="shared" si="24"/>
        <v>2654170.23</v>
      </c>
      <c r="AH557" s="43">
        <f t="shared" si="25"/>
        <v>6445646</v>
      </c>
      <c r="AI557" s="43">
        <f t="shared" si="26"/>
        <v>1251152</v>
      </c>
      <c r="AJ557" s="41">
        <v>387242598</v>
      </c>
      <c r="AK557" s="41">
        <v>434300890</v>
      </c>
      <c r="AL557" s="41">
        <v>475204620</v>
      </c>
      <c r="AM557" s="41">
        <v>432249369.33333331</v>
      </c>
      <c r="AN557" s="41">
        <v>158667.59966557499</v>
      </c>
      <c r="AO557" s="44"/>
    </row>
    <row r="558" spans="1:41" s="34" customFormat="1" ht="16.5" x14ac:dyDescent="0.3">
      <c r="A558" s="34" t="s">
        <v>1174</v>
      </c>
      <c r="B558" s="34" t="s">
        <v>1175</v>
      </c>
      <c r="C558" s="34" t="s">
        <v>1151</v>
      </c>
      <c r="D558" s="39">
        <v>3</v>
      </c>
      <c r="E558" s="39" t="s">
        <v>1246</v>
      </c>
      <c r="F558" s="40" t="s">
        <v>1190</v>
      </c>
      <c r="G558" s="41">
        <v>267697336</v>
      </c>
      <c r="H558" s="42">
        <v>3.4009999999999998</v>
      </c>
      <c r="I558" s="41">
        <v>388791591</v>
      </c>
      <c r="J558" s="41">
        <v>2127243.9900000002</v>
      </c>
      <c r="K558" s="41">
        <v>2127243.9900000002</v>
      </c>
      <c r="L558" s="41">
        <v>0</v>
      </c>
      <c r="M558" s="41">
        <v>2127243.9900000002</v>
      </c>
      <c r="N558" s="41">
        <v>161536.76</v>
      </c>
      <c r="O558" s="41">
        <v>0</v>
      </c>
      <c r="P558" s="41">
        <v>77758.320000000007</v>
      </c>
      <c r="Q558" s="41">
        <v>0</v>
      </c>
      <c r="R558" s="41">
        <v>5668851</v>
      </c>
      <c r="S558" s="41">
        <v>0</v>
      </c>
      <c r="T558" s="41">
        <v>1014388.66</v>
      </c>
      <c r="U558" s="41">
        <v>53539</v>
      </c>
      <c r="V558" s="41">
        <v>0</v>
      </c>
      <c r="W558" s="41">
        <v>9103317.7300000004</v>
      </c>
      <c r="X558" s="43">
        <v>3.018993126329728E-2</v>
      </c>
      <c r="Y558" s="41">
        <v>2250</v>
      </c>
      <c r="Z558" s="41">
        <v>11750</v>
      </c>
      <c r="AA558" s="41">
        <v>280</v>
      </c>
      <c r="AB558" s="41">
        <v>14280</v>
      </c>
      <c r="AC558" s="41">
        <v>0</v>
      </c>
      <c r="AD558" s="41">
        <v>14280</v>
      </c>
      <c r="AE558" s="41">
        <v>0</v>
      </c>
      <c r="AF558" s="41">
        <v>0</v>
      </c>
      <c r="AG558" s="43">
        <f t="shared" si="24"/>
        <v>2366539.0699999998</v>
      </c>
      <c r="AH558" s="43">
        <f t="shared" si="25"/>
        <v>5668851</v>
      </c>
      <c r="AI558" s="43">
        <f t="shared" si="26"/>
        <v>1067927.6600000001</v>
      </c>
      <c r="AJ558" s="41">
        <v>342962209</v>
      </c>
      <c r="AK558" s="41">
        <v>387908523</v>
      </c>
      <c r="AL558" s="41">
        <v>432467425</v>
      </c>
      <c r="AM558" s="41">
        <v>387779385.66666669</v>
      </c>
      <c r="AN558" s="41">
        <v>144155.664177525</v>
      </c>
      <c r="AO558" s="44"/>
    </row>
    <row r="559" spans="1:41" s="34" customFormat="1" ht="16.5" x14ac:dyDescent="0.3">
      <c r="A559" s="34" t="s">
        <v>1176</v>
      </c>
      <c r="B559" s="34" t="s">
        <v>1177</v>
      </c>
      <c r="C559" s="34" t="s">
        <v>1151</v>
      </c>
      <c r="D559" s="39">
        <v>1</v>
      </c>
      <c r="E559" s="39" t="s">
        <v>1246</v>
      </c>
      <c r="F559" s="40" t="s">
        <v>1190</v>
      </c>
      <c r="G559" s="41">
        <v>1004114617</v>
      </c>
      <c r="H559" s="42">
        <v>2.9870000000000001</v>
      </c>
      <c r="I559" s="41">
        <v>1154951387</v>
      </c>
      <c r="J559" s="41">
        <v>6319229.7800000003</v>
      </c>
      <c r="K559" s="41">
        <v>6154732.8500000006</v>
      </c>
      <c r="L559" s="41">
        <v>0</v>
      </c>
      <c r="M559" s="41">
        <v>6154732.8500000006</v>
      </c>
      <c r="N559" s="41">
        <v>466403.06</v>
      </c>
      <c r="O559" s="41">
        <v>0</v>
      </c>
      <c r="P559" s="41">
        <v>225120.13</v>
      </c>
      <c r="Q559" s="41">
        <v>16780261</v>
      </c>
      <c r="R559" s="41">
        <v>0</v>
      </c>
      <c r="S559" s="41">
        <v>0</v>
      </c>
      <c r="T559" s="41">
        <v>6063907.6100000003</v>
      </c>
      <c r="U559" s="41">
        <v>301234.39</v>
      </c>
      <c r="V559" s="41">
        <v>0</v>
      </c>
      <c r="W559" s="41">
        <v>29991659.039999999</v>
      </c>
      <c r="X559" s="43">
        <v>2.8820921159700089E-2</v>
      </c>
      <c r="Y559" s="41">
        <v>7982.2000000000007</v>
      </c>
      <c r="Z559" s="41">
        <v>49750</v>
      </c>
      <c r="AA559" s="41">
        <v>1154.644</v>
      </c>
      <c r="AB559" s="41">
        <v>58886.843999999997</v>
      </c>
      <c r="AC559" s="41">
        <v>0</v>
      </c>
      <c r="AD559" s="41">
        <v>58886.843999999997</v>
      </c>
      <c r="AE559" s="41">
        <v>0</v>
      </c>
      <c r="AF559" s="41">
        <v>0</v>
      </c>
      <c r="AG559" s="43">
        <f t="shared" si="24"/>
        <v>6846256.04</v>
      </c>
      <c r="AH559" s="43">
        <f t="shared" si="25"/>
        <v>16780261</v>
      </c>
      <c r="AI559" s="43">
        <f t="shared" si="26"/>
        <v>6365142</v>
      </c>
      <c r="AJ559" s="41">
        <v>1092211835</v>
      </c>
      <c r="AK559" s="41">
        <v>1164586387</v>
      </c>
      <c r="AL559" s="41">
        <v>1263698199</v>
      </c>
      <c r="AM559" s="41">
        <v>1173498807</v>
      </c>
      <c r="AN559" s="41">
        <v>421520.51714572799</v>
      </c>
      <c r="AO559" s="44"/>
    </row>
    <row r="560" spans="1:41" s="34" customFormat="1" ht="16.5" x14ac:dyDescent="0.3">
      <c r="A560" s="34" t="s">
        <v>1178</v>
      </c>
      <c r="B560" s="34" t="s">
        <v>283</v>
      </c>
      <c r="C560" s="34" t="s">
        <v>1151</v>
      </c>
      <c r="D560" s="39">
        <v>2</v>
      </c>
      <c r="E560" s="39" t="s">
        <v>1247</v>
      </c>
      <c r="F560" s="40" t="s">
        <v>1190</v>
      </c>
      <c r="G560" s="41">
        <v>708883550</v>
      </c>
      <c r="H560" s="42">
        <v>3.5369999999999999</v>
      </c>
      <c r="I560" s="41">
        <v>972444415</v>
      </c>
      <c r="J560" s="41">
        <v>5320656.59</v>
      </c>
      <c r="K560" s="41">
        <v>5320245.32</v>
      </c>
      <c r="L560" s="41">
        <v>0</v>
      </c>
      <c r="M560" s="41">
        <v>5320245.32</v>
      </c>
      <c r="N560" s="41">
        <v>404001.54</v>
      </c>
      <c r="O560" s="41">
        <v>0</v>
      </c>
      <c r="P560" s="41">
        <v>194473.44</v>
      </c>
      <c r="Q560" s="41">
        <v>6630869</v>
      </c>
      <c r="R560" s="41">
        <v>7586134</v>
      </c>
      <c r="S560" s="41">
        <v>0</v>
      </c>
      <c r="T560" s="41">
        <v>4792328.16</v>
      </c>
      <c r="U560" s="41">
        <v>141776.75</v>
      </c>
      <c r="V560" s="41">
        <v>0</v>
      </c>
      <c r="W560" s="41">
        <v>25069828.210000001</v>
      </c>
      <c r="X560" s="43">
        <v>3.2186599809278731E-2</v>
      </c>
      <c r="Y560" s="41">
        <v>3000</v>
      </c>
      <c r="Z560" s="41">
        <v>32000</v>
      </c>
      <c r="AA560" s="41">
        <v>700</v>
      </c>
      <c r="AB560" s="41">
        <v>35700</v>
      </c>
      <c r="AC560" s="41">
        <v>0</v>
      </c>
      <c r="AD560" s="41">
        <v>35700</v>
      </c>
      <c r="AE560" s="41">
        <v>0</v>
      </c>
      <c r="AF560" s="41">
        <v>0</v>
      </c>
      <c r="AG560" s="43">
        <f t="shared" si="24"/>
        <v>5918720.3000000007</v>
      </c>
      <c r="AH560" s="43">
        <f t="shared" si="25"/>
        <v>14217003</v>
      </c>
      <c r="AI560" s="43">
        <f t="shared" si="26"/>
        <v>4934104.91</v>
      </c>
      <c r="AJ560" s="41">
        <v>910853136</v>
      </c>
      <c r="AK560" s="41">
        <v>962266534</v>
      </c>
      <c r="AL560" s="41">
        <v>1015446999</v>
      </c>
      <c r="AM560" s="41">
        <v>962855556.33333337</v>
      </c>
      <c r="AN560" s="41">
        <v>338481.99451766699</v>
      </c>
      <c r="AO560" s="44"/>
    </row>
    <row r="561" spans="1:41" s="34" customFormat="1" ht="16.5" x14ac:dyDescent="0.3">
      <c r="A561" s="34" t="s">
        <v>1179</v>
      </c>
      <c r="B561" s="34" t="s">
        <v>1180</v>
      </c>
      <c r="C561" s="34" t="s">
        <v>1151</v>
      </c>
      <c r="D561" s="39">
        <v>3</v>
      </c>
      <c r="E561" s="39" t="s">
        <v>1246</v>
      </c>
      <c r="F561" s="40" t="s">
        <v>1190</v>
      </c>
      <c r="G561" s="41">
        <v>157976900</v>
      </c>
      <c r="H561" s="42">
        <v>4.8470000000000004</v>
      </c>
      <c r="I561" s="41">
        <v>259478952</v>
      </c>
      <c r="J561" s="41">
        <v>1419719.6</v>
      </c>
      <c r="K561" s="41">
        <v>1419719.6</v>
      </c>
      <c r="L561" s="41">
        <v>0</v>
      </c>
      <c r="M561" s="41">
        <v>1419719.6</v>
      </c>
      <c r="N561" s="41">
        <v>107809.4</v>
      </c>
      <c r="O561" s="41">
        <v>0</v>
      </c>
      <c r="P561" s="41">
        <v>51895.79</v>
      </c>
      <c r="Q561" s="41">
        <v>4891454</v>
      </c>
      <c r="R561" s="41">
        <v>0</v>
      </c>
      <c r="S561" s="41">
        <v>0</v>
      </c>
      <c r="T561" s="41">
        <v>1185709.8400000001</v>
      </c>
      <c r="U561" s="41">
        <v>0</v>
      </c>
      <c r="V561" s="41">
        <v>0</v>
      </c>
      <c r="W561" s="41">
        <v>7656588.6299999999</v>
      </c>
      <c r="X561" s="43">
        <v>3.9493764885469261E-2</v>
      </c>
      <c r="Y561" s="41">
        <v>3874.66</v>
      </c>
      <c r="Z561" s="41">
        <v>8000</v>
      </c>
      <c r="AA561" s="41">
        <v>237.4932</v>
      </c>
      <c r="AB561" s="41">
        <v>12112.153200000001</v>
      </c>
      <c r="AC561" s="41">
        <v>-1000</v>
      </c>
      <c r="AD561" s="41">
        <v>11112.153200000001</v>
      </c>
      <c r="AE561" s="41">
        <v>0</v>
      </c>
      <c r="AF561" s="41">
        <v>0</v>
      </c>
      <c r="AG561" s="43">
        <f t="shared" si="24"/>
        <v>1579424.79</v>
      </c>
      <c r="AH561" s="43">
        <f t="shared" si="25"/>
        <v>4891454</v>
      </c>
      <c r="AI561" s="43">
        <f t="shared" si="26"/>
        <v>1185709.8400000001</v>
      </c>
      <c r="AJ561" s="41">
        <v>225977344</v>
      </c>
      <c r="AK561" s="41">
        <v>258092544</v>
      </c>
      <c r="AL561" s="41">
        <v>278324348</v>
      </c>
      <c r="AM561" s="41">
        <v>254131412</v>
      </c>
      <c r="AN561" s="41">
        <v>92774.689891884002</v>
      </c>
      <c r="AO561" s="44"/>
    </row>
    <row r="562" spans="1:41" s="34" customFormat="1" ht="16.5" x14ac:dyDescent="0.3">
      <c r="A562" s="34" t="s">
        <v>1181</v>
      </c>
      <c r="B562" s="34" t="s">
        <v>1182</v>
      </c>
      <c r="C562" s="34" t="s">
        <v>1151</v>
      </c>
      <c r="D562" s="39">
        <v>2</v>
      </c>
      <c r="E562" s="39" t="s">
        <v>1247</v>
      </c>
      <c r="F562" s="40" t="s">
        <v>1190</v>
      </c>
      <c r="G562" s="41">
        <v>713427918</v>
      </c>
      <c r="H562" s="42">
        <v>4.5449999999999999</v>
      </c>
      <c r="I562" s="41">
        <v>1004113214</v>
      </c>
      <c r="J562" s="41">
        <v>5493930.04</v>
      </c>
      <c r="K562" s="41">
        <v>5492771.4900000002</v>
      </c>
      <c r="L562" s="41">
        <v>0</v>
      </c>
      <c r="M562" s="41">
        <v>5492771.4900000002</v>
      </c>
      <c r="N562" s="41">
        <v>0</v>
      </c>
      <c r="O562" s="41">
        <v>0</v>
      </c>
      <c r="P562" s="41">
        <v>200781.09</v>
      </c>
      <c r="Q562" s="41">
        <v>13362440</v>
      </c>
      <c r="R562" s="41">
        <v>0</v>
      </c>
      <c r="S562" s="41">
        <v>0</v>
      </c>
      <c r="T562" s="41">
        <v>12236701.779999999</v>
      </c>
      <c r="U562" s="41">
        <v>142685.57999999999</v>
      </c>
      <c r="V562" s="41">
        <v>988665</v>
      </c>
      <c r="W562" s="41">
        <v>32424044.939999998</v>
      </c>
      <c r="X562" s="43">
        <v>3.9016087103965209E-2</v>
      </c>
      <c r="Y562" s="41">
        <v>17013.02</v>
      </c>
      <c r="Z562" s="41">
        <v>56000</v>
      </c>
      <c r="AA562" s="41">
        <v>1460.2604000000001</v>
      </c>
      <c r="AB562" s="41">
        <v>74473.280400000003</v>
      </c>
      <c r="AC562" s="41">
        <v>0</v>
      </c>
      <c r="AD562" s="41">
        <v>74473.280400000003</v>
      </c>
      <c r="AE562" s="41">
        <v>0</v>
      </c>
      <c r="AF562" s="41">
        <v>0</v>
      </c>
      <c r="AG562" s="43">
        <f t="shared" si="24"/>
        <v>5693552.5800000001</v>
      </c>
      <c r="AH562" s="43">
        <f t="shared" si="25"/>
        <v>13362440</v>
      </c>
      <c r="AI562" s="43">
        <f t="shared" si="26"/>
        <v>13368052.359999999</v>
      </c>
      <c r="AJ562" s="41">
        <v>899030588</v>
      </c>
      <c r="AK562" s="41">
        <v>986194371</v>
      </c>
      <c r="AL562" s="41">
        <v>1111257813</v>
      </c>
      <c r="AM562" s="41">
        <v>998827590.66666663</v>
      </c>
      <c r="AN562" s="41">
        <v>371159.87250642298</v>
      </c>
      <c r="AO562" s="44"/>
    </row>
    <row r="563" spans="1:41" s="34" customFormat="1" ht="16.5" x14ac:dyDescent="0.3">
      <c r="A563" s="34" t="s">
        <v>1183</v>
      </c>
      <c r="B563" s="34" t="s">
        <v>1184</v>
      </c>
      <c r="C563" s="34" t="s">
        <v>1151</v>
      </c>
      <c r="D563" s="39">
        <v>3</v>
      </c>
      <c r="E563" s="39" t="s">
        <v>1246</v>
      </c>
      <c r="F563" s="40" t="s">
        <v>1190</v>
      </c>
      <c r="G563" s="41">
        <v>346021462</v>
      </c>
      <c r="H563" s="42">
        <v>4.3580000000000005</v>
      </c>
      <c r="I563" s="41">
        <v>459336825</v>
      </c>
      <c r="J563" s="41">
        <v>2513226.94</v>
      </c>
      <c r="K563" s="41">
        <v>2512365</v>
      </c>
      <c r="L563" s="41">
        <v>0</v>
      </c>
      <c r="M563" s="41">
        <v>2512365</v>
      </c>
      <c r="N563" s="41">
        <v>190778.75</v>
      </c>
      <c r="O563" s="41">
        <v>0</v>
      </c>
      <c r="P563" s="41">
        <v>91836.05</v>
      </c>
      <c r="Q563" s="41">
        <v>6659670</v>
      </c>
      <c r="R563" s="41">
        <v>0</v>
      </c>
      <c r="S563" s="41">
        <v>0</v>
      </c>
      <c r="T563" s="41">
        <v>5450796.71</v>
      </c>
      <c r="U563" s="41">
        <v>173010.73</v>
      </c>
      <c r="V563" s="41">
        <v>0</v>
      </c>
      <c r="W563" s="41">
        <v>15078457.240000002</v>
      </c>
      <c r="X563" s="43">
        <v>3.6969446661808208E-2</v>
      </c>
      <c r="Y563" s="41">
        <v>5317.81</v>
      </c>
      <c r="Z563" s="41">
        <v>27000</v>
      </c>
      <c r="AA563" s="41">
        <v>646.35620000000006</v>
      </c>
      <c r="AB563" s="41">
        <v>32964.1662</v>
      </c>
      <c r="AC563" s="41">
        <v>0</v>
      </c>
      <c r="AD563" s="41">
        <v>32964.1662</v>
      </c>
      <c r="AE563" s="41">
        <v>0</v>
      </c>
      <c r="AF563" s="41">
        <v>0</v>
      </c>
      <c r="AG563" s="43">
        <f t="shared" si="24"/>
        <v>2794979.8</v>
      </c>
      <c r="AH563" s="43">
        <f t="shared" si="25"/>
        <v>6659670</v>
      </c>
      <c r="AI563" s="43">
        <f t="shared" si="26"/>
        <v>5623807.4400000004</v>
      </c>
      <c r="AJ563" s="41">
        <v>448502415</v>
      </c>
      <c r="AK563" s="41">
        <v>456016870</v>
      </c>
      <c r="AL563" s="41">
        <v>521373321</v>
      </c>
      <c r="AM563" s="41">
        <v>475297535.33333331</v>
      </c>
      <c r="AN563" s="41">
        <v>173960.05370643901</v>
      </c>
      <c r="AO563" s="44"/>
    </row>
    <row r="564" spans="1:41" s="34" customFormat="1" ht="16.5" x14ac:dyDescent="0.3">
      <c r="A564" s="34" t="s">
        <v>1185</v>
      </c>
      <c r="B564" s="34" t="s">
        <v>1186</v>
      </c>
      <c r="C564" s="34" t="s">
        <v>1151</v>
      </c>
      <c r="D564" s="39">
        <v>1</v>
      </c>
      <c r="E564" s="39" t="s">
        <v>1247</v>
      </c>
      <c r="F564" s="40" t="s">
        <v>1190</v>
      </c>
      <c r="G564" s="41">
        <v>368474500</v>
      </c>
      <c r="H564" s="42">
        <v>5.585</v>
      </c>
      <c r="I564" s="41">
        <v>661189425</v>
      </c>
      <c r="J564" s="41">
        <v>3617648.28</v>
      </c>
      <c r="K564" s="41">
        <v>3612432.48</v>
      </c>
      <c r="L564" s="41">
        <v>0</v>
      </c>
      <c r="M564" s="41">
        <v>3612432.48</v>
      </c>
      <c r="N564" s="41">
        <v>0</v>
      </c>
      <c r="O564" s="41">
        <v>0</v>
      </c>
      <c r="P564" s="41">
        <v>132059.39000000001</v>
      </c>
      <c r="Q564" s="41">
        <v>5421165</v>
      </c>
      <c r="R564" s="41">
        <v>5621667</v>
      </c>
      <c r="S564" s="41">
        <v>0</v>
      </c>
      <c r="T564" s="41">
        <v>5571754.8799999999</v>
      </c>
      <c r="U564" s="41">
        <v>0</v>
      </c>
      <c r="V564" s="41">
        <v>219255.7</v>
      </c>
      <c r="W564" s="41">
        <v>20578334.449999999</v>
      </c>
      <c r="X564" s="43">
        <v>4.7988585348175496E-2</v>
      </c>
      <c r="Y564" s="41">
        <v>4750</v>
      </c>
      <c r="Z564" s="41">
        <v>20250</v>
      </c>
      <c r="AA564" s="41">
        <v>500</v>
      </c>
      <c r="AB564" s="41">
        <v>25500</v>
      </c>
      <c r="AC564" s="41">
        <v>0</v>
      </c>
      <c r="AD564" s="41">
        <v>25500</v>
      </c>
      <c r="AE564" s="41">
        <v>0</v>
      </c>
      <c r="AF564" s="41">
        <v>0</v>
      </c>
      <c r="AG564" s="43">
        <f t="shared" si="24"/>
        <v>3744491.87</v>
      </c>
      <c r="AH564" s="43">
        <f t="shared" si="25"/>
        <v>11042832</v>
      </c>
      <c r="AI564" s="43">
        <f t="shared" si="26"/>
        <v>5791010.5800000001</v>
      </c>
      <c r="AJ564" s="41">
        <v>555195820</v>
      </c>
      <c r="AK564" s="41">
        <v>657767753</v>
      </c>
      <c r="AL564" s="41">
        <v>725629185</v>
      </c>
      <c r="AM564" s="41">
        <v>646197586</v>
      </c>
      <c r="AN564" s="41">
        <v>241876.15312360501</v>
      </c>
      <c r="AO564" s="44"/>
    </row>
    <row r="565" spans="1:41" s="34" customFormat="1" ht="16.5" x14ac:dyDescent="0.3">
      <c r="A565" s="34" t="s">
        <v>1187</v>
      </c>
      <c r="B565" s="34" t="s">
        <v>238</v>
      </c>
      <c r="C565" s="34" t="s">
        <v>1151</v>
      </c>
      <c r="D565" s="39">
        <v>2</v>
      </c>
      <c r="E565" s="39" t="s">
        <v>1247</v>
      </c>
      <c r="F565" s="40" t="s">
        <v>1190</v>
      </c>
      <c r="G565" s="41">
        <v>687255500</v>
      </c>
      <c r="H565" s="42">
        <v>4.0110000000000001</v>
      </c>
      <c r="I565" s="41">
        <v>979991377</v>
      </c>
      <c r="J565" s="41">
        <v>5361949.22</v>
      </c>
      <c r="K565" s="41">
        <v>5361198.22</v>
      </c>
      <c r="L565" s="41">
        <v>0</v>
      </c>
      <c r="M565" s="41">
        <v>5361198.22</v>
      </c>
      <c r="N565" s="41">
        <v>407110.93</v>
      </c>
      <c r="O565" s="41">
        <v>0</v>
      </c>
      <c r="P565" s="41">
        <v>195971.28</v>
      </c>
      <c r="Q565" s="41">
        <v>7200147</v>
      </c>
      <c r="R565" s="41">
        <v>8923370</v>
      </c>
      <c r="S565" s="41">
        <v>0</v>
      </c>
      <c r="T565" s="41">
        <v>5338712</v>
      </c>
      <c r="U565" s="41">
        <v>137451.1</v>
      </c>
      <c r="V565" s="41">
        <v>0</v>
      </c>
      <c r="W565" s="41">
        <v>27563960.530000001</v>
      </c>
      <c r="X565" s="43">
        <v>3.5094182269087684E-2</v>
      </c>
      <c r="Y565" s="41">
        <v>1000</v>
      </c>
      <c r="Z565" s="41">
        <v>34250</v>
      </c>
      <c r="AA565" s="41">
        <v>705</v>
      </c>
      <c r="AB565" s="41">
        <v>35955</v>
      </c>
      <c r="AC565" s="41">
        <v>0</v>
      </c>
      <c r="AD565" s="41">
        <v>35955</v>
      </c>
      <c r="AE565" s="41">
        <v>0</v>
      </c>
      <c r="AF565" s="41">
        <v>0</v>
      </c>
      <c r="AG565" s="43">
        <f t="shared" si="24"/>
        <v>5964280.4299999997</v>
      </c>
      <c r="AH565" s="43">
        <f t="shared" si="25"/>
        <v>16123517</v>
      </c>
      <c r="AI565" s="43">
        <f t="shared" si="26"/>
        <v>5476163.0999999996</v>
      </c>
      <c r="AJ565" s="41">
        <v>903720312</v>
      </c>
      <c r="AK565" s="41">
        <v>975989266</v>
      </c>
      <c r="AL565" s="41">
        <v>1047326272</v>
      </c>
      <c r="AM565" s="41">
        <v>975678616.66666663</v>
      </c>
      <c r="AN565" s="41">
        <v>349108.40822457598</v>
      </c>
      <c r="AO565" s="44"/>
    </row>
    <row r="566" spans="1:41" s="34" customFormat="1" ht="16.5" x14ac:dyDescent="0.3">
      <c r="A566" s="34" t="s">
        <v>1188</v>
      </c>
      <c r="B566" s="34" t="s">
        <v>1189</v>
      </c>
      <c r="C566" s="34" t="s">
        <v>1151</v>
      </c>
      <c r="D566" s="39">
        <v>3</v>
      </c>
      <c r="E566" s="39" t="s">
        <v>1246</v>
      </c>
      <c r="F566" s="40" t="s">
        <v>1190</v>
      </c>
      <c r="G566" s="41">
        <v>554718100</v>
      </c>
      <c r="H566" s="42">
        <v>2.5</v>
      </c>
      <c r="I566" s="41">
        <v>740709608</v>
      </c>
      <c r="J566" s="41">
        <v>4052736.6500000004</v>
      </c>
      <c r="K566" s="41">
        <v>4052205.6000000006</v>
      </c>
      <c r="L566" s="41">
        <v>0</v>
      </c>
      <c r="M566" s="41">
        <v>4052205.6000000006</v>
      </c>
      <c r="N566" s="41">
        <v>307709.86</v>
      </c>
      <c r="O566" s="41">
        <v>0</v>
      </c>
      <c r="P566" s="41">
        <v>148122.85</v>
      </c>
      <c r="Q566" s="41">
        <v>8275877</v>
      </c>
      <c r="R566" s="41">
        <v>0</v>
      </c>
      <c r="S566" s="41">
        <v>0</v>
      </c>
      <c r="T566" s="41">
        <v>972955.84</v>
      </c>
      <c r="U566" s="41">
        <v>110943.62</v>
      </c>
      <c r="V566" s="41">
        <v>0</v>
      </c>
      <c r="W566" s="41">
        <v>13867814.77</v>
      </c>
      <c r="X566" s="43">
        <v>2.180120405868511E-2</v>
      </c>
      <c r="Y566" s="41">
        <v>4750</v>
      </c>
      <c r="Z566" s="41">
        <v>52000</v>
      </c>
      <c r="AA566" s="41">
        <v>1135</v>
      </c>
      <c r="AB566" s="41">
        <v>57885</v>
      </c>
      <c r="AC566" s="41">
        <v>0</v>
      </c>
      <c r="AD566" s="41">
        <v>57885</v>
      </c>
      <c r="AE566" s="41">
        <v>0</v>
      </c>
      <c r="AF566" s="41">
        <v>0</v>
      </c>
      <c r="AG566" s="43">
        <f t="shared" si="24"/>
        <v>4508038.3100000005</v>
      </c>
      <c r="AH566" s="43">
        <f t="shared" si="25"/>
        <v>8275877</v>
      </c>
      <c r="AI566" s="43">
        <f t="shared" si="26"/>
        <v>1083899.46</v>
      </c>
      <c r="AJ566" s="41">
        <v>677965106</v>
      </c>
      <c r="AK566" s="41">
        <v>736052250</v>
      </c>
      <c r="AL566" s="41">
        <v>799766580</v>
      </c>
      <c r="AM566" s="41">
        <v>737927978.66666663</v>
      </c>
      <c r="AN566" s="41">
        <v>266588.59341114003</v>
      </c>
      <c r="AO566" s="44"/>
    </row>
    <row r="567" spans="1:41" x14ac:dyDescent="0.25">
      <c r="C567" s="35"/>
      <c r="F567"/>
      <c r="G567" s="36"/>
      <c r="H567" s="37"/>
      <c r="I567" s="36"/>
      <c r="J567" s="36"/>
      <c r="K567" s="36"/>
      <c r="L567" s="37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Y567" s="36"/>
      <c r="Z567" s="36"/>
      <c r="AA567" s="36"/>
      <c r="AB567" s="36"/>
      <c r="AC567" s="36"/>
      <c r="AD567" s="36"/>
      <c r="AE567" s="36"/>
      <c r="AF567" s="36"/>
      <c r="AG567" s="37"/>
      <c r="AH567" s="37"/>
      <c r="AI567" s="37"/>
      <c r="AJ567" s="36"/>
      <c r="AK567" s="36"/>
      <c r="AL567" s="36"/>
      <c r="AM567" s="37"/>
      <c r="AN567" s="36"/>
    </row>
    <row r="568" spans="1:41" x14ac:dyDescent="0.25">
      <c r="F568"/>
      <c r="G568"/>
      <c r="W568"/>
      <c r="X568"/>
      <c r="AM568" s="70"/>
      <c r="AO568" s="70"/>
    </row>
    <row r="569" spans="1:41" x14ac:dyDescent="0.25">
      <c r="F569"/>
      <c r="G569"/>
      <c r="W569"/>
      <c r="X569"/>
    </row>
    <row r="570" spans="1:41" x14ac:dyDescent="0.25">
      <c r="F570"/>
      <c r="G570"/>
      <c r="W570"/>
      <c r="X570"/>
    </row>
    <row r="571" spans="1:41" x14ac:dyDescent="0.25">
      <c r="F571"/>
      <c r="G571"/>
      <c r="W571"/>
      <c r="X571"/>
    </row>
    <row r="572" spans="1:41" x14ac:dyDescent="0.25">
      <c r="F572"/>
      <c r="G572"/>
      <c r="W572"/>
      <c r="X572"/>
    </row>
    <row r="573" spans="1:41" x14ac:dyDescent="0.25">
      <c r="F573"/>
      <c r="G573"/>
      <c r="W573"/>
      <c r="X573"/>
    </row>
    <row r="574" spans="1:41" x14ac:dyDescent="0.25">
      <c r="F574"/>
      <c r="G574"/>
      <c r="W574"/>
      <c r="X574"/>
    </row>
    <row r="575" spans="1:41" x14ac:dyDescent="0.25">
      <c r="F575"/>
      <c r="G575"/>
      <c r="W575"/>
      <c r="X575"/>
    </row>
    <row r="576" spans="1:41" x14ac:dyDescent="0.25">
      <c r="F576"/>
      <c r="G576"/>
      <c r="W576"/>
      <c r="X576"/>
    </row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6"/>
  <sheetViews>
    <sheetView workbookViewId="0">
      <selection activeCell="AF2" sqref="AF2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1217</v>
      </c>
      <c r="B1" t="s">
        <v>1216</v>
      </c>
      <c r="C1" s="17" t="s">
        <v>35</v>
      </c>
      <c r="D1" s="18" t="s">
        <v>1</v>
      </c>
      <c r="E1" s="19" t="s">
        <v>2</v>
      </c>
      <c r="F1" s="20" t="s">
        <v>36</v>
      </c>
      <c r="G1" s="20" t="s">
        <v>37</v>
      </c>
    </row>
    <row r="2" spans="1:7" x14ac:dyDescent="0.25">
      <c r="A2" t="s">
        <v>1226</v>
      </c>
      <c r="B2">
        <v>1</v>
      </c>
      <c r="C2" s="75" t="s">
        <v>1227</v>
      </c>
      <c r="D2" s="76" t="s">
        <v>1228</v>
      </c>
      <c r="E2" s="77" t="s">
        <v>1229</v>
      </c>
      <c r="F2" s="78" t="s">
        <v>1230</v>
      </c>
      <c r="G2" s="78" t="s">
        <v>1231</v>
      </c>
    </row>
    <row r="3" spans="1:7" ht="16.5" x14ac:dyDescent="0.3">
      <c r="A3" t="str">
        <f t="shared" ref="A3:A66" si="0">D3&amp;", "&amp;E3&amp;" County"</f>
        <v>Aberdeen Township, Monmouth County</v>
      </c>
      <c r="B3">
        <f>1+B2</f>
        <v>2</v>
      </c>
      <c r="C3" s="34" t="str">
        <f>'2025 Muniinfo'!A352</f>
        <v>1330</v>
      </c>
      <c r="D3" s="34" t="str">
        <f>'2025 Muniinfo'!B352</f>
        <v>Aberdeen Township</v>
      </c>
      <c r="E3" s="34" t="str">
        <f>'2025 Muniinfo'!C352</f>
        <v>Monmouth</v>
      </c>
      <c r="F3">
        <f>'2025 Muniinfo'!D352</f>
        <v>1</v>
      </c>
      <c r="G3" t="str">
        <f>'2025 Muniinfo'!E352</f>
        <v>Ineligible</v>
      </c>
    </row>
    <row r="4" spans="1:7" ht="16.5" x14ac:dyDescent="0.3">
      <c r="A4" t="str">
        <f t="shared" si="0"/>
        <v>Absecon City, Atlantic County</v>
      </c>
      <c r="B4">
        <f>B3+1</f>
        <v>3</v>
      </c>
      <c r="C4" s="34" t="str">
        <f>'2025 Muniinfo'!A3</f>
        <v>0101</v>
      </c>
      <c r="D4" s="34" t="str">
        <f>'2025 Muniinfo'!B3</f>
        <v>Absecon City</v>
      </c>
      <c r="E4" s="34" t="str">
        <f>'2025 Muniinfo'!C3</f>
        <v>Atlantic</v>
      </c>
      <c r="F4">
        <f>'2025 Muniinfo'!D3</f>
        <v>1</v>
      </c>
      <c r="G4" t="str">
        <f>'2025 Muniinfo'!E3</f>
        <v>Eligible</v>
      </c>
    </row>
    <row r="5" spans="1:7" ht="16.5" x14ac:dyDescent="0.3">
      <c r="A5" t="str">
        <f t="shared" si="0"/>
        <v>Alexandria Township, Hunterdon County</v>
      </c>
      <c r="B5">
        <f t="shared" ref="B5:B68" si="1">B4+1</f>
        <v>4</v>
      </c>
      <c r="C5" s="34" t="str">
        <f>'2025 Muniinfo'!A260</f>
        <v>1001</v>
      </c>
      <c r="D5" s="34" t="str">
        <f>'2025 Muniinfo'!B260</f>
        <v>Alexandria Township</v>
      </c>
      <c r="E5" s="34" t="str">
        <f>'2025 Muniinfo'!C260</f>
        <v>Hunterdon</v>
      </c>
      <c r="F5">
        <f>'2025 Muniinfo'!D260</f>
        <v>1</v>
      </c>
      <c r="G5" t="str">
        <f>'2025 Muniinfo'!E260</f>
        <v>Eligible</v>
      </c>
    </row>
    <row r="6" spans="1:7" ht="16.5" x14ac:dyDescent="0.3">
      <c r="A6" t="str">
        <f t="shared" si="0"/>
        <v>Allamuchy Township, Warren County</v>
      </c>
      <c r="B6">
        <f t="shared" si="1"/>
        <v>5</v>
      </c>
      <c r="C6" s="34" t="str">
        <f>'2025 Muniinfo'!A545</f>
        <v>2101</v>
      </c>
      <c r="D6" s="34" t="str">
        <f>'2025 Muniinfo'!B545</f>
        <v>Allamuchy Township</v>
      </c>
      <c r="E6" s="34" t="str">
        <f>'2025 Muniinfo'!C545</f>
        <v>Warren</v>
      </c>
      <c r="F6">
        <f>'2025 Muniinfo'!D545</f>
        <v>2</v>
      </c>
      <c r="G6" t="str">
        <f>'2025 Muniinfo'!E545</f>
        <v>Ineligible</v>
      </c>
    </row>
    <row r="7" spans="1:7" ht="16.5" x14ac:dyDescent="0.3">
      <c r="A7" t="str">
        <f t="shared" si="0"/>
        <v>Allendale Borough, Bergen County</v>
      </c>
      <c r="B7">
        <f t="shared" si="1"/>
        <v>6</v>
      </c>
      <c r="C7" s="34" t="str">
        <f>'2025 Muniinfo'!A26</f>
        <v>0201</v>
      </c>
      <c r="D7" s="34" t="str">
        <f>'2025 Muniinfo'!B26</f>
        <v>Allendale Borough</v>
      </c>
      <c r="E7" s="34" t="str">
        <f>'2025 Muniinfo'!C26</f>
        <v>Bergen</v>
      </c>
      <c r="F7">
        <f>'2025 Muniinfo'!D26</f>
        <v>3</v>
      </c>
      <c r="G7" t="str">
        <f>'2025 Muniinfo'!E26</f>
        <v>Ineligible</v>
      </c>
    </row>
    <row r="8" spans="1:7" ht="16.5" x14ac:dyDescent="0.3">
      <c r="A8" t="str">
        <f t="shared" si="0"/>
        <v>Allenhurst Borough, Monmouth County</v>
      </c>
      <c r="B8">
        <f t="shared" si="1"/>
        <v>7</v>
      </c>
      <c r="C8" s="34" t="str">
        <f>'2025 Muniinfo'!A323</f>
        <v>1301</v>
      </c>
      <c r="D8" s="34" t="str">
        <f>'2025 Muniinfo'!B323</f>
        <v>Allenhurst Borough</v>
      </c>
      <c r="E8" s="34" t="str">
        <f>'2025 Muniinfo'!C323</f>
        <v>Monmouth</v>
      </c>
      <c r="F8">
        <f>'2025 Muniinfo'!D323</f>
        <v>2</v>
      </c>
      <c r="G8" t="str">
        <f>'2025 Muniinfo'!E323</f>
        <v>Ineligible</v>
      </c>
    </row>
    <row r="9" spans="1:7" ht="16.5" x14ac:dyDescent="0.3">
      <c r="A9" t="str">
        <f t="shared" si="0"/>
        <v>Allentown Borough, Monmouth County</v>
      </c>
      <c r="B9">
        <f t="shared" si="1"/>
        <v>8</v>
      </c>
      <c r="C9" s="34" t="str">
        <f>'2025 Muniinfo'!A324</f>
        <v>1302</v>
      </c>
      <c r="D9" s="34" t="str">
        <f>'2025 Muniinfo'!B324</f>
        <v>Allentown Borough</v>
      </c>
      <c r="E9" s="34" t="str">
        <f>'2025 Muniinfo'!C324</f>
        <v>Monmouth</v>
      </c>
      <c r="F9">
        <f>'2025 Muniinfo'!D324</f>
        <v>3</v>
      </c>
      <c r="G9" t="str">
        <f>'2025 Muniinfo'!E324</f>
        <v>Eligible</v>
      </c>
    </row>
    <row r="10" spans="1:7" ht="16.5" x14ac:dyDescent="0.3">
      <c r="A10" t="str">
        <f t="shared" si="0"/>
        <v>Alloway Township, Salem County</v>
      </c>
      <c r="B10">
        <f t="shared" si="1"/>
        <v>9</v>
      </c>
      <c r="C10" s="34" t="str">
        <f>'2025 Muniinfo'!A464</f>
        <v>1701</v>
      </c>
      <c r="D10" s="34" t="str">
        <f>'2025 Muniinfo'!B464</f>
        <v>Alloway Township</v>
      </c>
      <c r="E10" s="34" t="str">
        <f>'2025 Muniinfo'!C464</f>
        <v>Salem</v>
      </c>
      <c r="F10">
        <f>'2025 Muniinfo'!D464</f>
        <v>2</v>
      </c>
      <c r="G10" t="str">
        <f>'2025 Muniinfo'!E464</f>
        <v>Ineligible</v>
      </c>
    </row>
    <row r="11" spans="1:7" ht="16.5" x14ac:dyDescent="0.3">
      <c r="A11" t="str">
        <f t="shared" si="0"/>
        <v>Alpha Borough, Warren County</v>
      </c>
      <c r="B11">
        <f t="shared" si="1"/>
        <v>10</v>
      </c>
      <c r="C11" s="34" t="str">
        <f>'2025 Muniinfo'!A546</f>
        <v>2102</v>
      </c>
      <c r="D11" s="34" t="str">
        <f>'2025 Muniinfo'!B546</f>
        <v>Alpha Borough</v>
      </c>
      <c r="E11" s="34" t="str">
        <f>'2025 Muniinfo'!C546</f>
        <v>Warren</v>
      </c>
      <c r="F11">
        <f>'2025 Muniinfo'!D546</f>
        <v>3</v>
      </c>
      <c r="G11" t="str">
        <f>'2025 Muniinfo'!E546</f>
        <v>Eligible</v>
      </c>
    </row>
    <row r="12" spans="1:7" ht="16.5" x14ac:dyDescent="0.3">
      <c r="A12" t="str">
        <f t="shared" si="0"/>
        <v>Alpine Borough, Bergen County</v>
      </c>
      <c r="B12">
        <f t="shared" si="1"/>
        <v>11</v>
      </c>
      <c r="C12" s="34" t="str">
        <f>'2025 Muniinfo'!A27</f>
        <v>0202</v>
      </c>
      <c r="D12" s="34" t="str">
        <f>'2025 Muniinfo'!B27</f>
        <v>Alpine Borough</v>
      </c>
      <c r="E12" s="34" t="str">
        <f>'2025 Muniinfo'!C27</f>
        <v>Bergen</v>
      </c>
      <c r="F12">
        <f>'2025 Muniinfo'!D27</f>
        <v>1</v>
      </c>
      <c r="G12" t="str">
        <f>'2025 Muniinfo'!E27</f>
        <v>Eligible</v>
      </c>
    </row>
    <row r="13" spans="1:7" ht="16.5" x14ac:dyDescent="0.3">
      <c r="A13" t="str">
        <f t="shared" si="0"/>
        <v>Andover Borough, Sussex County</v>
      </c>
      <c r="B13">
        <f t="shared" si="1"/>
        <v>12</v>
      </c>
      <c r="C13" s="34" t="str">
        <f>'2025 Muniinfo'!A500</f>
        <v>1901</v>
      </c>
      <c r="D13" s="34" t="str">
        <f>'2025 Muniinfo'!B500</f>
        <v>Andover Borough</v>
      </c>
      <c r="E13" s="34" t="str">
        <f>'2025 Muniinfo'!C500</f>
        <v>Sussex</v>
      </c>
      <c r="F13">
        <f>'2025 Muniinfo'!D500</f>
        <v>2</v>
      </c>
      <c r="G13" t="str">
        <f>'2025 Muniinfo'!E500</f>
        <v>Ineligible</v>
      </c>
    </row>
    <row r="14" spans="1:7" ht="16.5" x14ac:dyDescent="0.3">
      <c r="A14" t="str">
        <f t="shared" si="0"/>
        <v>Andover Township, Sussex County</v>
      </c>
      <c r="B14">
        <f t="shared" si="1"/>
        <v>13</v>
      </c>
      <c r="C14" s="34" t="str">
        <f>'2025 Muniinfo'!A501</f>
        <v>1902</v>
      </c>
      <c r="D14" s="34" t="str">
        <f>'2025 Muniinfo'!B501</f>
        <v>Andover Township</v>
      </c>
      <c r="E14" s="34" t="str">
        <f>'2025 Muniinfo'!C501</f>
        <v>Sussex</v>
      </c>
      <c r="F14">
        <f>'2025 Muniinfo'!D501</f>
        <v>3</v>
      </c>
      <c r="G14" t="str">
        <f>'2025 Muniinfo'!E501</f>
        <v>Eligible</v>
      </c>
    </row>
    <row r="15" spans="1:7" ht="16.5" x14ac:dyDescent="0.3">
      <c r="A15" t="str">
        <f t="shared" si="0"/>
        <v>Asbury Park City, Monmouth County</v>
      </c>
      <c r="B15">
        <f t="shared" si="1"/>
        <v>14</v>
      </c>
      <c r="C15" s="34" t="str">
        <f>'2025 Muniinfo'!A325</f>
        <v>1303</v>
      </c>
      <c r="D15" s="34" t="str">
        <f>'2025 Muniinfo'!B325</f>
        <v>Asbury Park City</v>
      </c>
      <c r="E15" s="34" t="str">
        <f>'2025 Muniinfo'!C325</f>
        <v>Monmouth</v>
      </c>
      <c r="F15">
        <f>'2025 Muniinfo'!D325</f>
        <v>1</v>
      </c>
      <c r="G15" t="str">
        <f>'2025 Muniinfo'!E325</f>
        <v>Ineligible</v>
      </c>
    </row>
    <row r="16" spans="1:7" ht="16.5" x14ac:dyDescent="0.3">
      <c r="A16" t="str">
        <f t="shared" si="0"/>
        <v>Atlantic City, Atlantic County</v>
      </c>
      <c r="B16">
        <f t="shared" si="1"/>
        <v>15</v>
      </c>
      <c r="C16" s="34" t="str">
        <f>'2025 Muniinfo'!A4</f>
        <v>0102</v>
      </c>
      <c r="D16" s="34" t="str">
        <f>'2025 Muniinfo'!B4</f>
        <v>Atlantic City</v>
      </c>
      <c r="E16" s="34" t="str">
        <f>'2025 Muniinfo'!C4</f>
        <v>Atlantic</v>
      </c>
      <c r="F16">
        <f>'2025 Muniinfo'!D4</f>
        <v>2</v>
      </c>
      <c r="G16" t="str">
        <f>'2025 Muniinfo'!E4</f>
        <v>Ineligible</v>
      </c>
    </row>
    <row r="17" spans="1:7" ht="16.5" x14ac:dyDescent="0.3">
      <c r="A17" t="str">
        <f t="shared" si="0"/>
        <v>Atlantic Highlands Borough, Monmouth County</v>
      </c>
      <c r="B17">
        <f t="shared" si="1"/>
        <v>16</v>
      </c>
      <c r="C17" s="34" t="str">
        <f>'2025 Muniinfo'!A326</f>
        <v>1304</v>
      </c>
      <c r="D17" s="34" t="str">
        <f>'2025 Muniinfo'!B326</f>
        <v>Atlantic Highlands Borough</v>
      </c>
      <c r="E17" s="34" t="str">
        <f>'2025 Muniinfo'!C326</f>
        <v>Monmouth</v>
      </c>
      <c r="F17">
        <f>'2025 Muniinfo'!D326</f>
        <v>2</v>
      </c>
      <c r="G17" t="str">
        <f>'2025 Muniinfo'!E326</f>
        <v>Ineligible</v>
      </c>
    </row>
    <row r="18" spans="1:7" ht="16.5" x14ac:dyDescent="0.3">
      <c r="A18" t="str">
        <f t="shared" si="0"/>
        <v>Audubon Borough, Camden County</v>
      </c>
      <c r="B18">
        <f t="shared" si="1"/>
        <v>17</v>
      </c>
      <c r="C18" s="34" t="str">
        <f>'2025 Muniinfo'!A136</f>
        <v>0401</v>
      </c>
      <c r="D18" s="34" t="str">
        <f>'2025 Muniinfo'!B136</f>
        <v>Audubon Borough</v>
      </c>
      <c r="E18" s="34" t="str">
        <f>'2025 Muniinfo'!C136</f>
        <v>Camden</v>
      </c>
      <c r="F18">
        <f>'2025 Muniinfo'!D136</f>
        <v>2</v>
      </c>
      <c r="G18" t="str">
        <f>'2025 Muniinfo'!E136</f>
        <v>Ineligible</v>
      </c>
    </row>
    <row r="19" spans="1:7" ht="16.5" x14ac:dyDescent="0.3">
      <c r="A19" t="str">
        <f t="shared" si="0"/>
        <v>Audubon Park Borough, Camden County</v>
      </c>
      <c r="B19">
        <f t="shared" si="1"/>
        <v>18</v>
      </c>
      <c r="C19" s="34" t="str">
        <f>'2025 Muniinfo'!A137</f>
        <v>0402</v>
      </c>
      <c r="D19" s="34" t="str">
        <f>'2025 Muniinfo'!B137</f>
        <v>Audubon Park Borough</v>
      </c>
      <c r="E19" s="34" t="str">
        <f>'2025 Muniinfo'!C137</f>
        <v>Camden</v>
      </c>
      <c r="F19">
        <f>'2025 Muniinfo'!D137</f>
        <v>3</v>
      </c>
      <c r="G19" t="str">
        <f>'2025 Muniinfo'!E137</f>
        <v>Eligible</v>
      </c>
    </row>
    <row r="20" spans="1:7" ht="16.5" x14ac:dyDescent="0.3">
      <c r="A20" t="str">
        <f t="shared" si="0"/>
        <v>Avalon Borough, Cape May County</v>
      </c>
      <c r="B20">
        <f t="shared" si="1"/>
        <v>19</v>
      </c>
      <c r="C20" s="34" t="str">
        <f>'2025 Muniinfo'!A172</f>
        <v>0501</v>
      </c>
      <c r="D20" s="34" t="str">
        <f>'2025 Muniinfo'!B172</f>
        <v>Avalon Borough</v>
      </c>
      <c r="E20" s="34" t="str">
        <f>'2025 Muniinfo'!C172</f>
        <v>Cape May</v>
      </c>
      <c r="F20">
        <f>'2025 Muniinfo'!D172</f>
        <v>3</v>
      </c>
      <c r="G20" t="str">
        <f>'2025 Muniinfo'!E172</f>
        <v>Eligible</v>
      </c>
    </row>
    <row r="21" spans="1:7" ht="16.5" x14ac:dyDescent="0.3">
      <c r="A21" t="str">
        <f t="shared" si="0"/>
        <v>Avon-by-the-Sea Borough, Monmouth County</v>
      </c>
      <c r="B21">
        <f t="shared" si="1"/>
        <v>20</v>
      </c>
      <c r="C21" s="34" t="str">
        <f>'2025 Muniinfo'!A327</f>
        <v>1305</v>
      </c>
      <c r="D21" s="34" t="str">
        <f>'2025 Muniinfo'!B327</f>
        <v>Avon-by-the-Sea Borough</v>
      </c>
      <c r="E21" s="34" t="str">
        <f>'2025 Muniinfo'!C327</f>
        <v>Monmouth</v>
      </c>
      <c r="F21">
        <f>'2025 Muniinfo'!D327</f>
        <v>3</v>
      </c>
      <c r="G21" t="str">
        <f>'2025 Muniinfo'!E327</f>
        <v>Eligible</v>
      </c>
    </row>
    <row r="22" spans="1:7" ht="16.5" x14ac:dyDescent="0.3">
      <c r="A22" t="str">
        <f t="shared" si="0"/>
        <v>Barnegat Light Borough, Ocean County</v>
      </c>
      <c r="B22">
        <f t="shared" si="1"/>
        <v>21</v>
      </c>
      <c r="C22" s="34" t="str">
        <f>'2025 Muniinfo'!A415</f>
        <v>1501</v>
      </c>
      <c r="D22" s="34" t="str">
        <f>'2025 Muniinfo'!B415</f>
        <v>Barnegat Light Borough</v>
      </c>
      <c r="E22" s="34" t="str">
        <f>'2025 Muniinfo'!C415</f>
        <v>Ocean</v>
      </c>
      <c r="F22">
        <f>'2025 Muniinfo'!D415</f>
        <v>1</v>
      </c>
      <c r="G22" t="str">
        <f>'2025 Muniinfo'!E415</f>
        <v>Eligible</v>
      </c>
    </row>
    <row r="23" spans="1:7" ht="16.5" x14ac:dyDescent="0.3">
      <c r="A23" t="str">
        <f t="shared" si="0"/>
        <v>Barnegat Township, Ocean County</v>
      </c>
      <c r="B23">
        <f t="shared" si="1"/>
        <v>22</v>
      </c>
      <c r="C23" s="34" t="str">
        <f>'2025 Muniinfo'!A447</f>
        <v>1533</v>
      </c>
      <c r="D23" s="34" t="str">
        <f>'2025 Muniinfo'!B447</f>
        <v>Barnegat Township</v>
      </c>
      <c r="E23" s="34" t="str">
        <f>'2025 Muniinfo'!C447</f>
        <v>Ocean</v>
      </c>
      <c r="F23">
        <f>'2025 Muniinfo'!D447</f>
        <v>3</v>
      </c>
      <c r="G23" t="str">
        <f>'2025 Muniinfo'!E447</f>
        <v>Eligible</v>
      </c>
    </row>
    <row r="24" spans="1:7" ht="16.5" x14ac:dyDescent="0.3">
      <c r="A24" t="str">
        <f t="shared" si="0"/>
        <v>Barrington Borough, Camden County</v>
      </c>
      <c r="B24">
        <f t="shared" si="1"/>
        <v>23</v>
      </c>
      <c r="C24" s="34" t="str">
        <f>'2025 Muniinfo'!A138</f>
        <v>0403</v>
      </c>
      <c r="D24" s="34" t="str">
        <f>'2025 Muniinfo'!B138</f>
        <v>Barrington Borough</v>
      </c>
      <c r="E24" s="34" t="str">
        <f>'2025 Muniinfo'!C138</f>
        <v>Camden</v>
      </c>
      <c r="F24">
        <f>'2025 Muniinfo'!D138</f>
        <v>1</v>
      </c>
      <c r="G24" t="str">
        <f>'2025 Muniinfo'!E138</f>
        <v>Eligible</v>
      </c>
    </row>
    <row r="25" spans="1:7" ht="16.5" x14ac:dyDescent="0.3">
      <c r="A25" t="str">
        <f t="shared" si="0"/>
        <v>Bass River Township, Burlington County</v>
      </c>
      <c r="B25">
        <f t="shared" si="1"/>
        <v>24</v>
      </c>
      <c r="C25" s="34" t="str">
        <f>'2025 Muniinfo'!A96</f>
        <v>0301</v>
      </c>
      <c r="D25" s="34" t="str">
        <f>'2025 Muniinfo'!B96</f>
        <v>Bass River Township</v>
      </c>
      <c r="E25" s="34" t="str">
        <f>'2025 Muniinfo'!C96</f>
        <v>Burlington</v>
      </c>
      <c r="F25">
        <f>'2025 Muniinfo'!D96</f>
        <v>1</v>
      </c>
      <c r="G25" t="str">
        <f>'2025 Muniinfo'!E96</f>
        <v>Eligible</v>
      </c>
    </row>
    <row r="26" spans="1:7" ht="16.5" x14ac:dyDescent="0.3">
      <c r="A26" t="str">
        <f t="shared" si="0"/>
        <v>Bay Head Borough, Ocean County</v>
      </c>
      <c r="B26">
        <f t="shared" si="1"/>
        <v>25</v>
      </c>
      <c r="C26" s="34" t="str">
        <f>'2025 Muniinfo'!A416</f>
        <v>1502</v>
      </c>
      <c r="D26" s="34" t="str">
        <f>'2025 Muniinfo'!B416</f>
        <v>Bay Head Borough</v>
      </c>
      <c r="E26" s="34" t="str">
        <f>'2025 Muniinfo'!C416</f>
        <v>Ocean</v>
      </c>
      <c r="F26">
        <f>'2025 Muniinfo'!D416</f>
        <v>2</v>
      </c>
      <c r="G26" t="str">
        <f>'2025 Muniinfo'!E416</f>
        <v>Ineligible</v>
      </c>
    </row>
    <row r="27" spans="1:7" ht="16.5" x14ac:dyDescent="0.3">
      <c r="A27" t="str">
        <f t="shared" si="0"/>
        <v>Bayonne City, Hudson County</v>
      </c>
      <c r="B27">
        <f t="shared" si="1"/>
        <v>26</v>
      </c>
      <c r="C27" s="34" t="str">
        <f>'2025 Muniinfo'!A248</f>
        <v>0901</v>
      </c>
      <c r="D27" s="34" t="str">
        <f>'2025 Muniinfo'!B248</f>
        <v>Bayonne City</v>
      </c>
      <c r="E27" s="34" t="str">
        <f>'2025 Muniinfo'!C248</f>
        <v>Hudson</v>
      </c>
      <c r="F27">
        <f>'2025 Muniinfo'!D248</f>
        <v>1</v>
      </c>
      <c r="G27" t="str">
        <f>'2025 Muniinfo'!E248</f>
        <v>Ineligible</v>
      </c>
    </row>
    <row r="28" spans="1:7" ht="16.5" x14ac:dyDescent="0.3">
      <c r="A28" t="str">
        <f t="shared" si="0"/>
        <v>Beach Haven Borough, Ocean County</v>
      </c>
      <c r="B28">
        <f t="shared" si="1"/>
        <v>27</v>
      </c>
      <c r="C28" s="34" t="str">
        <f>'2025 Muniinfo'!A417</f>
        <v>1503</v>
      </c>
      <c r="D28" s="34" t="str">
        <f>'2025 Muniinfo'!B417</f>
        <v>Beach Haven Borough</v>
      </c>
      <c r="E28" s="34" t="str">
        <f>'2025 Muniinfo'!C417</f>
        <v>Ocean</v>
      </c>
      <c r="F28">
        <f>'2025 Muniinfo'!D417</f>
        <v>3</v>
      </c>
      <c r="G28" t="str">
        <f>'2025 Muniinfo'!E417</f>
        <v>Eligible</v>
      </c>
    </row>
    <row r="29" spans="1:7" ht="16.5" x14ac:dyDescent="0.3">
      <c r="A29" t="str">
        <f t="shared" si="0"/>
        <v>Beachwood Borough, Ocean County</v>
      </c>
      <c r="B29">
        <f t="shared" si="1"/>
        <v>28</v>
      </c>
      <c r="C29" s="34" t="str">
        <f>'2025 Muniinfo'!A418</f>
        <v>1504</v>
      </c>
      <c r="D29" s="34" t="str">
        <f>'2025 Muniinfo'!B418</f>
        <v>Beachwood Borough</v>
      </c>
      <c r="E29" s="34" t="str">
        <f>'2025 Muniinfo'!C418</f>
        <v>Ocean</v>
      </c>
      <c r="F29">
        <f>'2025 Muniinfo'!D418</f>
        <v>1</v>
      </c>
      <c r="G29" t="str">
        <f>'2025 Muniinfo'!E418</f>
        <v>Ineligible</v>
      </c>
    </row>
    <row r="30" spans="1:7" ht="16.5" x14ac:dyDescent="0.3">
      <c r="A30" t="str">
        <f t="shared" si="0"/>
        <v>Bedminster Township, Somerset County</v>
      </c>
      <c r="B30">
        <f t="shared" si="1"/>
        <v>29</v>
      </c>
      <c r="C30" s="34" t="str">
        <f>'2025 Muniinfo'!A479</f>
        <v>1801</v>
      </c>
      <c r="D30" s="34" t="str">
        <f>'2025 Muniinfo'!B479</f>
        <v>Bedminster Township</v>
      </c>
      <c r="E30" s="34" t="str">
        <f>'2025 Muniinfo'!C479</f>
        <v>Somerset</v>
      </c>
      <c r="F30">
        <f>'2025 Muniinfo'!D479</f>
        <v>2</v>
      </c>
      <c r="G30" t="str">
        <f>'2025 Muniinfo'!E479</f>
        <v>Ineligible</v>
      </c>
    </row>
    <row r="31" spans="1:7" ht="16.5" x14ac:dyDescent="0.3">
      <c r="A31" t="str">
        <f t="shared" si="0"/>
        <v>Belleville Township, Essex County</v>
      </c>
      <c r="B31">
        <f t="shared" si="1"/>
        <v>30</v>
      </c>
      <c r="C31" s="34" t="str">
        <f>'2025 Muniinfo'!A202</f>
        <v>0701</v>
      </c>
      <c r="D31" s="34" t="str">
        <f>'2025 Muniinfo'!B202</f>
        <v>Belleville Township</v>
      </c>
      <c r="E31" s="34" t="str">
        <f>'2025 Muniinfo'!C202</f>
        <v>Essex</v>
      </c>
      <c r="F31">
        <f>'2025 Muniinfo'!D202</f>
        <v>3</v>
      </c>
      <c r="G31" t="str">
        <f>'2025 Muniinfo'!E202</f>
        <v>Ineligible</v>
      </c>
    </row>
    <row r="32" spans="1:7" ht="16.5" x14ac:dyDescent="0.3">
      <c r="A32" t="str">
        <f t="shared" si="0"/>
        <v>Bellmawr Borough, Camden County</v>
      </c>
      <c r="B32">
        <f t="shared" si="1"/>
        <v>31</v>
      </c>
      <c r="C32" s="34" t="str">
        <f>'2025 Muniinfo'!A139</f>
        <v>0404</v>
      </c>
      <c r="D32" s="34" t="str">
        <f>'2025 Muniinfo'!B139</f>
        <v>Bellmawr Borough</v>
      </c>
      <c r="E32" s="34" t="str">
        <f>'2025 Muniinfo'!C139</f>
        <v>Camden</v>
      </c>
      <c r="F32">
        <f>'2025 Muniinfo'!D139</f>
        <v>2</v>
      </c>
      <c r="G32" t="str">
        <f>'2025 Muniinfo'!E139</f>
        <v>Ineligible</v>
      </c>
    </row>
    <row r="33" spans="1:7" ht="16.5" x14ac:dyDescent="0.3">
      <c r="A33" t="str">
        <f t="shared" si="0"/>
        <v>Belmar Borough, Monmouth County</v>
      </c>
      <c r="B33">
        <f t="shared" si="1"/>
        <v>32</v>
      </c>
      <c r="C33" s="34" t="str">
        <f>'2025 Muniinfo'!A328</f>
        <v>1306</v>
      </c>
      <c r="D33" s="34" t="str">
        <f>'2025 Muniinfo'!B328</f>
        <v>Belmar Borough</v>
      </c>
      <c r="E33" s="34" t="str">
        <f>'2025 Muniinfo'!C328</f>
        <v>Monmouth</v>
      </c>
      <c r="F33">
        <f>'2025 Muniinfo'!D328</f>
        <v>1</v>
      </c>
      <c r="G33" t="str">
        <f>'2025 Muniinfo'!E328</f>
        <v>Eligible</v>
      </c>
    </row>
    <row r="34" spans="1:7" ht="16.5" x14ac:dyDescent="0.3">
      <c r="A34" t="str">
        <f t="shared" si="0"/>
        <v>Belvidere Town, Warren County</v>
      </c>
      <c r="B34">
        <f t="shared" si="1"/>
        <v>33</v>
      </c>
      <c r="C34" s="34" t="str">
        <f>'2025 Muniinfo'!A547</f>
        <v>2103</v>
      </c>
      <c r="D34" s="34" t="str">
        <f>'2025 Muniinfo'!B547</f>
        <v>Belvidere Town</v>
      </c>
      <c r="E34" s="34" t="str">
        <f>'2025 Muniinfo'!C547</f>
        <v>Warren</v>
      </c>
      <c r="F34">
        <f>'2025 Muniinfo'!D547</f>
        <v>1</v>
      </c>
      <c r="G34" t="str">
        <f>'2025 Muniinfo'!E547</f>
        <v>Eligible</v>
      </c>
    </row>
    <row r="35" spans="1:7" ht="16.5" x14ac:dyDescent="0.3">
      <c r="A35" t="str">
        <f t="shared" si="0"/>
        <v>Bergenfield Borough, Bergen County</v>
      </c>
      <c r="B35">
        <f t="shared" si="1"/>
        <v>34</v>
      </c>
      <c r="C35" s="34" t="str">
        <f>'2025 Muniinfo'!A28</f>
        <v>0203</v>
      </c>
      <c r="D35" s="34" t="str">
        <f>'2025 Muniinfo'!B28</f>
        <v>Bergenfield Borough</v>
      </c>
      <c r="E35" s="34" t="str">
        <f>'2025 Muniinfo'!C28</f>
        <v>Bergen</v>
      </c>
      <c r="F35">
        <f>'2025 Muniinfo'!D28</f>
        <v>2</v>
      </c>
      <c r="G35" t="str">
        <f>'2025 Muniinfo'!E28</f>
        <v>Ineligible</v>
      </c>
    </row>
    <row r="36" spans="1:7" ht="16.5" x14ac:dyDescent="0.3">
      <c r="A36" t="str">
        <f t="shared" si="0"/>
        <v>Berkeley Heights Township, Union County</v>
      </c>
      <c r="B36">
        <f t="shared" si="1"/>
        <v>35</v>
      </c>
      <c r="C36" s="34" t="str">
        <f>'2025 Muniinfo'!A524</f>
        <v>2001</v>
      </c>
      <c r="D36" s="34" t="str">
        <f>'2025 Muniinfo'!B524</f>
        <v>Berkeley Heights Township</v>
      </c>
      <c r="E36" s="34" t="str">
        <f>'2025 Muniinfo'!C524</f>
        <v>Union</v>
      </c>
      <c r="F36">
        <f>'2025 Muniinfo'!D524</f>
        <v>2</v>
      </c>
      <c r="G36" t="str">
        <f>'2025 Muniinfo'!E524</f>
        <v>Ineligible</v>
      </c>
    </row>
    <row r="37" spans="1:7" ht="16.5" x14ac:dyDescent="0.3">
      <c r="A37" t="str">
        <f t="shared" si="0"/>
        <v>Berkeley Township, Ocean County</v>
      </c>
      <c r="B37">
        <f t="shared" si="1"/>
        <v>36</v>
      </c>
      <c r="C37" s="34" t="str">
        <f>'2025 Muniinfo'!A419</f>
        <v>1505</v>
      </c>
      <c r="D37" s="34" t="str">
        <f>'2025 Muniinfo'!B419</f>
        <v>Berkeley Township</v>
      </c>
      <c r="E37" s="34" t="str">
        <f>'2025 Muniinfo'!C419</f>
        <v>Ocean</v>
      </c>
      <c r="F37">
        <f>'2025 Muniinfo'!D419</f>
        <v>2</v>
      </c>
      <c r="G37" t="str">
        <f>'2025 Muniinfo'!E419</f>
        <v>Ineligible</v>
      </c>
    </row>
    <row r="38" spans="1:7" ht="16.5" x14ac:dyDescent="0.3">
      <c r="A38" t="str">
        <f t="shared" si="0"/>
        <v>Berlin Borough, Camden County</v>
      </c>
      <c r="B38">
        <f t="shared" si="1"/>
        <v>37</v>
      </c>
      <c r="C38" s="34" t="str">
        <f>'2025 Muniinfo'!A140</f>
        <v>0405</v>
      </c>
      <c r="D38" s="34" t="str">
        <f>'2025 Muniinfo'!B140</f>
        <v>Berlin Borough</v>
      </c>
      <c r="E38" s="34" t="str">
        <f>'2025 Muniinfo'!C140</f>
        <v>Camden</v>
      </c>
      <c r="F38">
        <f>'2025 Muniinfo'!D140</f>
        <v>3</v>
      </c>
      <c r="G38" t="str">
        <f>'2025 Muniinfo'!E140</f>
        <v>Eligible</v>
      </c>
    </row>
    <row r="39" spans="1:7" ht="16.5" x14ac:dyDescent="0.3">
      <c r="A39" t="str">
        <f t="shared" si="0"/>
        <v>Berlin Township, Camden County</v>
      </c>
      <c r="B39">
        <f t="shared" si="1"/>
        <v>38</v>
      </c>
      <c r="C39" s="34" t="str">
        <f>'2025 Muniinfo'!A141</f>
        <v>0406</v>
      </c>
      <c r="D39" s="34" t="str">
        <f>'2025 Muniinfo'!B141</f>
        <v>Berlin Township</v>
      </c>
      <c r="E39" s="34" t="str">
        <f>'2025 Muniinfo'!C141</f>
        <v>Camden</v>
      </c>
      <c r="F39">
        <f>'2025 Muniinfo'!D141</f>
        <v>1</v>
      </c>
      <c r="G39" t="str">
        <f>'2025 Muniinfo'!E141</f>
        <v>Eligible</v>
      </c>
    </row>
    <row r="40" spans="1:7" ht="16.5" x14ac:dyDescent="0.3">
      <c r="A40" t="str">
        <f t="shared" si="0"/>
        <v>Bernards Township, Somerset County</v>
      </c>
      <c r="B40">
        <f t="shared" si="1"/>
        <v>39</v>
      </c>
      <c r="C40" s="34" t="str">
        <f>'2025 Muniinfo'!A480</f>
        <v>1802</v>
      </c>
      <c r="D40" s="34" t="str">
        <f>'2025 Muniinfo'!B480</f>
        <v>Bernards Township</v>
      </c>
      <c r="E40" s="34" t="str">
        <f>'2025 Muniinfo'!C480</f>
        <v>Somerset</v>
      </c>
      <c r="F40">
        <f>'2025 Muniinfo'!D480</f>
        <v>3</v>
      </c>
      <c r="G40" t="str">
        <f>'2025 Muniinfo'!E480</f>
        <v>Eligible</v>
      </c>
    </row>
    <row r="41" spans="1:7" ht="16.5" x14ac:dyDescent="0.3">
      <c r="A41" t="str">
        <f t="shared" si="0"/>
        <v>Bernardsville Borough, Somerset County</v>
      </c>
      <c r="B41">
        <f t="shared" si="1"/>
        <v>40</v>
      </c>
      <c r="C41" s="34" t="str">
        <f>'2025 Muniinfo'!A481</f>
        <v>1803</v>
      </c>
      <c r="D41" s="34" t="str">
        <f>'2025 Muniinfo'!B481</f>
        <v>Bernardsville Borough</v>
      </c>
      <c r="E41" s="34" t="str">
        <f>'2025 Muniinfo'!C481</f>
        <v>Somerset</v>
      </c>
      <c r="F41">
        <f>'2025 Muniinfo'!D481</f>
        <v>1</v>
      </c>
      <c r="G41" t="str">
        <f>'2025 Muniinfo'!E481</f>
        <v>Eligible</v>
      </c>
    </row>
    <row r="42" spans="1:7" ht="16.5" x14ac:dyDescent="0.3">
      <c r="A42" t="str">
        <f t="shared" si="0"/>
        <v>Bethlehem Township, Hunterdon County</v>
      </c>
      <c r="B42">
        <f t="shared" si="1"/>
        <v>41</v>
      </c>
      <c r="C42" s="34" t="str">
        <f>'2025 Muniinfo'!A261</f>
        <v>1002</v>
      </c>
      <c r="D42" s="34" t="str">
        <f>'2025 Muniinfo'!B261</f>
        <v>Bethlehem Township</v>
      </c>
      <c r="E42" s="34" t="str">
        <f>'2025 Muniinfo'!C261</f>
        <v>Hunterdon</v>
      </c>
      <c r="F42">
        <f>'2025 Muniinfo'!D261</f>
        <v>2</v>
      </c>
      <c r="G42" t="str">
        <f>'2025 Muniinfo'!E261</f>
        <v>Ineligible</v>
      </c>
    </row>
    <row r="43" spans="1:7" ht="16.5" x14ac:dyDescent="0.3">
      <c r="A43" t="str">
        <f t="shared" si="0"/>
        <v>Beverly City, Burlington County</v>
      </c>
      <c r="B43">
        <f t="shared" si="1"/>
        <v>42</v>
      </c>
      <c r="C43" s="34" t="str">
        <f>'2025 Muniinfo'!A97</f>
        <v>0302</v>
      </c>
      <c r="D43" s="34" t="str">
        <f>'2025 Muniinfo'!B97</f>
        <v>Beverly City</v>
      </c>
      <c r="E43" s="34" t="str">
        <f>'2025 Muniinfo'!C97</f>
        <v>Burlington</v>
      </c>
      <c r="F43">
        <f>'2025 Muniinfo'!D97</f>
        <v>2</v>
      </c>
      <c r="G43" t="str">
        <f>'2025 Muniinfo'!E97</f>
        <v>Ineligible</v>
      </c>
    </row>
    <row r="44" spans="1:7" ht="16.5" x14ac:dyDescent="0.3">
      <c r="A44" t="str">
        <f t="shared" si="0"/>
        <v>Blairstown Township, Warren County</v>
      </c>
      <c r="B44">
        <f t="shared" si="1"/>
        <v>43</v>
      </c>
      <c r="C44" s="34" t="str">
        <f>'2025 Muniinfo'!A548</f>
        <v>2104</v>
      </c>
      <c r="D44" s="34" t="str">
        <f>'2025 Muniinfo'!B548</f>
        <v>Blairstown Township</v>
      </c>
      <c r="E44" s="34" t="str">
        <f>'2025 Muniinfo'!C548</f>
        <v>Warren</v>
      </c>
      <c r="F44">
        <f>'2025 Muniinfo'!D548</f>
        <v>2</v>
      </c>
      <c r="G44" t="str">
        <f>'2025 Muniinfo'!E548</f>
        <v>Ineligible</v>
      </c>
    </row>
    <row r="45" spans="1:7" ht="16.5" x14ac:dyDescent="0.3">
      <c r="A45" t="str">
        <f t="shared" si="0"/>
        <v>Bloomfield Township, Essex County</v>
      </c>
      <c r="B45">
        <f t="shared" si="1"/>
        <v>44</v>
      </c>
      <c r="C45" s="34" t="str">
        <f>'2025 Muniinfo'!A203</f>
        <v>0702</v>
      </c>
      <c r="D45" s="34" t="str">
        <f>'2025 Muniinfo'!B203</f>
        <v>Bloomfield Township</v>
      </c>
      <c r="E45" s="34" t="str">
        <f>'2025 Muniinfo'!C203</f>
        <v>Essex</v>
      </c>
      <c r="F45">
        <f>'2025 Muniinfo'!D203</f>
        <v>1</v>
      </c>
      <c r="G45" t="str">
        <f>'2025 Muniinfo'!E203</f>
        <v>Ineligible</v>
      </c>
    </row>
    <row r="46" spans="1:7" ht="16.5" x14ac:dyDescent="0.3">
      <c r="A46" t="str">
        <f t="shared" si="0"/>
        <v>Bloomingdale Borough, Passaic County</v>
      </c>
      <c r="B46">
        <f t="shared" si="1"/>
        <v>45</v>
      </c>
      <c r="C46" s="34" t="str">
        <f>'2025 Muniinfo'!A448</f>
        <v>1601</v>
      </c>
      <c r="D46" s="34" t="str">
        <f>'2025 Muniinfo'!B448</f>
        <v>Bloomingdale Borough</v>
      </c>
      <c r="E46" s="34" t="str">
        <f>'2025 Muniinfo'!C448</f>
        <v>Passaic</v>
      </c>
      <c r="F46">
        <f>'2025 Muniinfo'!D448</f>
        <v>1</v>
      </c>
      <c r="G46" t="str">
        <f>'2025 Muniinfo'!E448</f>
        <v>Eligible</v>
      </c>
    </row>
    <row r="47" spans="1:7" ht="16.5" x14ac:dyDescent="0.3">
      <c r="A47" t="str">
        <f t="shared" si="0"/>
        <v>Bloomsbury Borough, Hunterdon County</v>
      </c>
      <c r="B47">
        <f t="shared" si="1"/>
        <v>46</v>
      </c>
      <c r="C47" s="34" t="str">
        <f>'2025 Muniinfo'!A262</f>
        <v>1003</v>
      </c>
      <c r="D47" s="34" t="str">
        <f>'2025 Muniinfo'!B262</f>
        <v>Bloomsbury Borough</v>
      </c>
      <c r="E47" s="34" t="str">
        <f>'2025 Muniinfo'!C262</f>
        <v>Hunterdon</v>
      </c>
      <c r="F47">
        <f>'2025 Muniinfo'!D262</f>
        <v>3</v>
      </c>
      <c r="G47" t="str">
        <f>'2025 Muniinfo'!E262</f>
        <v>Eligible</v>
      </c>
    </row>
    <row r="48" spans="1:7" ht="16.5" x14ac:dyDescent="0.3">
      <c r="A48" t="str">
        <f t="shared" si="0"/>
        <v>Bogota Borough, Bergen County</v>
      </c>
      <c r="B48">
        <f t="shared" si="1"/>
        <v>47</v>
      </c>
      <c r="C48" s="34" t="str">
        <f>'2025 Muniinfo'!A29</f>
        <v>0204</v>
      </c>
      <c r="D48" s="34" t="str">
        <f>'2025 Muniinfo'!B29</f>
        <v>Bogota Borough</v>
      </c>
      <c r="E48" s="34" t="str">
        <f>'2025 Muniinfo'!C29</f>
        <v>Bergen</v>
      </c>
      <c r="F48">
        <f>'2025 Muniinfo'!D29</f>
        <v>3</v>
      </c>
      <c r="G48" t="str">
        <f>'2025 Muniinfo'!E29</f>
        <v>Ineligible</v>
      </c>
    </row>
    <row r="49" spans="1:7" ht="16.5" x14ac:dyDescent="0.3">
      <c r="A49" t="str">
        <f t="shared" si="0"/>
        <v>Boonton Town, Morris County</v>
      </c>
      <c r="B49">
        <f t="shared" si="1"/>
        <v>48</v>
      </c>
      <c r="C49" s="34" t="str">
        <f>'2025 Muniinfo'!A376</f>
        <v>1401</v>
      </c>
      <c r="D49" s="34" t="str">
        <f>'2025 Muniinfo'!B376</f>
        <v>Boonton Town</v>
      </c>
      <c r="E49" s="34" t="str">
        <f>'2025 Muniinfo'!C376</f>
        <v>Morris</v>
      </c>
      <c r="F49">
        <f>'2025 Muniinfo'!D376</f>
        <v>1</v>
      </c>
      <c r="G49" t="str">
        <f>'2025 Muniinfo'!E376</f>
        <v>Eligible</v>
      </c>
    </row>
    <row r="50" spans="1:7" ht="16.5" x14ac:dyDescent="0.3">
      <c r="A50" t="str">
        <f t="shared" si="0"/>
        <v>Boonton Township, Morris County</v>
      </c>
      <c r="B50">
        <f t="shared" si="1"/>
        <v>49</v>
      </c>
      <c r="C50" s="34" t="str">
        <f>'2025 Muniinfo'!A377</f>
        <v>1402</v>
      </c>
      <c r="D50" s="34" t="str">
        <f>'2025 Muniinfo'!B377</f>
        <v>Boonton Township</v>
      </c>
      <c r="E50" s="34" t="str">
        <f>'2025 Muniinfo'!C377</f>
        <v>Morris</v>
      </c>
      <c r="F50">
        <f>'2025 Muniinfo'!D377</f>
        <v>2</v>
      </c>
      <c r="G50" t="str">
        <f>'2025 Muniinfo'!E377</f>
        <v>Ineligible</v>
      </c>
    </row>
    <row r="51" spans="1:7" ht="16.5" x14ac:dyDescent="0.3">
      <c r="A51" t="str">
        <f t="shared" si="0"/>
        <v>Bordentown City, Burlington County</v>
      </c>
      <c r="B51">
        <f t="shared" si="1"/>
        <v>50</v>
      </c>
      <c r="C51" s="34" t="str">
        <f>'2025 Muniinfo'!A98</f>
        <v>0303</v>
      </c>
      <c r="D51" s="34" t="str">
        <f>'2025 Muniinfo'!B98</f>
        <v>Bordentown City</v>
      </c>
      <c r="E51" s="34" t="str">
        <f>'2025 Muniinfo'!C98</f>
        <v>Burlington</v>
      </c>
      <c r="F51">
        <f>'2025 Muniinfo'!D98</f>
        <v>3</v>
      </c>
      <c r="G51" t="str">
        <f>'2025 Muniinfo'!E98</f>
        <v>Eligible</v>
      </c>
    </row>
    <row r="52" spans="1:7" ht="16.5" x14ac:dyDescent="0.3">
      <c r="A52" t="str">
        <f t="shared" si="0"/>
        <v>Bordentown Township, Burlington County</v>
      </c>
      <c r="B52">
        <f t="shared" si="1"/>
        <v>51</v>
      </c>
      <c r="C52" s="34" t="str">
        <f>'2025 Muniinfo'!A99</f>
        <v>0304</v>
      </c>
      <c r="D52" s="34" t="str">
        <f>'2025 Muniinfo'!B99</f>
        <v>Bordentown Township</v>
      </c>
      <c r="E52" s="34" t="str">
        <f>'2025 Muniinfo'!C99</f>
        <v>Burlington</v>
      </c>
      <c r="F52">
        <f>'2025 Muniinfo'!D99</f>
        <v>1</v>
      </c>
      <c r="G52" t="str">
        <f>'2025 Muniinfo'!E99</f>
        <v>Eligible</v>
      </c>
    </row>
    <row r="53" spans="1:7" ht="16.5" x14ac:dyDescent="0.3">
      <c r="A53" t="str">
        <f t="shared" si="0"/>
        <v>Bound Brook Borough, Somerset County</v>
      </c>
      <c r="B53">
        <f t="shared" si="1"/>
        <v>52</v>
      </c>
      <c r="C53" s="34" t="str">
        <f>'2025 Muniinfo'!A482</f>
        <v>1804</v>
      </c>
      <c r="D53" s="34" t="str">
        <f>'2025 Muniinfo'!B482</f>
        <v>Bound Brook Borough</v>
      </c>
      <c r="E53" s="34" t="str">
        <f>'2025 Muniinfo'!C482</f>
        <v>Somerset</v>
      </c>
      <c r="F53">
        <f>'2025 Muniinfo'!D482</f>
        <v>2</v>
      </c>
      <c r="G53" t="str">
        <f>'2025 Muniinfo'!E482</f>
        <v>Ineligible</v>
      </c>
    </row>
    <row r="54" spans="1:7" ht="16.5" x14ac:dyDescent="0.3">
      <c r="A54" t="str">
        <f t="shared" si="0"/>
        <v>Bradley Beach Borough, Monmouth County</v>
      </c>
      <c r="B54">
        <f t="shared" si="1"/>
        <v>53</v>
      </c>
      <c r="C54" s="34" t="str">
        <f>'2025 Muniinfo'!A329</f>
        <v>1307</v>
      </c>
      <c r="D54" s="34" t="str">
        <f>'2025 Muniinfo'!B329</f>
        <v>Bradley Beach Borough</v>
      </c>
      <c r="E54" s="34" t="str">
        <f>'2025 Muniinfo'!C329</f>
        <v>Monmouth</v>
      </c>
      <c r="F54">
        <f>'2025 Muniinfo'!D329</f>
        <v>2</v>
      </c>
      <c r="G54" t="str">
        <f>'2025 Muniinfo'!E329</f>
        <v>Ineligible</v>
      </c>
    </row>
    <row r="55" spans="1:7" ht="16.5" x14ac:dyDescent="0.3">
      <c r="A55" t="str">
        <f t="shared" si="0"/>
        <v>Branchburg Township, Somerset County</v>
      </c>
      <c r="B55">
        <f t="shared" si="1"/>
        <v>54</v>
      </c>
      <c r="C55" s="34" t="str">
        <f>'2025 Muniinfo'!A483</f>
        <v>1805</v>
      </c>
      <c r="D55" s="34" t="str">
        <f>'2025 Muniinfo'!B483</f>
        <v>Branchburg Township</v>
      </c>
      <c r="E55" s="34" t="str">
        <f>'2025 Muniinfo'!C483</f>
        <v>Somerset</v>
      </c>
      <c r="F55">
        <f>'2025 Muniinfo'!D483</f>
        <v>3</v>
      </c>
      <c r="G55" t="str">
        <f>'2025 Muniinfo'!E483</f>
        <v>Eligible</v>
      </c>
    </row>
    <row r="56" spans="1:7" ht="16.5" x14ac:dyDescent="0.3">
      <c r="A56" t="str">
        <f t="shared" si="0"/>
        <v>Branchville Borough, Sussex County</v>
      </c>
      <c r="B56">
        <f t="shared" si="1"/>
        <v>55</v>
      </c>
      <c r="C56" s="34" t="str">
        <f>'2025 Muniinfo'!A502</f>
        <v>1903</v>
      </c>
      <c r="D56" s="34" t="str">
        <f>'2025 Muniinfo'!B502</f>
        <v>Branchville Borough</v>
      </c>
      <c r="E56" s="34" t="str">
        <f>'2025 Muniinfo'!C502</f>
        <v>Sussex</v>
      </c>
      <c r="F56">
        <f>'2025 Muniinfo'!D502</f>
        <v>1</v>
      </c>
      <c r="G56" t="str">
        <f>'2025 Muniinfo'!E502</f>
        <v>Eligible</v>
      </c>
    </row>
    <row r="57" spans="1:7" ht="16.5" x14ac:dyDescent="0.3">
      <c r="A57" t="str">
        <f t="shared" si="0"/>
        <v>Brick Township, Ocean County</v>
      </c>
      <c r="B57">
        <f t="shared" si="1"/>
        <v>56</v>
      </c>
      <c r="C57" s="34" t="str">
        <f>'2025 Muniinfo'!A420</f>
        <v>1506</v>
      </c>
      <c r="D57" s="34" t="str">
        <f>'2025 Muniinfo'!B420</f>
        <v>Brick Township</v>
      </c>
      <c r="E57" s="34" t="str">
        <f>'2025 Muniinfo'!C420</f>
        <v>Ocean</v>
      </c>
      <c r="F57">
        <f>'2025 Muniinfo'!D420</f>
        <v>3</v>
      </c>
      <c r="G57" t="str">
        <f>'2025 Muniinfo'!E420</f>
        <v>Ineligible</v>
      </c>
    </row>
    <row r="58" spans="1:7" ht="16.5" x14ac:dyDescent="0.3">
      <c r="A58" t="str">
        <f t="shared" si="0"/>
        <v>Bridgeton City, Cumberland County</v>
      </c>
      <c r="B58">
        <f t="shared" si="1"/>
        <v>57</v>
      </c>
      <c r="C58" s="34" t="str">
        <f>'2025 Muniinfo'!A188</f>
        <v>0601</v>
      </c>
      <c r="D58" s="34" t="str">
        <f>'2025 Muniinfo'!B188</f>
        <v>Bridgeton City</v>
      </c>
      <c r="E58" s="34" t="str">
        <f>'2025 Muniinfo'!C188</f>
        <v>Cumberland</v>
      </c>
      <c r="F58">
        <f>'2025 Muniinfo'!D188</f>
        <v>1</v>
      </c>
      <c r="G58" t="str">
        <f>'2025 Muniinfo'!E188</f>
        <v>Ineligible</v>
      </c>
    </row>
    <row r="59" spans="1:7" ht="16.5" x14ac:dyDescent="0.3">
      <c r="A59" t="str">
        <f t="shared" si="0"/>
        <v>Bridgewater Township, Somerset County</v>
      </c>
      <c r="B59">
        <f t="shared" si="1"/>
        <v>58</v>
      </c>
      <c r="C59" s="34" t="str">
        <f>'2025 Muniinfo'!A484</f>
        <v>1806</v>
      </c>
      <c r="D59" s="34" t="str">
        <f>'2025 Muniinfo'!B484</f>
        <v>Bridgewater Township</v>
      </c>
      <c r="E59" s="34" t="str">
        <f>'2025 Muniinfo'!C484</f>
        <v>Somerset</v>
      </c>
      <c r="F59">
        <f>'2025 Muniinfo'!D484</f>
        <v>1</v>
      </c>
      <c r="G59" t="str">
        <f>'2025 Muniinfo'!E484</f>
        <v>Ineligible</v>
      </c>
    </row>
    <row r="60" spans="1:7" ht="16.5" x14ac:dyDescent="0.3">
      <c r="A60" t="str">
        <f t="shared" si="0"/>
        <v>Brielle Borough, Monmouth County</v>
      </c>
      <c r="B60">
        <f t="shared" si="1"/>
        <v>59</v>
      </c>
      <c r="C60" s="34" t="str">
        <f>'2025 Muniinfo'!A330</f>
        <v>1308</v>
      </c>
      <c r="D60" s="34" t="str">
        <f>'2025 Muniinfo'!B330</f>
        <v>Brielle Borough</v>
      </c>
      <c r="E60" s="34" t="str">
        <f>'2025 Muniinfo'!C330</f>
        <v>Monmouth</v>
      </c>
      <c r="F60">
        <f>'2025 Muniinfo'!D330</f>
        <v>3</v>
      </c>
      <c r="G60" t="str">
        <f>'2025 Muniinfo'!E330</f>
        <v>Eligible</v>
      </c>
    </row>
    <row r="61" spans="1:7" ht="16.5" x14ac:dyDescent="0.3">
      <c r="A61" t="str">
        <f t="shared" si="0"/>
        <v>Brigantine City, Atlantic County</v>
      </c>
      <c r="B61">
        <f t="shared" si="1"/>
        <v>60</v>
      </c>
      <c r="C61" s="34" t="str">
        <f>'2025 Muniinfo'!A5</f>
        <v>0103</v>
      </c>
      <c r="D61" s="34" t="str">
        <f>'2025 Muniinfo'!B5</f>
        <v>Brigantine City</v>
      </c>
      <c r="E61" s="34" t="str">
        <f>'2025 Muniinfo'!C5</f>
        <v>Atlantic</v>
      </c>
      <c r="F61">
        <f>'2025 Muniinfo'!D5</f>
        <v>3</v>
      </c>
      <c r="G61" t="str">
        <f>'2025 Muniinfo'!E5</f>
        <v>Eligible</v>
      </c>
    </row>
    <row r="62" spans="1:7" ht="16.5" x14ac:dyDescent="0.3">
      <c r="A62" t="str">
        <f t="shared" si="0"/>
        <v>Brooklawn Borough, Camden County</v>
      </c>
      <c r="B62">
        <f t="shared" si="1"/>
        <v>61</v>
      </c>
      <c r="C62" s="34" t="str">
        <f>'2025 Muniinfo'!A142</f>
        <v>0407</v>
      </c>
      <c r="D62" s="34" t="str">
        <f>'2025 Muniinfo'!B142</f>
        <v>Brooklawn Borough</v>
      </c>
      <c r="E62" s="34" t="str">
        <f>'2025 Muniinfo'!C142</f>
        <v>Camden</v>
      </c>
      <c r="F62">
        <f>'2025 Muniinfo'!D142</f>
        <v>2</v>
      </c>
      <c r="G62" t="str">
        <f>'2025 Muniinfo'!E142</f>
        <v>Ineligible</v>
      </c>
    </row>
    <row r="63" spans="1:7" ht="16.5" x14ac:dyDescent="0.3">
      <c r="A63" t="str">
        <f t="shared" si="0"/>
        <v>Buena Borough, Atlantic County</v>
      </c>
      <c r="B63">
        <f t="shared" si="1"/>
        <v>62</v>
      </c>
      <c r="C63" s="34" t="str">
        <f>'2025 Muniinfo'!A6</f>
        <v>0104</v>
      </c>
      <c r="D63" s="34" t="str">
        <f>'2025 Muniinfo'!B6</f>
        <v>Buena Borough</v>
      </c>
      <c r="E63" s="34" t="str">
        <f>'2025 Muniinfo'!C6</f>
        <v>Atlantic</v>
      </c>
      <c r="F63">
        <f>'2025 Muniinfo'!D6</f>
        <v>1</v>
      </c>
      <c r="G63" t="str">
        <f>'2025 Muniinfo'!E6</f>
        <v>Ineligible</v>
      </c>
    </row>
    <row r="64" spans="1:7" ht="16.5" x14ac:dyDescent="0.3">
      <c r="A64" t="str">
        <f t="shared" si="0"/>
        <v>Buena Vista Township, Atlantic County</v>
      </c>
      <c r="B64">
        <f t="shared" si="1"/>
        <v>63</v>
      </c>
      <c r="C64" s="34" t="str">
        <f>'2025 Muniinfo'!A7</f>
        <v>0105</v>
      </c>
      <c r="D64" s="34" t="str">
        <f>'2025 Muniinfo'!B7</f>
        <v>Buena Vista Township</v>
      </c>
      <c r="E64" s="34" t="str">
        <f>'2025 Muniinfo'!C7</f>
        <v>Atlantic</v>
      </c>
      <c r="F64">
        <f>'2025 Muniinfo'!D7</f>
        <v>2</v>
      </c>
      <c r="G64" t="str">
        <f>'2025 Muniinfo'!E7</f>
        <v>Ineligible</v>
      </c>
    </row>
    <row r="65" spans="1:7" ht="16.5" x14ac:dyDescent="0.3">
      <c r="A65" t="str">
        <f t="shared" si="0"/>
        <v>Burlington City, Burlington County</v>
      </c>
      <c r="B65">
        <f t="shared" si="1"/>
        <v>64</v>
      </c>
      <c r="C65" s="34" t="str">
        <f>'2025 Muniinfo'!A100</f>
        <v>0305</v>
      </c>
      <c r="D65" s="34" t="str">
        <f>'2025 Muniinfo'!B100</f>
        <v>Burlington City</v>
      </c>
      <c r="E65" s="34" t="str">
        <f>'2025 Muniinfo'!C100</f>
        <v>Burlington</v>
      </c>
      <c r="F65">
        <f>'2025 Muniinfo'!D100</f>
        <v>2</v>
      </c>
      <c r="G65" t="str">
        <f>'2025 Muniinfo'!E100</f>
        <v>Ineligible</v>
      </c>
    </row>
    <row r="66" spans="1:7" ht="16.5" x14ac:dyDescent="0.3">
      <c r="A66" t="str">
        <f t="shared" si="0"/>
        <v>Burlington Township, Burlington County</v>
      </c>
      <c r="B66">
        <f t="shared" si="1"/>
        <v>65</v>
      </c>
      <c r="C66" s="34" t="str">
        <f>'2025 Muniinfo'!A101</f>
        <v>0306</v>
      </c>
      <c r="D66" s="34" t="str">
        <f>'2025 Muniinfo'!B101</f>
        <v>Burlington Township</v>
      </c>
      <c r="E66" s="34" t="str">
        <f>'2025 Muniinfo'!C101</f>
        <v>Burlington</v>
      </c>
      <c r="F66">
        <f>'2025 Muniinfo'!D101</f>
        <v>3</v>
      </c>
      <c r="G66" t="str">
        <f>'2025 Muniinfo'!E101</f>
        <v>Eligible</v>
      </c>
    </row>
    <row r="67" spans="1:7" ht="16.5" x14ac:dyDescent="0.3">
      <c r="A67" t="str">
        <f t="shared" ref="A67:A130" si="2">D67&amp;", "&amp;E67&amp;" County"</f>
        <v>Butler Borough, Morris County</v>
      </c>
      <c r="B67">
        <f t="shared" si="1"/>
        <v>66</v>
      </c>
      <c r="C67" s="34" t="str">
        <f>'2025 Muniinfo'!A378</f>
        <v>1403</v>
      </c>
      <c r="D67" s="34" t="str">
        <f>'2025 Muniinfo'!B378</f>
        <v>Butler Borough</v>
      </c>
      <c r="E67" s="34" t="str">
        <f>'2025 Muniinfo'!C378</f>
        <v>Morris</v>
      </c>
      <c r="F67">
        <f>'2025 Muniinfo'!D378</f>
        <v>3</v>
      </c>
      <c r="G67" t="str">
        <f>'2025 Muniinfo'!E378</f>
        <v>Eligible</v>
      </c>
    </row>
    <row r="68" spans="1:7" ht="16.5" x14ac:dyDescent="0.3">
      <c r="A68" t="str">
        <f t="shared" si="2"/>
        <v>Byram Township, Sussex County</v>
      </c>
      <c r="B68">
        <f t="shared" si="1"/>
        <v>67</v>
      </c>
      <c r="C68" s="34" t="str">
        <f>'2025 Muniinfo'!A503</f>
        <v>1904</v>
      </c>
      <c r="D68" s="34" t="str">
        <f>'2025 Muniinfo'!B503</f>
        <v>Byram Township</v>
      </c>
      <c r="E68" s="34" t="str">
        <f>'2025 Muniinfo'!C503</f>
        <v>Sussex</v>
      </c>
      <c r="F68">
        <f>'2025 Muniinfo'!D503</f>
        <v>2</v>
      </c>
      <c r="G68" t="str">
        <f>'2025 Muniinfo'!E503</f>
        <v>Ineligible</v>
      </c>
    </row>
    <row r="69" spans="1:7" ht="16.5" x14ac:dyDescent="0.3">
      <c r="A69" t="str">
        <f t="shared" si="2"/>
        <v>Caldwell Township, Essex County</v>
      </c>
      <c r="B69">
        <f t="shared" ref="B69:B132" si="3">B68+1</f>
        <v>68</v>
      </c>
      <c r="C69" s="34" t="str">
        <f>'2025 Muniinfo'!A204</f>
        <v>0703</v>
      </c>
      <c r="D69" s="34" t="str">
        <f>'2025 Muniinfo'!B204</f>
        <v>Caldwell Township</v>
      </c>
      <c r="E69" s="34" t="str">
        <f>'2025 Muniinfo'!C204</f>
        <v>Essex</v>
      </c>
      <c r="F69">
        <f>'2025 Muniinfo'!D204</f>
        <v>2</v>
      </c>
      <c r="G69" t="str">
        <f>'2025 Muniinfo'!E204</f>
        <v>Ineligible</v>
      </c>
    </row>
    <row r="70" spans="1:7" ht="16.5" x14ac:dyDescent="0.3">
      <c r="A70" t="str">
        <f t="shared" si="2"/>
        <v>Califon Borough, Hunterdon County</v>
      </c>
      <c r="B70">
        <f t="shared" si="3"/>
        <v>69</v>
      </c>
      <c r="C70" s="34" t="str">
        <f>'2025 Muniinfo'!A263</f>
        <v>1004</v>
      </c>
      <c r="D70" s="34" t="str">
        <f>'2025 Muniinfo'!B263</f>
        <v>Califon Borough</v>
      </c>
      <c r="E70" s="34" t="str">
        <f>'2025 Muniinfo'!C263</f>
        <v>Hunterdon</v>
      </c>
      <c r="F70">
        <f>'2025 Muniinfo'!D263</f>
        <v>1</v>
      </c>
      <c r="G70" t="str">
        <f>'2025 Muniinfo'!E263</f>
        <v>Eligible</v>
      </c>
    </row>
    <row r="71" spans="1:7" ht="16.5" x14ac:dyDescent="0.3">
      <c r="A71" t="str">
        <f t="shared" si="2"/>
        <v>Camden City, Camden County</v>
      </c>
      <c r="B71">
        <f t="shared" si="3"/>
        <v>70</v>
      </c>
      <c r="C71" s="34" t="str">
        <f>'2025 Muniinfo'!A143</f>
        <v>0408</v>
      </c>
      <c r="D71" s="34" t="str">
        <f>'2025 Muniinfo'!B143</f>
        <v>Camden City</v>
      </c>
      <c r="E71" s="34" t="str">
        <f>'2025 Muniinfo'!C143</f>
        <v>Camden</v>
      </c>
      <c r="F71">
        <f>'2025 Muniinfo'!D143</f>
        <v>3</v>
      </c>
      <c r="G71" t="str">
        <f>'2025 Muniinfo'!E143</f>
        <v>Ineligible</v>
      </c>
    </row>
    <row r="72" spans="1:7" ht="16.5" x14ac:dyDescent="0.3">
      <c r="A72" t="str">
        <f t="shared" si="2"/>
        <v>Cape May City, Cape May County</v>
      </c>
      <c r="B72">
        <f t="shared" si="3"/>
        <v>71</v>
      </c>
      <c r="C72" s="34" t="str">
        <f>'2025 Muniinfo'!A173</f>
        <v>0502</v>
      </c>
      <c r="D72" s="34" t="str">
        <f>'2025 Muniinfo'!B173</f>
        <v>Cape May City</v>
      </c>
      <c r="E72" s="34" t="str">
        <f>'2025 Muniinfo'!C173</f>
        <v>Cape May</v>
      </c>
      <c r="F72">
        <f>'2025 Muniinfo'!D173</f>
        <v>1</v>
      </c>
      <c r="G72" t="str">
        <f>'2025 Muniinfo'!E173</f>
        <v>Eligible</v>
      </c>
    </row>
    <row r="73" spans="1:7" ht="16.5" x14ac:dyDescent="0.3">
      <c r="A73" t="str">
        <f t="shared" si="2"/>
        <v>Cape May Point Borough, Cape May County</v>
      </c>
      <c r="B73">
        <f t="shared" si="3"/>
        <v>72</v>
      </c>
      <c r="C73" s="34" t="str">
        <f>'2025 Muniinfo'!A174</f>
        <v>0503</v>
      </c>
      <c r="D73" s="34" t="str">
        <f>'2025 Muniinfo'!B174</f>
        <v>Cape May Point Borough</v>
      </c>
      <c r="E73" s="34" t="str">
        <f>'2025 Muniinfo'!C174</f>
        <v>Cape May</v>
      </c>
      <c r="F73">
        <f>'2025 Muniinfo'!D174</f>
        <v>2</v>
      </c>
      <c r="G73" t="str">
        <f>'2025 Muniinfo'!E174</f>
        <v>Ineligible</v>
      </c>
    </row>
    <row r="74" spans="1:7" ht="16.5" x14ac:dyDescent="0.3">
      <c r="A74" t="str">
        <f t="shared" si="2"/>
        <v>Carlstadt Borough, Bergen County</v>
      </c>
      <c r="B74">
        <f t="shared" si="3"/>
        <v>73</v>
      </c>
      <c r="C74" s="34" t="str">
        <f>'2025 Muniinfo'!A30</f>
        <v>0205</v>
      </c>
      <c r="D74" s="34" t="str">
        <f>'2025 Muniinfo'!B30</f>
        <v>Carlstadt Borough</v>
      </c>
      <c r="E74" s="34" t="str">
        <f>'2025 Muniinfo'!C30</f>
        <v>Bergen</v>
      </c>
      <c r="F74">
        <f>'2025 Muniinfo'!D30</f>
        <v>1</v>
      </c>
      <c r="G74" t="str">
        <f>'2025 Muniinfo'!E30</f>
        <v>Eligible</v>
      </c>
    </row>
    <row r="75" spans="1:7" ht="16.5" x14ac:dyDescent="0.3">
      <c r="A75" t="str">
        <f t="shared" si="2"/>
        <v>Carneys Point Township, Salem County</v>
      </c>
      <c r="B75">
        <f t="shared" si="3"/>
        <v>74</v>
      </c>
      <c r="C75" s="34" t="str">
        <f>'2025 Muniinfo'!A476</f>
        <v>1713</v>
      </c>
      <c r="D75" s="34" t="str">
        <f>'2025 Muniinfo'!B476</f>
        <v>Carneys Point Township</v>
      </c>
      <c r="E75" s="34" t="str">
        <f>'2025 Muniinfo'!C476</f>
        <v>Salem</v>
      </c>
      <c r="F75">
        <f>'2025 Muniinfo'!D476</f>
        <v>2</v>
      </c>
      <c r="G75" t="str">
        <f>'2025 Muniinfo'!E476</f>
        <v>Ineligible</v>
      </c>
    </row>
    <row r="76" spans="1:7" ht="16.5" x14ac:dyDescent="0.3">
      <c r="A76" t="str">
        <f t="shared" si="2"/>
        <v>Carteret Borough, Middlesex County</v>
      </c>
      <c r="B76">
        <f t="shared" si="3"/>
        <v>75</v>
      </c>
      <c r="C76" s="34" t="str">
        <f>'2025 Muniinfo'!A298</f>
        <v>1201</v>
      </c>
      <c r="D76" s="34" t="str">
        <f>'2025 Muniinfo'!B298</f>
        <v>Carteret Borough</v>
      </c>
      <c r="E76" s="34" t="str">
        <f>'2025 Muniinfo'!C298</f>
        <v>Middlesex</v>
      </c>
      <c r="F76">
        <f>'2025 Muniinfo'!D298</f>
        <v>1</v>
      </c>
      <c r="G76" t="str">
        <f>'2025 Muniinfo'!E298</f>
        <v>Ineligible</v>
      </c>
    </row>
    <row r="77" spans="1:7" ht="16.5" x14ac:dyDescent="0.3">
      <c r="A77" t="str">
        <f t="shared" si="2"/>
        <v>Cedar Grove Township, Essex County</v>
      </c>
      <c r="B77">
        <f t="shared" si="3"/>
        <v>76</v>
      </c>
      <c r="C77" s="34" t="str">
        <f>'2025 Muniinfo'!A205</f>
        <v>0704</v>
      </c>
      <c r="D77" s="34" t="str">
        <f>'2025 Muniinfo'!B205</f>
        <v>Cedar Grove Township</v>
      </c>
      <c r="E77" s="34" t="str">
        <f>'2025 Muniinfo'!C205</f>
        <v>Essex</v>
      </c>
      <c r="F77">
        <f>'2025 Muniinfo'!D205</f>
        <v>3</v>
      </c>
      <c r="G77" t="str">
        <f>'2025 Muniinfo'!E205</f>
        <v>Eligible</v>
      </c>
    </row>
    <row r="78" spans="1:7" ht="16.5" x14ac:dyDescent="0.3">
      <c r="A78" t="str">
        <f t="shared" si="2"/>
        <v>Chatham Borough, Morris County</v>
      </c>
      <c r="B78">
        <f t="shared" si="3"/>
        <v>77</v>
      </c>
      <c r="C78" s="34" t="str">
        <f>'2025 Muniinfo'!A379</f>
        <v>1404</v>
      </c>
      <c r="D78" s="34" t="str">
        <f>'2025 Muniinfo'!B379</f>
        <v>Chatham Borough</v>
      </c>
      <c r="E78" s="34" t="str">
        <f>'2025 Muniinfo'!C379</f>
        <v>Morris</v>
      </c>
      <c r="F78">
        <f>'2025 Muniinfo'!D379</f>
        <v>1</v>
      </c>
      <c r="G78" t="str">
        <f>'2025 Muniinfo'!E379</f>
        <v>Ineligible</v>
      </c>
    </row>
    <row r="79" spans="1:7" ht="16.5" x14ac:dyDescent="0.3">
      <c r="A79" t="str">
        <f t="shared" si="2"/>
        <v>Chatham Township, Morris County</v>
      </c>
      <c r="B79">
        <f t="shared" si="3"/>
        <v>78</v>
      </c>
      <c r="C79" s="34" t="str">
        <f>'2025 Muniinfo'!A380</f>
        <v>1405</v>
      </c>
      <c r="D79" s="34" t="str">
        <f>'2025 Muniinfo'!B380</f>
        <v>Chatham Township</v>
      </c>
      <c r="E79" s="34" t="str">
        <f>'2025 Muniinfo'!C380</f>
        <v>Morris</v>
      </c>
      <c r="F79">
        <f>'2025 Muniinfo'!D380</f>
        <v>2</v>
      </c>
      <c r="G79" t="str">
        <f>'2025 Muniinfo'!E380</f>
        <v>Ineligible</v>
      </c>
    </row>
    <row r="80" spans="1:7" ht="16.5" x14ac:dyDescent="0.3">
      <c r="A80" t="str">
        <f t="shared" si="2"/>
        <v>Cherry Hill Township, Camden County</v>
      </c>
      <c r="B80">
        <f t="shared" si="3"/>
        <v>79</v>
      </c>
      <c r="C80" s="34" t="str">
        <f>'2025 Muniinfo'!A144</f>
        <v>0409</v>
      </c>
      <c r="D80" s="34" t="str">
        <f>'2025 Muniinfo'!B144</f>
        <v>Cherry Hill Township</v>
      </c>
      <c r="E80" s="34" t="str">
        <f>'2025 Muniinfo'!C144</f>
        <v>Camden</v>
      </c>
      <c r="F80">
        <f>'2025 Muniinfo'!D144</f>
        <v>1</v>
      </c>
      <c r="G80" t="str">
        <f>'2025 Muniinfo'!E144</f>
        <v>Ineligible</v>
      </c>
    </row>
    <row r="81" spans="1:7" ht="16.5" x14ac:dyDescent="0.3">
      <c r="A81" t="str">
        <f t="shared" si="2"/>
        <v>Chesilhurst Borough, Camden County</v>
      </c>
      <c r="B81">
        <f t="shared" si="3"/>
        <v>80</v>
      </c>
      <c r="C81" s="34" t="str">
        <f>'2025 Muniinfo'!A145</f>
        <v>0410</v>
      </c>
      <c r="D81" s="34" t="str">
        <f>'2025 Muniinfo'!B145</f>
        <v>Chesilhurst Borough</v>
      </c>
      <c r="E81" s="34" t="str">
        <f>'2025 Muniinfo'!C145</f>
        <v>Camden</v>
      </c>
      <c r="F81">
        <f>'2025 Muniinfo'!D145</f>
        <v>2</v>
      </c>
      <c r="G81" t="str">
        <f>'2025 Muniinfo'!E145</f>
        <v>Ineligible</v>
      </c>
    </row>
    <row r="82" spans="1:7" ht="16.5" x14ac:dyDescent="0.3">
      <c r="A82" t="str">
        <f t="shared" si="2"/>
        <v>Chester Borough, Morris County</v>
      </c>
      <c r="B82">
        <f t="shared" si="3"/>
        <v>81</v>
      </c>
      <c r="C82" s="34" t="str">
        <f>'2025 Muniinfo'!A381</f>
        <v>1406</v>
      </c>
      <c r="D82" s="34" t="str">
        <f>'2025 Muniinfo'!B381</f>
        <v>Chester Borough</v>
      </c>
      <c r="E82" s="34" t="str">
        <f>'2025 Muniinfo'!C381</f>
        <v>Morris</v>
      </c>
      <c r="F82">
        <f>'2025 Muniinfo'!D381</f>
        <v>3</v>
      </c>
      <c r="G82" t="str">
        <f>'2025 Muniinfo'!E381</f>
        <v>Eligible</v>
      </c>
    </row>
    <row r="83" spans="1:7" ht="16.5" x14ac:dyDescent="0.3">
      <c r="A83" t="str">
        <f t="shared" si="2"/>
        <v>Chester Township, Morris County</v>
      </c>
      <c r="B83">
        <f t="shared" si="3"/>
        <v>82</v>
      </c>
      <c r="C83" s="34" t="str">
        <f>'2025 Muniinfo'!A382</f>
        <v>1407</v>
      </c>
      <c r="D83" s="34" t="str">
        <f>'2025 Muniinfo'!B382</f>
        <v>Chester Township</v>
      </c>
      <c r="E83" s="34" t="str">
        <f>'2025 Muniinfo'!C382</f>
        <v>Morris</v>
      </c>
      <c r="F83">
        <f>'2025 Muniinfo'!D382</f>
        <v>1</v>
      </c>
      <c r="G83" t="str">
        <f>'2025 Muniinfo'!E382</f>
        <v>Eligible</v>
      </c>
    </row>
    <row r="84" spans="1:7" ht="16.5" x14ac:dyDescent="0.3">
      <c r="A84" t="str">
        <f t="shared" si="2"/>
        <v>Chesterfield Township, Burlington County</v>
      </c>
      <c r="B84">
        <f t="shared" si="3"/>
        <v>83</v>
      </c>
      <c r="C84" s="34" t="str">
        <f>'2025 Muniinfo'!A102</f>
        <v>0307</v>
      </c>
      <c r="D84" s="34" t="str">
        <f>'2025 Muniinfo'!B102</f>
        <v>Chesterfield Township</v>
      </c>
      <c r="E84" s="34" t="str">
        <f>'2025 Muniinfo'!C102</f>
        <v>Burlington</v>
      </c>
      <c r="F84">
        <f>'2025 Muniinfo'!D102</f>
        <v>1</v>
      </c>
      <c r="G84" t="str">
        <f>'2025 Muniinfo'!E102</f>
        <v>Ineligible</v>
      </c>
    </row>
    <row r="85" spans="1:7" ht="16.5" x14ac:dyDescent="0.3">
      <c r="A85" t="str">
        <f t="shared" si="2"/>
        <v>Cinnaminson Township, Burlington County</v>
      </c>
      <c r="B85">
        <f t="shared" si="3"/>
        <v>84</v>
      </c>
      <c r="C85" s="34" t="str">
        <f>'2025 Muniinfo'!A103</f>
        <v>0308</v>
      </c>
      <c r="D85" s="34" t="str">
        <f>'2025 Muniinfo'!B103</f>
        <v>Cinnaminson Township</v>
      </c>
      <c r="E85" s="34" t="str">
        <f>'2025 Muniinfo'!C103</f>
        <v>Burlington</v>
      </c>
      <c r="F85">
        <f>'2025 Muniinfo'!D103</f>
        <v>2</v>
      </c>
      <c r="G85" t="str">
        <f>'2025 Muniinfo'!E103</f>
        <v>Ineligible</v>
      </c>
    </row>
    <row r="86" spans="1:7" ht="16.5" x14ac:dyDescent="0.3">
      <c r="A86" t="str">
        <f t="shared" si="2"/>
        <v>Clark Township, Union County</v>
      </c>
      <c r="B86">
        <f t="shared" si="3"/>
        <v>85</v>
      </c>
      <c r="C86" s="34" t="str">
        <f>'2025 Muniinfo'!A525</f>
        <v>2002</v>
      </c>
      <c r="D86" s="34" t="str">
        <f>'2025 Muniinfo'!B525</f>
        <v>Clark Township</v>
      </c>
      <c r="E86" s="34" t="str">
        <f>'2025 Muniinfo'!C525</f>
        <v>Union</v>
      </c>
      <c r="F86">
        <f>'2025 Muniinfo'!D525</f>
        <v>3</v>
      </c>
      <c r="G86" t="str">
        <f>'2025 Muniinfo'!E525</f>
        <v>Eligible</v>
      </c>
    </row>
    <row r="87" spans="1:7" ht="16.5" x14ac:dyDescent="0.3">
      <c r="A87" t="str">
        <f t="shared" si="2"/>
        <v>Clayton Borough, Gloucester County</v>
      </c>
      <c r="B87">
        <f t="shared" si="3"/>
        <v>86</v>
      </c>
      <c r="C87" s="34" t="str">
        <f>'2025 Muniinfo'!A224</f>
        <v>0801</v>
      </c>
      <c r="D87" s="34" t="str">
        <f>'2025 Muniinfo'!B224</f>
        <v>Clayton Borough</v>
      </c>
      <c r="E87" s="34" t="str">
        <f>'2025 Muniinfo'!C224</f>
        <v>Gloucester</v>
      </c>
      <c r="F87">
        <f>'2025 Muniinfo'!D224</f>
        <v>1</v>
      </c>
      <c r="G87" t="str">
        <f>'2025 Muniinfo'!E224</f>
        <v>Eligible</v>
      </c>
    </row>
    <row r="88" spans="1:7" ht="16.5" x14ac:dyDescent="0.3">
      <c r="A88" t="str">
        <f t="shared" si="2"/>
        <v>Clementon Borough, Camden County</v>
      </c>
      <c r="B88">
        <f t="shared" si="3"/>
        <v>87</v>
      </c>
      <c r="C88" s="34" t="str">
        <f>'2025 Muniinfo'!A146</f>
        <v>0411</v>
      </c>
      <c r="D88" s="34" t="str">
        <f>'2025 Muniinfo'!B146</f>
        <v>Clementon Borough</v>
      </c>
      <c r="E88" s="34" t="str">
        <f>'2025 Muniinfo'!C146</f>
        <v>Camden</v>
      </c>
      <c r="F88">
        <f>'2025 Muniinfo'!D146</f>
        <v>3</v>
      </c>
      <c r="G88" t="str">
        <f>'2025 Muniinfo'!E146</f>
        <v>Eligible</v>
      </c>
    </row>
    <row r="89" spans="1:7" ht="16.5" x14ac:dyDescent="0.3">
      <c r="A89" t="str">
        <f t="shared" si="2"/>
        <v>Cliffside Park Borough, Bergen County</v>
      </c>
      <c r="B89">
        <f t="shared" si="3"/>
        <v>88</v>
      </c>
      <c r="C89" s="34" t="str">
        <f>'2025 Muniinfo'!A31</f>
        <v>0206</v>
      </c>
      <c r="D89" s="34" t="str">
        <f>'2025 Muniinfo'!B31</f>
        <v>Cliffside Park Borough</v>
      </c>
      <c r="E89" s="34" t="str">
        <f>'2025 Muniinfo'!C31</f>
        <v>Bergen</v>
      </c>
      <c r="F89">
        <f>'2025 Muniinfo'!D31</f>
        <v>2</v>
      </c>
      <c r="G89" t="str">
        <f>'2025 Muniinfo'!E31</f>
        <v>Ineligible</v>
      </c>
    </row>
    <row r="90" spans="1:7" ht="16.5" x14ac:dyDescent="0.3">
      <c r="A90" t="str">
        <f t="shared" si="2"/>
        <v>Clifton City, Passaic County</v>
      </c>
      <c r="B90">
        <f t="shared" si="3"/>
        <v>89</v>
      </c>
      <c r="C90" s="34" t="str">
        <f>'2025 Muniinfo'!A449</f>
        <v>1602</v>
      </c>
      <c r="D90" s="34" t="str">
        <f>'2025 Muniinfo'!B449</f>
        <v>Clifton City</v>
      </c>
      <c r="E90" s="34" t="str">
        <f>'2025 Muniinfo'!C449</f>
        <v>Passaic</v>
      </c>
      <c r="F90">
        <f>'2025 Muniinfo'!D449</f>
        <v>2</v>
      </c>
      <c r="G90" t="str">
        <f>'2025 Muniinfo'!E449</f>
        <v>Ineligible</v>
      </c>
    </row>
    <row r="91" spans="1:7" ht="16.5" x14ac:dyDescent="0.3">
      <c r="A91" t="str">
        <f t="shared" si="2"/>
        <v>Clinton Town, Hunterdon County</v>
      </c>
      <c r="B91">
        <f t="shared" si="3"/>
        <v>90</v>
      </c>
      <c r="C91" s="34" t="str">
        <f>'2025 Muniinfo'!A264</f>
        <v>1005</v>
      </c>
      <c r="D91" s="34" t="str">
        <f>'2025 Muniinfo'!B264</f>
        <v>Clinton Town</v>
      </c>
      <c r="E91" s="34" t="str">
        <f>'2025 Muniinfo'!C264</f>
        <v>Hunterdon</v>
      </c>
      <c r="F91">
        <f>'2025 Muniinfo'!D264</f>
        <v>2</v>
      </c>
      <c r="G91" t="str">
        <f>'2025 Muniinfo'!E264</f>
        <v>Ineligible</v>
      </c>
    </row>
    <row r="92" spans="1:7" ht="16.5" x14ac:dyDescent="0.3">
      <c r="A92" t="str">
        <f t="shared" si="2"/>
        <v>Clinton Township, Hunterdon County</v>
      </c>
      <c r="B92">
        <f t="shared" si="3"/>
        <v>91</v>
      </c>
      <c r="C92" s="34" t="str">
        <f>'2025 Muniinfo'!A265</f>
        <v>1006</v>
      </c>
      <c r="D92" s="34" t="str">
        <f>'2025 Muniinfo'!B265</f>
        <v>Clinton Township</v>
      </c>
      <c r="E92" s="34" t="str">
        <f>'2025 Muniinfo'!C265</f>
        <v>Hunterdon</v>
      </c>
      <c r="F92">
        <f>'2025 Muniinfo'!D265</f>
        <v>3</v>
      </c>
      <c r="G92" t="str">
        <f>'2025 Muniinfo'!E265</f>
        <v>Ineligible</v>
      </c>
    </row>
    <row r="93" spans="1:7" ht="16.5" x14ac:dyDescent="0.3">
      <c r="A93" t="str">
        <f t="shared" si="2"/>
        <v>Closter Borough, Bergen County</v>
      </c>
      <c r="B93">
        <f t="shared" si="3"/>
        <v>92</v>
      </c>
      <c r="C93" s="34" t="str">
        <f>'2025 Muniinfo'!A32</f>
        <v>0207</v>
      </c>
      <c r="D93" s="34" t="str">
        <f>'2025 Muniinfo'!B32</f>
        <v>Closter Borough</v>
      </c>
      <c r="E93" s="34" t="str">
        <f>'2025 Muniinfo'!C32</f>
        <v>Bergen</v>
      </c>
      <c r="F93">
        <f>'2025 Muniinfo'!D32</f>
        <v>3</v>
      </c>
      <c r="G93" t="str">
        <f>'2025 Muniinfo'!E32</f>
        <v>Eligible</v>
      </c>
    </row>
    <row r="94" spans="1:7" ht="16.5" x14ac:dyDescent="0.3">
      <c r="A94" t="str">
        <f t="shared" si="2"/>
        <v>Collingswood Borough, Camden County</v>
      </c>
      <c r="B94">
        <f t="shared" si="3"/>
        <v>93</v>
      </c>
      <c r="C94" s="34" t="str">
        <f>'2025 Muniinfo'!A147</f>
        <v>0412</v>
      </c>
      <c r="D94" s="34" t="str">
        <f>'2025 Muniinfo'!B147</f>
        <v>Collingswood Borough</v>
      </c>
      <c r="E94" s="34" t="str">
        <f>'2025 Muniinfo'!C147</f>
        <v>Camden</v>
      </c>
      <c r="F94">
        <f>'2025 Muniinfo'!D147</f>
        <v>1</v>
      </c>
      <c r="G94" t="str">
        <f>'2025 Muniinfo'!E147</f>
        <v>Eligible</v>
      </c>
    </row>
    <row r="95" spans="1:7" ht="16.5" x14ac:dyDescent="0.3">
      <c r="A95" t="str">
        <f t="shared" si="2"/>
        <v>Colts Neck Township, Monmouth County</v>
      </c>
      <c r="B95">
        <f t="shared" si="3"/>
        <v>94</v>
      </c>
      <c r="C95" s="34" t="str">
        <f>'2025 Muniinfo'!A331</f>
        <v>1309</v>
      </c>
      <c r="D95" s="34" t="str">
        <f>'2025 Muniinfo'!B331</f>
        <v>Colts Neck Township</v>
      </c>
      <c r="E95" s="34" t="str">
        <f>'2025 Muniinfo'!C331</f>
        <v>Monmouth</v>
      </c>
      <c r="F95">
        <f>'2025 Muniinfo'!D331</f>
        <v>1</v>
      </c>
      <c r="G95" t="str">
        <f>'2025 Muniinfo'!E331</f>
        <v>Eligible</v>
      </c>
    </row>
    <row r="96" spans="1:7" ht="16.5" x14ac:dyDescent="0.3">
      <c r="A96" t="str">
        <f t="shared" si="2"/>
        <v>Commercial Township, Cumberland County</v>
      </c>
      <c r="B96">
        <f t="shared" si="3"/>
        <v>95</v>
      </c>
      <c r="C96" s="34" t="str">
        <f>'2025 Muniinfo'!A189</f>
        <v>0602</v>
      </c>
      <c r="D96" s="34" t="str">
        <f>'2025 Muniinfo'!B189</f>
        <v>Commercial Township</v>
      </c>
      <c r="E96" s="34" t="str">
        <f>'2025 Muniinfo'!C189</f>
        <v>Cumberland</v>
      </c>
      <c r="F96">
        <f>'2025 Muniinfo'!D189</f>
        <v>2</v>
      </c>
      <c r="G96" t="str">
        <f>'2025 Muniinfo'!E189</f>
        <v>Ineligible</v>
      </c>
    </row>
    <row r="97" spans="1:7" ht="16.5" x14ac:dyDescent="0.3">
      <c r="A97" t="str">
        <f t="shared" si="2"/>
        <v>Corbin City, Atlantic County</v>
      </c>
      <c r="B97">
        <f t="shared" si="3"/>
        <v>96</v>
      </c>
      <c r="C97" s="34" t="str">
        <f>'2025 Muniinfo'!A8</f>
        <v>0106</v>
      </c>
      <c r="D97" s="34" t="str">
        <f>'2025 Muniinfo'!B8</f>
        <v>Corbin City</v>
      </c>
      <c r="E97" s="34" t="str">
        <f>'2025 Muniinfo'!C8</f>
        <v>Atlantic</v>
      </c>
      <c r="F97">
        <f>'2025 Muniinfo'!D8</f>
        <v>3</v>
      </c>
      <c r="G97" t="str">
        <f>'2025 Muniinfo'!E8</f>
        <v>Eligible</v>
      </c>
    </row>
    <row r="98" spans="1:7" ht="16.5" x14ac:dyDescent="0.3">
      <c r="A98" t="str">
        <f t="shared" si="2"/>
        <v>Cranbury Township, Middlesex County</v>
      </c>
      <c r="B98">
        <f t="shared" si="3"/>
        <v>97</v>
      </c>
      <c r="C98" s="34" t="str">
        <f>'2025 Muniinfo'!A299</f>
        <v>1202</v>
      </c>
      <c r="D98" s="34" t="str">
        <f>'2025 Muniinfo'!B299</f>
        <v>Cranbury Township</v>
      </c>
      <c r="E98" s="34" t="str">
        <f>'2025 Muniinfo'!C299</f>
        <v>Middlesex</v>
      </c>
      <c r="F98">
        <f>'2025 Muniinfo'!D299</f>
        <v>2</v>
      </c>
      <c r="G98" t="str">
        <f>'2025 Muniinfo'!E299</f>
        <v>Ineligible</v>
      </c>
    </row>
    <row r="99" spans="1:7" ht="16.5" x14ac:dyDescent="0.3">
      <c r="A99" t="str">
        <f t="shared" si="2"/>
        <v>Cranford Township, Union County</v>
      </c>
      <c r="B99">
        <f t="shared" si="3"/>
        <v>98</v>
      </c>
      <c r="C99" s="34" t="str">
        <f>'2025 Muniinfo'!A526</f>
        <v>2003</v>
      </c>
      <c r="D99" s="34" t="str">
        <f>'2025 Muniinfo'!B526</f>
        <v>Cranford Township</v>
      </c>
      <c r="E99" s="34" t="str">
        <f>'2025 Muniinfo'!C526</f>
        <v>Union</v>
      </c>
      <c r="F99">
        <f>'2025 Muniinfo'!D526</f>
        <v>1</v>
      </c>
      <c r="G99" t="str">
        <f>'2025 Muniinfo'!E526</f>
        <v>Eligible</v>
      </c>
    </row>
    <row r="100" spans="1:7" ht="16.5" x14ac:dyDescent="0.3">
      <c r="A100" t="str">
        <f t="shared" si="2"/>
        <v>Cresskill Borough, Bergen County</v>
      </c>
      <c r="B100">
        <f t="shared" si="3"/>
        <v>99</v>
      </c>
      <c r="C100" s="34" t="str">
        <f>'2025 Muniinfo'!A33</f>
        <v>0208</v>
      </c>
      <c r="D100" s="34" t="str">
        <f>'2025 Muniinfo'!B33</f>
        <v>Cresskill Borough</v>
      </c>
      <c r="E100" s="34" t="str">
        <f>'2025 Muniinfo'!C33</f>
        <v>Bergen</v>
      </c>
      <c r="F100">
        <f>'2025 Muniinfo'!D33</f>
        <v>1</v>
      </c>
      <c r="G100" t="str">
        <f>'2025 Muniinfo'!E33</f>
        <v>Eligible</v>
      </c>
    </row>
    <row r="101" spans="1:7" ht="16.5" x14ac:dyDescent="0.3">
      <c r="A101" t="str">
        <f t="shared" si="2"/>
        <v>Deal Borough, Monmouth County</v>
      </c>
      <c r="B101">
        <f t="shared" si="3"/>
        <v>100</v>
      </c>
      <c r="C101" s="34" t="str">
        <f>'2025 Muniinfo'!A332</f>
        <v>1310</v>
      </c>
      <c r="D101" s="34" t="str">
        <f>'2025 Muniinfo'!B332</f>
        <v>Deal Borough</v>
      </c>
      <c r="E101" s="34" t="str">
        <f>'2025 Muniinfo'!C332</f>
        <v>Monmouth</v>
      </c>
      <c r="F101">
        <f>'2025 Muniinfo'!D332</f>
        <v>2</v>
      </c>
      <c r="G101" t="str">
        <f>'2025 Muniinfo'!E332</f>
        <v>Ineligible</v>
      </c>
    </row>
    <row r="102" spans="1:7" ht="16.5" x14ac:dyDescent="0.3">
      <c r="A102" t="str">
        <f t="shared" si="2"/>
        <v>Deerfield Township, Cumberland County</v>
      </c>
      <c r="B102">
        <f t="shared" si="3"/>
        <v>101</v>
      </c>
      <c r="C102" s="34" t="str">
        <f>'2025 Muniinfo'!A190</f>
        <v>0603</v>
      </c>
      <c r="D102" s="34" t="str">
        <f>'2025 Muniinfo'!B190</f>
        <v>Deerfield Township</v>
      </c>
      <c r="E102" s="34" t="str">
        <f>'2025 Muniinfo'!C190</f>
        <v>Cumberland</v>
      </c>
      <c r="F102">
        <f>'2025 Muniinfo'!D190</f>
        <v>3</v>
      </c>
      <c r="G102" t="str">
        <f>'2025 Muniinfo'!E190</f>
        <v>Eligible</v>
      </c>
    </row>
    <row r="103" spans="1:7" ht="16.5" x14ac:dyDescent="0.3">
      <c r="A103" t="str">
        <f t="shared" si="2"/>
        <v>Delanco Township, Burlington County</v>
      </c>
      <c r="B103">
        <f t="shared" si="3"/>
        <v>102</v>
      </c>
      <c r="C103" s="34" t="str">
        <f>'2025 Muniinfo'!A104</f>
        <v>0309</v>
      </c>
      <c r="D103" s="34" t="str">
        <f>'2025 Muniinfo'!B104</f>
        <v>Delanco Township</v>
      </c>
      <c r="E103" s="34" t="str">
        <f>'2025 Muniinfo'!C104</f>
        <v>Burlington</v>
      </c>
      <c r="F103">
        <f>'2025 Muniinfo'!D104</f>
        <v>3</v>
      </c>
      <c r="G103" t="str">
        <f>'2025 Muniinfo'!E104</f>
        <v>Eligible</v>
      </c>
    </row>
    <row r="104" spans="1:7" ht="16.5" x14ac:dyDescent="0.3">
      <c r="A104" t="str">
        <f t="shared" si="2"/>
        <v>Delaware Township, Hunterdon County</v>
      </c>
      <c r="B104">
        <f t="shared" si="3"/>
        <v>103</v>
      </c>
      <c r="C104" s="34" t="str">
        <f>'2025 Muniinfo'!A266</f>
        <v>1007</v>
      </c>
      <c r="D104" s="34" t="str">
        <f>'2025 Muniinfo'!B266</f>
        <v>Delaware Township</v>
      </c>
      <c r="E104" s="34" t="str">
        <f>'2025 Muniinfo'!C266</f>
        <v>Hunterdon</v>
      </c>
      <c r="F104">
        <f>'2025 Muniinfo'!D266</f>
        <v>1</v>
      </c>
      <c r="G104" t="str">
        <f>'2025 Muniinfo'!E266</f>
        <v>Eligible</v>
      </c>
    </row>
    <row r="105" spans="1:7" ht="16.5" x14ac:dyDescent="0.3">
      <c r="A105" t="str">
        <f t="shared" si="2"/>
        <v>Delran Township, Burlington County</v>
      </c>
      <c r="B105">
        <f t="shared" si="3"/>
        <v>104</v>
      </c>
      <c r="C105" s="34" t="str">
        <f>'2025 Muniinfo'!A105</f>
        <v>0310</v>
      </c>
      <c r="D105" s="34" t="str">
        <f>'2025 Muniinfo'!B105</f>
        <v>Delran Township</v>
      </c>
      <c r="E105" s="34" t="str">
        <f>'2025 Muniinfo'!C105</f>
        <v>Burlington</v>
      </c>
      <c r="F105">
        <f>'2025 Muniinfo'!D105</f>
        <v>1</v>
      </c>
      <c r="G105" t="str">
        <f>'2025 Muniinfo'!E105</f>
        <v>Eligible</v>
      </c>
    </row>
    <row r="106" spans="1:7" ht="16.5" x14ac:dyDescent="0.3">
      <c r="A106" t="str">
        <f t="shared" si="2"/>
        <v>Demarest Borough, Bergen County</v>
      </c>
      <c r="B106">
        <f t="shared" si="3"/>
        <v>105</v>
      </c>
      <c r="C106" s="34" t="str">
        <f>'2025 Muniinfo'!A34</f>
        <v>0209</v>
      </c>
      <c r="D106" s="34" t="str">
        <f>'2025 Muniinfo'!B34</f>
        <v>Demarest Borough</v>
      </c>
      <c r="E106" s="34" t="str">
        <f>'2025 Muniinfo'!C34</f>
        <v>Bergen</v>
      </c>
      <c r="F106">
        <f>'2025 Muniinfo'!D34</f>
        <v>2</v>
      </c>
      <c r="G106" t="str">
        <f>'2025 Muniinfo'!E34</f>
        <v>Ineligible</v>
      </c>
    </row>
    <row r="107" spans="1:7" ht="16.5" x14ac:dyDescent="0.3">
      <c r="A107" t="str">
        <f t="shared" si="2"/>
        <v>Dennis Township, Cape May County</v>
      </c>
      <c r="B107">
        <f t="shared" si="3"/>
        <v>106</v>
      </c>
      <c r="C107" s="34" t="str">
        <f>'2025 Muniinfo'!A175</f>
        <v>0504</v>
      </c>
      <c r="D107" s="34" t="str">
        <f>'2025 Muniinfo'!B175</f>
        <v>Dennis Township</v>
      </c>
      <c r="E107" s="34" t="str">
        <f>'2025 Muniinfo'!C175</f>
        <v>Cape May</v>
      </c>
      <c r="F107">
        <f>'2025 Muniinfo'!D175</f>
        <v>3</v>
      </c>
      <c r="G107" t="str">
        <f>'2025 Muniinfo'!E175</f>
        <v>Eligible</v>
      </c>
    </row>
    <row r="108" spans="1:7" ht="16.5" x14ac:dyDescent="0.3">
      <c r="A108" t="str">
        <f t="shared" si="2"/>
        <v>Denville Township, Morris County</v>
      </c>
      <c r="B108">
        <f t="shared" si="3"/>
        <v>107</v>
      </c>
      <c r="C108" s="34" t="str">
        <f>'2025 Muniinfo'!A383</f>
        <v>1408</v>
      </c>
      <c r="D108" s="34" t="str">
        <f>'2025 Muniinfo'!B383</f>
        <v>Denville Township</v>
      </c>
      <c r="E108" s="34" t="str">
        <f>'2025 Muniinfo'!C383</f>
        <v>Morris</v>
      </c>
      <c r="F108">
        <f>'2025 Muniinfo'!D383</f>
        <v>2</v>
      </c>
      <c r="G108" t="str">
        <f>'2025 Muniinfo'!E383</f>
        <v>Ineligible</v>
      </c>
    </row>
    <row r="109" spans="1:7" ht="16.5" x14ac:dyDescent="0.3">
      <c r="A109" t="str">
        <f t="shared" si="2"/>
        <v>Deptford Township, Gloucester County</v>
      </c>
      <c r="B109">
        <f t="shared" si="3"/>
        <v>108</v>
      </c>
      <c r="C109" s="34" t="str">
        <f>'2025 Muniinfo'!A225</f>
        <v>0802</v>
      </c>
      <c r="D109" s="34" t="str">
        <f>'2025 Muniinfo'!B225</f>
        <v>Deptford Township</v>
      </c>
      <c r="E109" s="34" t="str">
        <f>'2025 Muniinfo'!C225</f>
        <v>Gloucester</v>
      </c>
      <c r="F109">
        <f>'2025 Muniinfo'!D225</f>
        <v>2</v>
      </c>
      <c r="G109" t="str">
        <f>'2025 Muniinfo'!E225</f>
        <v>Ineligible</v>
      </c>
    </row>
    <row r="110" spans="1:7" ht="16.5" x14ac:dyDescent="0.3">
      <c r="A110" t="str">
        <f t="shared" si="2"/>
        <v>Dover Town, Morris County</v>
      </c>
      <c r="B110">
        <f t="shared" si="3"/>
        <v>109</v>
      </c>
      <c r="C110" s="34" t="str">
        <f>'2025 Muniinfo'!A384</f>
        <v>1409</v>
      </c>
      <c r="D110" s="34" t="str">
        <f>'2025 Muniinfo'!B384</f>
        <v>Dover Town</v>
      </c>
      <c r="E110" s="34" t="str">
        <f>'2025 Muniinfo'!C384</f>
        <v>Morris</v>
      </c>
      <c r="F110">
        <f>'2025 Muniinfo'!D384</f>
        <v>3</v>
      </c>
      <c r="G110" t="str">
        <f>'2025 Muniinfo'!E384</f>
        <v>Ineligible</v>
      </c>
    </row>
    <row r="111" spans="1:7" ht="16.5" x14ac:dyDescent="0.3">
      <c r="A111" t="str">
        <f t="shared" si="2"/>
        <v>Downe Township, Cumberland County</v>
      </c>
      <c r="B111">
        <f t="shared" si="3"/>
        <v>110</v>
      </c>
      <c r="C111" s="34" t="str">
        <f>'2025 Muniinfo'!A191</f>
        <v>0604</v>
      </c>
      <c r="D111" s="34" t="str">
        <f>'2025 Muniinfo'!B191</f>
        <v>Downe Township</v>
      </c>
      <c r="E111" s="34" t="str">
        <f>'2025 Muniinfo'!C191</f>
        <v>Cumberland</v>
      </c>
      <c r="F111">
        <f>'2025 Muniinfo'!D191</f>
        <v>1</v>
      </c>
      <c r="G111" t="str">
        <f>'2025 Muniinfo'!E191</f>
        <v>Ineligible</v>
      </c>
    </row>
    <row r="112" spans="1:7" ht="16.5" x14ac:dyDescent="0.3">
      <c r="A112" t="str">
        <f t="shared" si="2"/>
        <v>Dumont Borough, Bergen County</v>
      </c>
      <c r="B112">
        <f t="shared" si="3"/>
        <v>111</v>
      </c>
      <c r="C112" s="34" t="str">
        <f>'2025 Muniinfo'!A35</f>
        <v>0210</v>
      </c>
      <c r="D112" s="34" t="str">
        <f>'2025 Muniinfo'!B35</f>
        <v>Dumont Borough</v>
      </c>
      <c r="E112" s="34" t="str">
        <f>'2025 Muniinfo'!C35</f>
        <v>Bergen</v>
      </c>
      <c r="F112">
        <f>'2025 Muniinfo'!D35</f>
        <v>3</v>
      </c>
      <c r="G112" t="str">
        <f>'2025 Muniinfo'!E35</f>
        <v>Eligible</v>
      </c>
    </row>
    <row r="113" spans="1:7" ht="16.5" x14ac:dyDescent="0.3">
      <c r="A113" t="str">
        <f t="shared" si="2"/>
        <v>Dunellen Borough, Middlesex County</v>
      </c>
      <c r="B113">
        <f t="shared" si="3"/>
        <v>112</v>
      </c>
      <c r="C113" s="34" t="str">
        <f>'2025 Muniinfo'!A300</f>
        <v>1203</v>
      </c>
      <c r="D113" s="34" t="str">
        <f>'2025 Muniinfo'!B300</f>
        <v>Dunellen Borough</v>
      </c>
      <c r="E113" s="34" t="str">
        <f>'2025 Muniinfo'!C300</f>
        <v>Middlesex</v>
      </c>
      <c r="F113">
        <f>'2025 Muniinfo'!D300</f>
        <v>3</v>
      </c>
      <c r="G113" t="str">
        <f>'2025 Muniinfo'!E300</f>
        <v>Ineligible</v>
      </c>
    </row>
    <row r="114" spans="1:7" ht="16.5" x14ac:dyDescent="0.3">
      <c r="A114" t="str">
        <f t="shared" si="2"/>
        <v>Eagleswood Township, Ocean County</v>
      </c>
      <c r="B114">
        <f t="shared" si="3"/>
        <v>113</v>
      </c>
      <c r="C114" s="34" t="str">
        <f>'2025 Muniinfo'!A422</f>
        <v>1508</v>
      </c>
      <c r="D114" s="34" t="str">
        <f>'2025 Muniinfo'!B422</f>
        <v>Eagleswood Township</v>
      </c>
      <c r="E114" s="34" t="str">
        <f>'2025 Muniinfo'!C422</f>
        <v>Ocean</v>
      </c>
      <c r="F114">
        <f>'2025 Muniinfo'!D422</f>
        <v>2</v>
      </c>
      <c r="G114" t="str">
        <f>'2025 Muniinfo'!E422</f>
        <v>Ineligible</v>
      </c>
    </row>
    <row r="115" spans="1:7" ht="16.5" x14ac:dyDescent="0.3">
      <c r="A115" t="str">
        <f t="shared" si="2"/>
        <v>East Amwell Township, Hunterdon County</v>
      </c>
      <c r="B115">
        <f t="shared" si="3"/>
        <v>114</v>
      </c>
      <c r="C115" s="34" t="str">
        <f>'2025 Muniinfo'!A267</f>
        <v>1008</v>
      </c>
      <c r="D115" s="34" t="str">
        <f>'2025 Muniinfo'!B267</f>
        <v>East Amwell Township</v>
      </c>
      <c r="E115" s="34" t="str">
        <f>'2025 Muniinfo'!C267</f>
        <v>Hunterdon</v>
      </c>
      <c r="F115">
        <f>'2025 Muniinfo'!D267</f>
        <v>2</v>
      </c>
      <c r="G115" t="str">
        <f>'2025 Muniinfo'!E267</f>
        <v>Ineligible</v>
      </c>
    </row>
    <row r="116" spans="1:7" ht="16.5" x14ac:dyDescent="0.3">
      <c r="A116" t="str">
        <f t="shared" si="2"/>
        <v>East Brunswick Township, Middlesex County</v>
      </c>
      <c r="B116">
        <f t="shared" si="3"/>
        <v>115</v>
      </c>
      <c r="C116" s="34" t="str">
        <f>'2025 Muniinfo'!A301</f>
        <v>1204</v>
      </c>
      <c r="D116" s="34" t="str">
        <f>'2025 Muniinfo'!B301</f>
        <v>East Brunswick Township</v>
      </c>
      <c r="E116" s="34" t="str">
        <f>'2025 Muniinfo'!C301</f>
        <v>Middlesex</v>
      </c>
      <c r="F116">
        <f>'2025 Muniinfo'!D301</f>
        <v>1</v>
      </c>
      <c r="G116" t="str">
        <f>'2025 Muniinfo'!E301</f>
        <v>Ineligible</v>
      </c>
    </row>
    <row r="117" spans="1:7" ht="16.5" x14ac:dyDescent="0.3">
      <c r="A117" t="str">
        <f t="shared" si="2"/>
        <v>East Greenwich Township, Gloucester County</v>
      </c>
      <c r="B117">
        <f t="shared" si="3"/>
        <v>116</v>
      </c>
      <c r="C117" s="34" t="str">
        <f>'2025 Muniinfo'!A226</f>
        <v>0803</v>
      </c>
      <c r="D117" s="34" t="str">
        <f>'2025 Muniinfo'!B226</f>
        <v>East Greenwich Township</v>
      </c>
      <c r="E117" s="34" t="str">
        <f>'2025 Muniinfo'!C226</f>
        <v>Gloucester</v>
      </c>
      <c r="F117">
        <f>'2025 Muniinfo'!D226</f>
        <v>3</v>
      </c>
      <c r="G117" t="str">
        <f>'2025 Muniinfo'!E226</f>
        <v>Eligible</v>
      </c>
    </row>
    <row r="118" spans="1:7" ht="16.5" x14ac:dyDescent="0.3">
      <c r="A118" t="str">
        <f t="shared" si="2"/>
        <v>East Hanover Township, Morris County</v>
      </c>
      <c r="B118">
        <f t="shared" si="3"/>
        <v>117</v>
      </c>
      <c r="C118" s="34" t="str">
        <f>'2025 Muniinfo'!A385</f>
        <v>1410</v>
      </c>
      <c r="D118" s="34" t="str">
        <f>'2025 Muniinfo'!B385</f>
        <v>East Hanover Township</v>
      </c>
      <c r="E118" s="34" t="str">
        <f>'2025 Muniinfo'!C385</f>
        <v>Morris</v>
      </c>
      <c r="F118">
        <f>'2025 Muniinfo'!D385</f>
        <v>1</v>
      </c>
      <c r="G118" t="str">
        <f>'2025 Muniinfo'!E385</f>
        <v>Ineligible</v>
      </c>
    </row>
    <row r="119" spans="1:7" ht="16.5" x14ac:dyDescent="0.3">
      <c r="A119" t="str">
        <f t="shared" si="2"/>
        <v>East Newark Borough, Hudson County</v>
      </c>
      <c r="B119">
        <f t="shared" si="3"/>
        <v>118</v>
      </c>
      <c r="C119" s="34" t="str">
        <f>'2025 Muniinfo'!A249</f>
        <v>0902</v>
      </c>
      <c r="D119" s="34" t="str">
        <f>'2025 Muniinfo'!B249</f>
        <v>East Newark Borough</v>
      </c>
      <c r="E119" s="34" t="str">
        <f>'2025 Muniinfo'!C249</f>
        <v>Hudson</v>
      </c>
      <c r="F119">
        <f>'2025 Muniinfo'!D249</f>
        <v>2</v>
      </c>
      <c r="G119" t="str">
        <f>'2025 Muniinfo'!E249</f>
        <v>Ineligible</v>
      </c>
    </row>
    <row r="120" spans="1:7" ht="16.5" x14ac:dyDescent="0.3">
      <c r="A120" t="str">
        <f t="shared" si="2"/>
        <v>East Orange City, Essex County</v>
      </c>
      <c r="B120">
        <f t="shared" si="3"/>
        <v>119</v>
      </c>
      <c r="C120" s="34" t="str">
        <f>'2025 Muniinfo'!A206</f>
        <v>0705</v>
      </c>
      <c r="D120" s="34" t="str">
        <f>'2025 Muniinfo'!B206</f>
        <v>East Orange City</v>
      </c>
      <c r="E120" s="34" t="str">
        <f>'2025 Muniinfo'!C206</f>
        <v>Essex</v>
      </c>
      <c r="F120">
        <f>'2025 Muniinfo'!D206</f>
        <v>1</v>
      </c>
      <c r="G120" t="str">
        <f>'2025 Muniinfo'!E206</f>
        <v>Ineligible</v>
      </c>
    </row>
    <row r="121" spans="1:7" ht="16.5" x14ac:dyDescent="0.3">
      <c r="A121" t="str">
        <f t="shared" si="2"/>
        <v>East Rutherford Borough, Bergen County</v>
      </c>
      <c r="B121">
        <f t="shared" si="3"/>
        <v>120</v>
      </c>
      <c r="C121" s="34" t="str">
        <f>'2025 Muniinfo'!A37</f>
        <v>0212</v>
      </c>
      <c r="D121" s="34" t="str">
        <f>'2025 Muniinfo'!B37</f>
        <v>East Rutherford Borough</v>
      </c>
      <c r="E121" s="34" t="str">
        <f>'2025 Muniinfo'!C37</f>
        <v>Bergen</v>
      </c>
      <c r="F121">
        <f>'2025 Muniinfo'!D37</f>
        <v>2</v>
      </c>
      <c r="G121" t="str">
        <f>'2025 Muniinfo'!E37</f>
        <v>Ineligible</v>
      </c>
    </row>
    <row r="122" spans="1:7" ht="16.5" x14ac:dyDescent="0.3">
      <c r="A122" t="str">
        <f t="shared" si="2"/>
        <v>East Windsor Township, Mercer County</v>
      </c>
      <c r="B122">
        <f t="shared" si="3"/>
        <v>121</v>
      </c>
      <c r="C122" s="34" t="str">
        <f>'2025 Muniinfo'!A286</f>
        <v>1101</v>
      </c>
      <c r="D122" s="34" t="str">
        <f>'2025 Muniinfo'!B286</f>
        <v>East Windsor Township</v>
      </c>
      <c r="E122" s="34" t="str">
        <f>'2025 Muniinfo'!C286</f>
        <v>Mercer</v>
      </c>
      <c r="F122">
        <f>'2025 Muniinfo'!D286</f>
        <v>3</v>
      </c>
      <c r="G122" t="str">
        <f>'2025 Muniinfo'!E286</f>
        <v>Eligible</v>
      </c>
    </row>
    <row r="123" spans="1:7" ht="16.5" x14ac:dyDescent="0.3">
      <c r="A123" t="str">
        <f t="shared" si="2"/>
        <v>Eastampton Township, Burlington County</v>
      </c>
      <c r="B123">
        <f t="shared" si="3"/>
        <v>122</v>
      </c>
      <c r="C123" s="34" t="str">
        <f>'2025 Muniinfo'!A106</f>
        <v>0311</v>
      </c>
      <c r="D123" s="34" t="str">
        <f>'2025 Muniinfo'!B106</f>
        <v>Eastampton Township</v>
      </c>
      <c r="E123" s="34" t="str">
        <f>'2025 Muniinfo'!C106</f>
        <v>Burlington</v>
      </c>
      <c r="F123">
        <f>'2025 Muniinfo'!D106</f>
        <v>2</v>
      </c>
      <c r="G123" t="str">
        <f>'2025 Muniinfo'!E106</f>
        <v>Ineligible</v>
      </c>
    </row>
    <row r="124" spans="1:7" ht="16.5" x14ac:dyDescent="0.3">
      <c r="A124" t="str">
        <f t="shared" si="2"/>
        <v>Eatontown Borough, Monmouth County</v>
      </c>
      <c r="B124">
        <f t="shared" si="3"/>
        <v>123</v>
      </c>
      <c r="C124" s="34" t="str">
        <f>'2025 Muniinfo'!A333</f>
        <v>1311</v>
      </c>
      <c r="D124" s="34" t="str">
        <f>'2025 Muniinfo'!B333</f>
        <v>Eatontown Borough</v>
      </c>
      <c r="E124" s="34" t="str">
        <f>'2025 Muniinfo'!C333</f>
        <v>Monmouth</v>
      </c>
      <c r="F124">
        <f>'2025 Muniinfo'!D333</f>
        <v>3</v>
      </c>
      <c r="G124" t="str">
        <f>'2025 Muniinfo'!E333</f>
        <v>Eligible</v>
      </c>
    </row>
    <row r="125" spans="1:7" ht="16.5" x14ac:dyDescent="0.3">
      <c r="A125" t="str">
        <f t="shared" si="2"/>
        <v>Edgewater Borough, Bergen County</v>
      </c>
      <c r="B125">
        <f t="shared" si="3"/>
        <v>124</v>
      </c>
      <c r="C125" s="34" t="str">
        <f>'2025 Muniinfo'!A38</f>
        <v>0213</v>
      </c>
      <c r="D125" s="34" t="str">
        <f>'2025 Muniinfo'!B38</f>
        <v>Edgewater Borough</v>
      </c>
      <c r="E125" s="34" t="str">
        <f>'2025 Muniinfo'!C38</f>
        <v>Bergen</v>
      </c>
      <c r="F125">
        <f>'2025 Muniinfo'!D38</f>
        <v>3</v>
      </c>
      <c r="G125" t="str">
        <f>'2025 Muniinfo'!E38</f>
        <v>Ineligible</v>
      </c>
    </row>
    <row r="126" spans="1:7" ht="16.5" x14ac:dyDescent="0.3">
      <c r="A126" t="str">
        <f t="shared" si="2"/>
        <v>Edgewater Park Township, Burlington County</v>
      </c>
      <c r="B126">
        <f t="shared" si="3"/>
        <v>125</v>
      </c>
      <c r="C126" s="34" t="str">
        <f>'2025 Muniinfo'!A107</f>
        <v>0312</v>
      </c>
      <c r="D126" s="34" t="str">
        <f>'2025 Muniinfo'!B107</f>
        <v>Edgewater Park Township</v>
      </c>
      <c r="E126" s="34" t="str">
        <f>'2025 Muniinfo'!C107</f>
        <v>Burlington</v>
      </c>
      <c r="F126">
        <f>'2025 Muniinfo'!D107</f>
        <v>3</v>
      </c>
      <c r="G126" t="str">
        <f>'2025 Muniinfo'!E107</f>
        <v>Eligible</v>
      </c>
    </row>
    <row r="127" spans="1:7" ht="16.5" x14ac:dyDescent="0.3">
      <c r="A127" t="str">
        <f t="shared" si="2"/>
        <v>Edison Township, Middlesex County</v>
      </c>
      <c r="B127">
        <f t="shared" si="3"/>
        <v>126</v>
      </c>
      <c r="C127" s="34" t="str">
        <f>'2025 Muniinfo'!A302</f>
        <v>1205</v>
      </c>
      <c r="D127" s="34" t="str">
        <f>'2025 Muniinfo'!B302</f>
        <v>Edison Township</v>
      </c>
      <c r="E127" s="34" t="str">
        <f>'2025 Muniinfo'!C302</f>
        <v>Middlesex</v>
      </c>
      <c r="F127">
        <f>'2025 Muniinfo'!D302</f>
        <v>2</v>
      </c>
      <c r="G127" t="str">
        <f>'2025 Muniinfo'!E302</f>
        <v>Ineligible</v>
      </c>
    </row>
    <row r="128" spans="1:7" ht="16.5" x14ac:dyDescent="0.3">
      <c r="A128" t="str">
        <f t="shared" si="2"/>
        <v>Egg Harbor City, Atlantic County</v>
      </c>
      <c r="B128">
        <f t="shared" si="3"/>
        <v>127</v>
      </c>
      <c r="C128" s="34" t="str">
        <f>'2025 Muniinfo'!A9</f>
        <v>0107</v>
      </c>
      <c r="D128" s="34" t="str">
        <f>'2025 Muniinfo'!B9</f>
        <v>Egg Harbor City</v>
      </c>
      <c r="E128" s="34" t="str">
        <f>'2025 Muniinfo'!C9</f>
        <v>Atlantic</v>
      </c>
      <c r="F128">
        <f>'2025 Muniinfo'!D9</f>
        <v>1</v>
      </c>
      <c r="G128" t="str">
        <f>'2025 Muniinfo'!E9</f>
        <v>Eligible</v>
      </c>
    </row>
    <row r="129" spans="1:7" ht="16.5" x14ac:dyDescent="0.3">
      <c r="A129" t="str">
        <f t="shared" si="2"/>
        <v>Egg Harbor Township, Atlantic County</v>
      </c>
      <c r="B129">
        <f t="shared" si="3"/>
        <v>128</v>
      </c>
      <c r="C129" s="34" t="str">
        <f>'2025 Muniinfo'!A10</f>
        <v>0108</v>
      </c>
      <c r="D129" s="34" t="str">
        <f>'2025 Muniinfo'!B10</f>
        <v>Egg Harbor Township</v>
      </c>
      <c r="E129" s="34" t="str">
        <f>'2025 Muniinfo'!C10</f>
        <v>Atlantic</v>
      </c>
      <c r="F129">
        <f>'2025 Muniinfo'!D10</f>
        <v>2</v>
      </c>
      <c r="G129" t="str">
        <f>'2025 Muniinfo'!E10</f>
        <v>Ineligible</v>
      </c>
    </row>
    <row r="130" spans="1:7" ht="16.5" x14ac:dyDescent="0.3">
      <c r="A130" t="str">
        <f t="shared" si="2"/>
        <v>Elizabeth City, Union County</v>
      </c>
      <c r="B130">
        <f t="shared" si="3"/>
        <v>129</v>
      </c>
      <c r="C130" s="34" t="str">
        <f>'2025 Muniinfo'!A527</f>
        <v>2004</v>
      </c>
      <c r="D130" s="34" t="str">
        <f>'2025 Muniinfo'!B527</f>
        <v>Elizabeth City</v>
      </c>
      <c r="E130" s="34" t="str">
        <f>'2025 Muniinfo'!C527</f>
        <v>Union</v>
      </c>
      <c r="F130">
        <f>'2025 Muniinfo'!D527</f>
        <v>2</v>
      </c>
      <c r="G130" t="str">
        <f>'2025 Muniinfo'!E527</f>
        <v>Ineligible</v>
      </c>
    </row>
    <row r="131" spans="1:7" ht="16.5" x14ac:dyDescent="0.3">
      <c r="A131" t="str">
        <f t="shared" ref="A131:A194" si="4">D131&amp;", "&amp;E131&amp;" County"</f>
        <v>Elk Township, Gloucester County</v>
      </c>
      <c r="B131">
        <f t="shared" si="3"/>
        <v>130</v>
      </c>
      <c r="C131" s="34" t="str">
        <f>'2025 Muniinfo'!A227</f>
        <v>0804</v>
      </c>
      <c r="D131" s="34" t="str">
        <f>'2025 Muniinfo'!B227</f>
        <v>Elk Township</v>
      </c>
      <c r="E131" s="34" t="str">
        <f>'2025 Muniinfo'!C227</f>
        <v>Gloucester</v>
      </c>
      <c r="F131">
        <f>'2025 Muniinfo'!D227</f>
        <v>1</v>
      </c>
      <c r="G131" t="str">
        <f>'2025 Muniinfo'!E227</f>
        <v>Eligible</v>
      </c>
    </row>
    <row r="132" spans="1:7" ht="16.5" x14ac:dyDescent="0.3">
      <c r="A132" t="str">
        <f t="shared" si="4"/>
        <v>Elmer Borough, Salem County</v>
      </c>
      <c r="B132">
        <f t="shared" si="3"/>
        <v>131</v>
      </c>
      <c r="C132" s="34" t="str">
        <f>'2025 Muniinfo'!A465</f>
        <v>1702</v>
      </c>
      <c r="D132" s="34" t="str">
        <f>'2025 Muniinfo'!B465</f>
        <v>Elmer Borough</v>
      </c>
      <c r="E132" s="34" t="str">
        <f>'2025 Muniinfo'!C465</f>
        <v>Salem</v>
      </c>
      <c r="F132">
        <f>'2025 Muniinfo'!D465</f>
        <v>3</v>
      </c>
      <c r="G132" t="str">
        <f>'2025 Muniinfo'!E465</f>
        <v>Eligible</v>
      </c>
    </row>
    <row r="133" spans="1:7" ht="16.5" x14ac:dyDescent="0.3">
      <c r="A133" t="str">
        <f t="shared" si="4"/>
        <v>Elmwood Park Borough, Bergen County</v>
      </c>
      <c r="B133">
        <f t="shared" ref="B133:B196" si="5">B132+1</f>
        <v>132</v>
      </c>
      <c r="C133" s="34" t="str">
        <f>'2025 Muniinfo'!A36</f>
        <v>0211</v>
      </c>
      <c r="D133" s="34" t="str">
        <f>'2025 Muniinfo'!B36</f>
        <v>Elmwood Park Borough</v>
      </c>
      <c r="E133" s="34" t="str">
        <f>'2025 Muniinfo'!C36</f>
        <v>Bergen</v>
      </c>
      <c r="F133">
        <f>'2025 Muniinfo'!D36</f>
        <v>1</v>
      </c>
      <c r="G133" t="str">
        <f>'2025 Muniinfo'!E36</f>
        <v>Ineligible</v>
      </c>
    </row>
    <row r="134" spans="1:7" ht="16.5" x14ac:dyDescent="0.3">
      <c r="A134" t="str">
        <f t="shared" si="4"/>
        <v>Elsinboro Township, Salem County</v>
      </c>
      <c r="B134">
        <f t="shared" si="5"/>
        <v>133</v>
      </c>
      <c r="C134" s="34" t="str">
        <f>'2025 Muniinfo'!A466</f>
        <v>1703</v>
      </c>
      <c r="D134" s="34" t="str">
        <f>'2025 Muniinfo'!B466</f>
        <v>Elsinboro Township</v>
      </c>
      <c r="E134" s="34" t="str">
        <f>'2025 Muniinfo'!C466</f>
        <v>Salem</v>
      </c>
      <c r="F134">
        <f>'2025 Muniinfo'!D466</f>
        <v>1</v>
      </c>
      <c r="G134" t="str">
        <f>'2025 Muniinfo'!E466</f>
        <v>Eligible</v>
      </c>
    </row>
    <row r="135" spans="1:7" ht="16.5" x14ac:dyDescent="0.3">
      <c r="A135" t="str">
        <f t="shared" si="4"/>
        <v>Emerson Borough, Bergen County</v>
      </c>
      <c r="B135">
        <f t="shared" si="5"/>
        <v>134</v>
      </c>
      <c r="C135" s="34" t="str">
        <f>'2025 Muniinfo'!A39</f>
        <v>0214</v>
      </c>
      <c r="D135" s="34" t="str">
        <f>'2025 Muniinfo'!B39</f>
        <v>Emerson Borough</v>
      </c>
      <c r="E135" s="34" t="str">
        <f>'2025 Muniinfo'!C39</f>
        <v>Bergen</v>
      </c>
      <c r="F135">
        <f>'2025 Muniinfo'!D39</f>
        <v>1</v>
      </c>
      <c r="G135" t="str">
        <f>'2025 Muniinfo'!E39</f>
        <v>Eligible</v>
      </c>
    </row>
    <row r="136" spans="1:7" ht="16.5" x14ac:dyDescent="0.3">
      <c r="A136" t="str">
        <f t="shared" si="4"/>
        <v>Englewood City, Bergen County</v>
      </c>
      <c r="B136">
        <f t="shared" si="5"/>
        <v>135</v>
      </c>
      <c r="C136" s="34" t="str">
        <f>'2025 Muniinfo'!A40</f>
        <v>0215</v>
      </c>
      <c r="D136" s="34" t="str">
        <f>'2025 Muniinfo'!B40</f>
        <v>Englewood City</v>
      </c>
      <c r="E136" s="34" t="str">
        <f>'2025 Muniinfo'!C40</f>
        <v>Bergen</v>
      </c>
      <c r="F136">
        <f>'2025 Muniinfo'!D40</f>
        <v>2</v>
      </c>
      <c r="G136" t="str">
        <f>'2025 Muniinfo'!E40</f>
        <v>Ineligible</v>
      </c>
    </row>
    <row r="137" spans="1:7" ht="16.5" x14ac:dyDescent="0.3">
      <c r="A137" t="str">
        <f t="shared" si="4"/>
        <v>Englewood Cliffs Borough, Bergen County</v>
      </c>
      <c r="B137">
        <f t="shared" si="5"/>
        <v>136</v>
      </c>
      <c r="C137" s="34" t="str">
        <f>'2025 Muniinfo'!A41</f>
        <v>0216</v>
      </c>
      <c r="D137" s="34" t="str">
        <f>'2025 Muniinfo'!B41</f>
        <v>Englewood Cliffs Borough</v>
      </c>
      <c r="E137" s="34" t="str">
        <f>'2025 Muniinfo'!C41</f>
        <v>Bergen</v>
      </c>
      <c r="F137">
        <f>'2025 Muniinfo'!D41</f>
        <v>3</v>
      </c>
      <c r="G137" t="str">
        <f>'2025 Muniinfo'!E41</f>
        <v>Ineligible</v>
      </c>
    </row>
    <row r="138" spans="1:7" ht="16.5" x14ac:dyDescent="0.3">
      <c r="A138" t="str">
        <f t="shared" si="4"/>
        <v>Englishtown Borough, Monmouth County</v>
      </c>
      <c r="B138">
        <f t="shared" si="5"/>
        <v>137</v>
      </c>
      <c r="C138" s="34" t="str">
        <f>'2025 Muniinfo'!A334</f>
        <v>1312</v>
      </c>
      <c r="D138" s="34" t="str">
        <f>'2025 Muniinfo'!B334</f>
        <v>Englishtown Borough</v>
      </c>
      <c r="E138" s="34" t="str">
        <f>'2025 Muniinfo'!C334</f>
        <v>Monmouth</v>
      </c>
      <c r="F138">
        <f>'2025 Muniinfo'!D334</f>
        <v>1</v>
      </c>
      <c r="G138" t="str">
        <f>'2025 Muniinfo'!E334</f>
        <v>Ineligible</v>
      </c>
    </row>
    <row r="139" spans="1:7" ht="16.5" x14ac:dyDescent="0.3">
      <c r="A139" t="str">
        <f t="shared" si="4"/>
        <v>Essex Fells Township, Essex County</v>
      </c>
      <c r="B139">
        <f t="shared" si="5"/>
        <v>138</v>
      </c>
      <c r="C139" s="34" t="str">
        <f>'2025 Muniinfo'!A207</f>
        <v>0706</v>
      </c>
      <c r="D139" s="34" t="str">
        <f>'2025 Muniinfo'!B207</f>
        <v>Essex Fells Township</v>
      </c>
      <c r="E139" s="34" t="str">
        <f>'2025 Muniinfo'!C207</f>
        <v>Essex</v>
      </c>
      <c r="F139">
        <f>'2025 Muniinfo'!D207</f>
        <v>2</v>
      </c>
      <c r="G139" t="str">
        <f>'2025 Muniinfo'!E207</f>
        <v>Ineligible</v>
      </c>
    </row>
    <row r="140" spans="1:7" ht="16.5" x14ac:dyDescent="0.3">
      <c r="A140" t="str">
        <f t="shared" si="4"/>
        <v>Estell Manor City, Atlantic County</v>
      </c>
      <c r="B140">
        <f t="shared" si="5"/>
        <v>139</v>
      </c>
      <c r="C140" s="34" t="str">
        <f>'2025 Muniinfo'!A11</f>
        <v>0109</v>
      </c>
      <c r="D140" s="34" t="str">
        <f>'2025 Muniinfo'!B11</f>
        <v>Estell Manor City</v>
      </c>
      <c r="E140" s="34" t="str">
        <f>'2025 Muniinfo'!C11</f>
        <v>Atlantic</v>
      </c>
      <c r="F140">
        <f>'2025 Muniinfo'!D11</f>
        <v>3</v>
      </c>
      <c r="G140" t="str">
        <f>'2025 Muniinfo'!E11</f>
        <v>Eligible</v>
      </c>
    </row>
    <row r="141" spans="1:7" ht="16.5" x14ac:dyDescent="0.3">
      <c r="A141" t="str">
        <f t="shared" si="4"/>
        <v>Evesham Township, Burlington County</v>
      </c>
      <c r="B141">
        <f t="shared" si="5"/>
        <v>140</v>
      </c>
      <c r="C141" s="34" t="str">
        <f>'2025 Muniinfo'!A108</f>
        <v>0313</v>
      </c>
      <c r="D141" s="34" t="str">
        <f>'2025 Muniinfo'!B108</f>
        <v>Evesham Township</v>
      </c>
      <c r="E141" s="34" t="str">
        <f>'2025 Muniinfo'!C108</f>
        <v>Burlington</v>
      </c>
      <c r="F141">
        <f>'2025 Muniinfo'!D108</f>
        <v>1</v>
      </c>
      <c r="G141" t="str">
        <f>'2025 Muniinfo'!E108</f>
        <v>Eligible</v>
      </c>
    </row>
    <row r="142" spans="1:7" ht="16.5" x14ac:dyDescent="0.3">
      <c r="A142" t="str">
        <f t="shared" si="4"/>
        <v>Ewing Township, Mercer County</v>
      </c>
      <c r="B142">
        <f t="shared" si="5"/>
        <v>141</v>
      </c>
      <c r="C142" s="34" t="str">
        <f>'2025 Muniinfo'!A287</f>
        <v>1102</v>
      </c>
      <c r="D142" s="34" t="str">
        <f>'2025 Muniinfo'!B287</f>
        <v>Ewing Township</v>
      </c>
      <c r="E142" s="34" t="str">
        <f>'2025 Muniinfo'!C287</f>
        <v>Mercer</v>
      </c>
      <c r="F142">
        <f>'2025 Muniinfo'!D287</f>
        <v>1</v>
      </c>
      <c r="G142" t="str">
        <f>'2025 Muniinfo'!E287</f>
        <v>Eligible</v>
      </c>
    </row>
    <row r="143" spans="1:7" ht="16.5" x14ac:dyDescent="0.3">
      <c r="A143" t="str">
        <f t="shared" si="4"/>
        <v>Fair Haven Borough, Monmouth County</v>
      </c>
      <c r="B143">
        <f t="shared" si="5"/>
        <v>142</v>
      </c>
      <c r="C143" s="34" t="str">
        <f>'2025 Muniinfo'!A335</f>
        <v>1313</v>
      </c>
      <c r="D143" s="34" t="str">
        <f>'2025 Muniinfo'!B335</f>
        <v>Fair Haven Borough</v>
      </c>
      <c r="E143" s="34" t="str">
        <f>'2025 Muniinfo'!C335</f>
        <v>Monmouth</v>
      </c>
      <c r="F143">
        <f>'2025 Muniinfo'!D335</f>
        <v>2</v>
      </c>
      <c r="G143" t="str">
        <f>'2025 Muniinfo'!E335</f>
        <v>Ineligible</v>
      </c>
    </row>
    <row r="144" spans="1:7" ht="16.5" x14ac:dyDescent="0.3">
      <c r="A144" t="str">
        <f t="shared" si="4"/>
        <v>Fair Lawn Borough, Bergen County</v>
      </c>
      <c r="B144">
        <f t="shared" si="5"/>
        <v>143</v>
      </c>
      <c r="C144" s="34" t="str">
        <f>'2025 Muniinfo'!A42</f>
        <v>0217</v>
      </c>
      <c r="D144" s="34" t="str">
        <f>'2025 Muniinfo'!B42</f>
        <v>Fair Lawn Borough</v>
      </c>
      <c r="E144" s="34" t="str">
        <f>'2025 Muniinfo'!C42</f>
        <v>Bergen</v>
      </c>
      <c r="F144">
        <f>'2025 Muniinfo'!D42</f>
        <v>1</v>
      </c>
      <c r="G144" t="str">
        <f>'2025 Muniinfo'!E42</f>
        <v>Eligible</v>
      </c>
    </row>
    <row r="145" spans="1:7" ht="16.5" x14ac:dyDescent="0.3">
      <c r="A145" t="str">
        <f t="shared" si="4"/>
        <v>Fairfield Borough, Cumberland County</v>
      </c>
      <c r="B145">
        <f t="shared" si="5"/>
        <v>144</v>
      </c>
      <c r="C145" s="34" t="str">
        <f>'2025 Muniinfo'!A192</f>
        <v>0605</v>
      </c>
      <c r="D145" s="34" t="str">
        <f>'2025 Muniinfo'!B192</f>
        <v>Fairfield Borough</v>
      </c>
      <c r="E145" s="34" t="str">
        <f>'2025 Muniinfo'!C192</f>
        <v>Cumberland</v>
      </c>
      <c r="F145">
        <f>'2025 Muniinfo'!D192</f>
        <v>2</v>
      </c>
      <c r="G145" t="str">
        <f>'2025 Muniinfo'!E192</f>
        <v>Ineligible</v>
      </c>
    </row>
    <row r="146" spans="1:7" ht="16.5" x14ac:dyDescent="0.3">
      <c r="A146" t="str">
        <f t="shared" si="4"/>
        <v>Fairfield Borough, Essex County</v>
      </c>
      <c r="B146">
        <f t="shared" si="5"/>
        <v>145</v>
      </c>
      <c r="C146" s="34" t="str">
        <f>'2025 Muniinfo'!A208</f>
        <v>0707</v>
      </c>
      <c r="D146" s="34" t="str">
        <f>'2025 Muniinfo'!B208</f>
        <v>Fairfield Borough</v>
      </c>
      <c r="E146" s="34" t="str">
        <f>'2025 Muniinfo'!C208</f>
        <v>Essex</v>
      </c>
      <c r="F146">
        <f>'2025 Muniinfo'!D208</f>
        <v>3</v>
      </c>
      <c r="G146" t="str">
        <f>'2025 Muniinfo'!E208</f>
        <v>Eligible</v>
      </c>
    </row>
    <row r="147" spans="1:7" ht="16.5" x14ac:dyDescent="0.3">
      <c r="A147" t="str">
        <f t="shared" si="4"/>
        <v>Fairview Borough, Bergen County</v>
      </c>
      <c r="B147">
        <f t="shared" si="5"/>
        <v>146</v>
      </c>
      <c r="C147" s="34" t="str">
        <f>'2025 Muniinfo'!A43</f>
        <v>0218</v>
      </c>
      <c r="D147" s="34" t="str">
        <f>'2025 Muniinfo'!B43</f>
        <v>Fairview Borough</v>
      </c>
      <c r="E147" s="34" t="str">
        <f>'2025 Muniinfo'!C43</f>
        <v>Bergen</v>
      </c>
      <c r="F147">
        <f>'2025 Muniinfo'!D43</f>
        <v>2</v>
      </c>
      <c r="G147" t="str">
        <f>'2025 Muniinfo'!E43</f>
        <v>Ineligible</v>
      </c>
    </row>
    <row r="148" spans="1:7" ht="16.5" x14ac:dyDescent="0.3">
      <c r="A148" t="str">
        <f t="shared" si="4"/>
        <v>Fanwood Borough, Union County</v>
      </c>
      <c r="B148">
        <f t="shared" si="5"/>
        <v>147</v>
      </c>
      <c r="C148" s="34" t="str">
        <f>'2025 Muniinfo'!A528</f>
        <v>2005</v>
      </c>
      <c r="D148" s="34" t="str">
        <f>'2025 Muniinfo'!B528</f>
        <v>Fanwood Borough</v>
      </c>
      <c r="E148" s="34" t="str">
        <f>'2025 Muniinfo'!C528</f>
        <v>Union</v>
      </c>
      <c r="F148">
        <f>'2025 Muniinfo'!D528</f>
        <v>3</v>
      </c>
      <c r="G148" t="str">
        <f>'2025 Muniinfo'!E528</f>
        <v>Ineligible</v>
      </c>
    </row>
    <row r="149" spans="1:7" ht="16.5" x14ac:dyDescent="0.3">
      <c r="A149" t="str">
        <f t="shared" si="4"/>
        <v>Far Hills Borough, Somerset County</v>
      </c>
      <c r="B149">
        <f t="shared" si="5"/>
        <v>148</v>
      </c>
      <c r="C149" s="34" t="str">
        <f>'2025 Muniinfo'!A485</f>
        <v>1807</v>
      </c>
      <c r="D149" s="34" t="str">
        <f>'2025 Muniinfo'!B485</f>
        <v>Far Hills Borough</v>
      </c>
      <c r="E149" s="34" t="str">
        <f>'2025 Muniinfo'!C485</f>
        <v>Somerset</v>
      </c>
      <c r="F149">
        <f>'2025 Muniinfo'!D485</f>
        <v>2</v>
      </c>
      <c r="G149" t="str">
        <f>'2025 Muniinfo'!E485</f>
        <v>Ineligible</v>
      </c>
    </row>
    <row r="150" spans="1:7" ht="16.5" x14ac:dyDescent="0.3">
      <c r="A150" t="str">
        <f t="shared" si="4"/>
        <v>Farmingdale Borough, Monmouth County</v>
      </c>
      <c r="B150">
        <f t="shared" si="5"/>
        <v>149</v>
      </c>
      <c r="C150" s="34" t="str">
        <f>'2025 Muniinfo'!A336</f>
        <v>1314</v>
      </c>
      <c r="D150" s="34" t="str">
        <f>'2025 Muniinfo'!B336</f>
        <v>Farmingdale Borough</v>
      </c>
      <c r="E150" s="34" t="str">
        <f>'2025 Muniinfo'!C336</f>
        <v>Monmouth</v>
      </c>
      <c r="F150">
        <f>'2025 Muniinfo'!D336</f>
        <v>3</v>
      </c>
      <c r="G150" t="str">
        <f>'2025 Muniinfo'!E336</f>
        <v>Eligible</v>
      </c>
    </row>
    <row r="151" spans="1:7" ht="16.5" x14ac:dyDescent="0.3">
      <c r="A151" t="str">
        <f t="shared" si="4"/>
        <v>Fieldsboro Borough, Burlington County</v>
      </c>
      <c r="B151">
        <f t="shared" si="5"/>
        <v>150</v>
      </c>
      <c r="C151" s="34" t="str">
        <f>'2025 Muniinfo'!A109</f>
        <v>0314</v>
      </c>
      <c r="D151" s="34" t="str">
        <f>'2025 Muniinfo'!B109</f>
        <v>Fieldsboro Borough</v>
      </c>
      <c r="E151" s="34" t="str">
        <f>'2025 Muniinfo'!C109</f>
        <v>Burlington</v>
      </c>
      <c r="F151">
        <f>'2025 Muniinfo'!D109</f>
        <v>2</v>
      </c>
      <c r="G151" t="str">
        <f>'2025 Muniinfo'!E109</f>
        <v>Ineligible</v>
      </c>
    </row>
    <row r="152" spans="1:7" ht="16.5" x14ac:dyDescent="0.3">
      <c r="A152" t="str">
        <f t="shared" si="4"/>
        <v>Flemington Borough, Hunterdon County</v>
      </c>
      <c r="B152">
        <f t="shared" si="5"/>
        <v>151</v>
      </c>
      <c r="C152" s="34" t="str">
        <f>'2025 Muniinfo'!A268</f>
        <v>1009</v>
      </c>
      <c r="D152" s="34" t="str">
        <f>'2025 Muniinfo'!B268</f>
        <v>Flemington Borough</v>
      </c>
      <c r="E152" s="34" t="str">
        <f>'2025 Muniinfo'!C268</f>
        <v>Hunterdon</v>
      </c>
      <c r="F152">
        <f>'2025 Muniinfo'!D268</f>
        <v>3</v>
      </c>
      <c r="G152" t="str">
        <f>'2025 Muniinfo'!E268</f>
        <v>Eligible</v>
      </c>
    </row>
    <row r="153" spans="1:7" ht="16.5" x14ac:dyDescent="0.3">
      <c r="A153" t="str">
        <f t="shared" si="4"/>
        <v>Florence Township, Burlington County</v>
      </c>
      <c r="B153">
        <f t="shared" si="5"/>
        <v>152</v>
      </c>
      <c r="C153" s="34" t="str">
        <f>'2025 Muniinfo'!A110</f>
        <v>0315</v>
      </c>
      <c r="D153" s="34" t="str">
        <f>'2025 Muniinfo'!B110</f>
        <v>Florence Township</v>
      </c>
      <c r="E153" s="34" t="str">
        <f>'2025 Muniinfo'!C110</f>
        <v>Burlington</v>
      </c>
      <c r="F153">
        <f>'2025 Muniinfo'!D110</f>
        <v>3</v>
      </c>
      <c r="G153" t="str">
        <f>'2025 Muniinfo'!E110</f>
        <v>Ineligible</v>
      </c>
    </row>
    <row r="154" spans="1:7" ht="16.5" x14ac:dyDescent="0.3">
      <c r="A154" t="str">
        <f t="shared" si="4"/>
        <v>Florham Park Borough, Morris County</v>
      </c>
      <c r="B154">
        <f t="shared" si="5"/>
        <v>153</v>
      </c>
      <c r="C154" s="34" t="str">
        <f>'2025 Muniinfo'!A386</f>
        <v>1411</v>
      </c>
      <c r="D154" s="34" t="str">
        <f>'2025 Muniinfo'!B386</f>
        <v>Florham Park Borough</v>
      </c>
      <c r="E154" s="34" t="str">
        <f>'2025 Muniinfo'!C386</f>
        <v>Morris</v>
      </c>
      <c r="F154">
        <f>'2025 Muniinfo'!D386</f>
        <v>2</v>
      </c>
      <c r="G154" t="str">
        <f>'2025 Muniinfo'!E386</f>
        <v>Ineligible</v>
      </c>
    </row>
    <row r="155" spans="1:7" ht="16.5" x14ac:dyDescent="0.3">
      <c r="A155" t="str">
        <f t="shared" si="4"/>
        <v>Folsom Borough, Atlantic County</v>
      </c>
      <c r="B155">
        <f t="shared" si="5"/>
        <v>154</v>
      </c>
      <c r="C155" s="34" t="str">
        <f>'2025 Muniinfo'!A12</f>
        <v>0110</v>
      </c>
      <c r="D155" s="34" t="str">
        <f>'2025 Muniinfo'!B12</f>
        <v>Folsom Borough</v>
      </c>
      <c r="E155" s="34" t="str">
        <f>'2025 Muniinfo'!C12</f>
        <v>Atlantic</v>
      </c>
      <c r="F155">
        <f>'2025 Muniinfo'!D12</f>
        <v>1</v>
      </c>
      <c r="G155" t="str">
        <f>'2025 Muniinfo'!E12</f>
        <v>Eligible</v>
      </c>
    </row>
    <row r="156" spans="1:7" ht="16.5" x14ac:dyDescent="0.3">
      <c r="A156" t="str">
        <f t="shared" si="4"/>
        <v>Fort Lee Borough, Bergen County</v>
      </c>
      <c r="B156">
        <f t="shared" si="5"/>
        <v>155</v>
      </c>
      <c r="C156" s="34" t="str">
        <f>'2025 Muniinfo'!A44</f>
        <v>0219</v>
      </c>
      <c r="D156" s="34" t="str">
        <f>'2025 Muniinfo'!B44</f>
        <v>Fort Lee Borough</v>
      </c>
      <c r="E156" s="34" t="str">
        <f>'2025 Muniinfo'!C44</f>
        <v>Bergen</v>
      </c>
      <c r="F156">
        <f>'2025 Muniinfo'!D44</f>
        <v>3</v>
      </c>
      <c r="G156" t="str">
        <f>'2025 Muniinfo'!E44</f>
        <v>Ineligible</v>
      </c>
    </row>
    <row r="157" spans="1:7" ht="16.5" x14ac:dyDescent="0.3">
      <c r="A157" t="str">
        <f t="shared" si="4"/>
        <v>Frankford Township, Sussex County</v>
      </c>
      <c r="B157">
        <f t="shared" si="5"/>
        <v>156</v>
      </c>
      <c r="C157" s="34" t="str">
        <f>'2025 Muniinfo'!A504</f>
        <v>1905</v>
      </c>
      <c r="D157" s="34" t="str">
        <f>'2025 Muniinfo'!B504</f>
        <v>Frankford Township</v>
      </c>
      <c r="E157" s="34" t="str">
        <f>'2025 Muniinfo'!C504</f>
        <v>Sussex</v>
      </c>
      <c r="F157">
        <f>'2025 Muniinfo'!D504</f>
        <v>3</v>
      </c>
      <c r="G157" t="str">
        <f>'2025 Muniinfo'!E504</f>
        <v>Eligible</v>
      </c>
    </row>
    <row r="158" spans="1:7" ht="16.5" x14ac:dyDescent="0.3">
      <c r="A158" t="str">
        <f t="shared" si="4"/>
        <v>Franklin Borough, Sussex County</v>
      </c>
      <c r="B158">
        <f t="shared" si="5"/>
        <v>157</v>
      </c>
      <c r="C158" s="34" t="str">
        <f>'2025 Muniinfo'!A505</f>
        <v>1906</v>
      </c>
      <c r="D158" s="34" t="str">
        <f>'2025 Muniinfo'!B505</f>
        <v>Franklin Borough</v>
      </c>
      <c r="E158" s="34" t="str">
        <f>'2025 Muniinfo'!C505</f>
        <v>Sussex</v>
      </c>
      <c r="F158">
        <f>'2025 Muniinfo'!D505</f>
        <v>1</v>
      </c>
      <c r="G158" t="str">
        <f>'2025 Muniinfo'!E505</f>
        <v>Eligible</v>
      </c>
    </row>
    <row r="159" spans="1:7" ht="16.5" x14ac:dyDescent="0.3">
      <c r="A159" t="str">
        <f t="shared" si="4"/>
        <v>Franklin Lakes Borough, Bergen County</v>
      </c>
      <c r="B159">
        <f t="shared" si="5"/>
        <v>158</v>
      </c>
      <c r="C159" s="34" t="str">
        <f>'2025 Muniinfo'!A45</f>
        <v>0220</v>
      </c>
      <c r="D159" s="34" t="str">
        <f>'2025 Muniinfo'!B45</f>
        <v>Franklin Lakes Borough</v>
      </c>
      <c r="E159" s="34" t="str">
        <f>'2025 Muniinfo'!C45</f>
        <v>Bergen</v>
      </c>
      <c r="F159">
        <f>'2025 Muniinfo'!D45</f>
        <v>1</v>
      </c>
      <c r="G159" t="str">
        <f>'2025 Muniinfo'!E45</f>
        <v>Eligible</v>
      </c>
    </row>
    <row r="160" spans="1:7" ht="16.5" x14ac:dyDescent="0.3">
      <c r="A160" t="str">
        <f t="shared" si="4"/>
        <v>Franklin Township, Gloucester County</v>
      </c>
      <c r="B160">
        <f t="shared" si="5"/>
        <v>159</v>
      </c>
      <c r="C160" s="34" t="str">
        <f>'2025 Muniinfo'!A228</f>
        <v>0805</v>
      </c>
      <c r="D160" s="34" t="str">
        <f>'2025 Muniinfo'!B228</f>
        <v>Franklin Township</v>
      </c>
      <c r="E160" s="34" t="str">
        <f>'2025 Muniinfo'!C228</f>
        <v>Gloucester</v>
      </c>
      <c r="F160">
        <f>'2025 Muniinfo'!D228</f>
        <v>2</v>
      </c>
      <c r="G160" t="str">
        <f>'2025 Muniinfo'!E228</f>
        <v>Ineligible</v>
      </c>
    </row>
    <row r="161" spans="1:7" ht="16.5" x14ac:dyDescent="0.3">
      <c r="A161" t="str">
        <f t="shared" si="4"/>
        <v>Franklin Township, Hunterdon County</v>
      </c>
      <c r="B161">
        <f t="shared" si="5"/>
        <v>160</v>
      </c>
      <c r="C161" s="34" t="str">
        <f>'2025 Muniinfo'!A269</f>
        <v>1010</v>
      </c>
      <c r="D161" s="34" t="str">
        <f>'2025 Muniinfo'!B269</f>
        <v>Franklin Township</v>
      </c>
      <c r="E161" s="34" t="str">
        <f>'2025 Muniinfo'!C269</f>
        <v>Hunterdon</v>
      </c>
      <c r="F161">
        <f>'2025 Muniinfo'!D269</f>
        <v>1</v>
      </c>
      <c r="G161" t="str">
        <f>'2025 Muniinfo'!E269</f>
        <v>Eligible</v>
      </c>
    </row>
    <row r="162" spans="1:7" ht="16.5" x14ac:dyDescent="0.3">
      <c r="A162" t="str">
        <f t="shared" si="4"/>
        <v>Franklin Township, Somerset County</v>
      </c>
      <c r="B162">
        <f t="shared" si="5"/>
        <v>161</v>
      </c>
      <c r="C162" s="34" t="str">
        <f>'2025 Muniinfo'!A486</f>
        <v>1808</v>
      </c>
      <c r="D162" s="34" t="str">
        <f>'2025 Muniinfo'!B486</f>
        <v>Franklin Township</v>
      </c>
      <c r="E162" s="34" t="str">
        <f>'2025 Muniinfo'!C486</f>
        <v>Somerset</v>
      </c>
      <c r="F162">
        <f>'2025 Muniinfo'!D486</f>
        <v>3</v>
      </c>
      <c r="G162" t="str">
        <f>'2025 Muniinfo'!E486</f>
        <v>Eligible</v>
      </c>
    </row>
    <row r="163" spans="1:7" ht="16.5" x14ac:dyDescent="0.3">
      <c r="A163" t="str">
        <f t="shared" si="4"/>
        <v>Franklin Township, Warren County</v>
      </c>
      <c r="B163">
        <f t="shared" si="5"/>
        <v>162</v>
      </c>
      <c r="C163" s="34" t="str">
        <f>'2025 Muniinfo'!A549</f>
        <v>2105</v>
      </c>
      <c r="D163" s="34" t="str">
        <f>'2025 Muniinfo'!B549</f>
        <v>Franklin Township</v>
      </c>
      <c r="E163" s="34" t="str">
        <f>'2025 Muniinfo'!C549</f>
        <v>Warren</v>
      </c>
      <c r="F163">
        <f>'2025 Muniinfo'!D549</f>
        <v>3</v>
      </c>
      <c r="G163" t="str">
        <f>'2025 Muniinfo'!E549</f>
        <v>Eligible</v>
      </c>
    </row>
    <row r="164" spans="1:7" ht="16.5" x14ac:dyDescent="0.3">
      <c r="A164" t="str">
        <f t="shared" si="4"/>
        <v>Fredon Township, Sussex County</v>
      </c>
      <c r="B164">
        <f t="shared" si="5"/>
        <v>163</v>
      </c>
      <c r="C164" s="34" t="str">
        <f>'2025 Muniinfo'!A506</f>
        <v>1907</v>
      </c>
      <c r="D164" s="34" t="str">
        <f>'2025 Muniinfo'!B506</f>
        <v>Fredon Township</v>
      </c>
      <c r="E164" s="34" t="str">
        <f>'2025 Muniinfo'!C506</f>
        <v>Sussex</v>
      </c>
      <c r="F164">
        <f>'2025 Muniinfo'!D506</f>
        <v>2</v>
      </c>
      <c r="G164" t="str">
        <f>'2025 Muniinfo'!E506</f>
        <v>Ineligible</v>
      </c>
    </row>
    <row r="165" spans="1:7" ht="16.5" x14ac:dyDescent="0.3">
      <c r="A165" t="str">
        <f t="shared" si="4"/>
        <v>Freehold Borough, Monmouth County</v>
      </c>
      <c r="B165">
        <f t="shared" si="5"/>
        <v>164</v>
      </c>
      <c r="C165" s="34" t="str">
        <f>'2025 Muniinfo'!A337</f>
        <v>1315</v>
      </c>
      <c r="D165" s="34" t="str">
        <f>'2025 Muniinfo'!B337</f>
        <v>Freehold Borough</v>
      </c>
      <c r="E165" s="34" t="str">
        <f>'2025 Muniinfo'!C337</f>
        <v>Monmouth</v>
      </c>
      <c r="F165">
        <f>'2025 Muniinfo'!D337</f>
        <v>1</v>
      </c>
      <c r="G165" t="str">
        <f>'2025 Muniinfo'!E337</f>
        <v>Eligible</v>
      </c>
    </row>
    <row r="166" spans="1:7" ht="16.5" x14ac:dyDescent="0.3">
      <c r="A166" t="str">
        <f t="shared" si="4"/>
        <v>Freehold Township, Monmouth County</v>
      </c>
      <c r="B166">
        <f t="shared" si="5"/>
        <v>165</v>
      </c>
      <c r="C166" s="34" t="str">
        <f>'2025 Muniinfo'!A338</f>
        <v>1316</v>
      </c>
      <c r="D166" s="34" t="str">
        <f>'2025 Muniinfo'!B338</f>
        <v>Freehold Township</v>
      </c>
      <c r="E166" s="34" t="str">
        <f>'2025 Muniinfo'!C338</f>
        <v>Monmouth</v>
      </c>
      <c r="F166">
        <f>'2025 Muniinfo'!D338</f>
        <v>2</v>
      </c>
      <c r="G166" t="str">
        <f>'2025 Muniinfo'!E338</f>
        <v>Ineligible</v>
      </c>
    </row>
    <row r="167" spans="1:7" ht="16.5" x14ac:dyDescent="0.3">
      <c r="A167" t="str">
        <f t="shared" si="4"/>
        <v>Frelinghuysen Township, Warren County</v>
      </c>
      <c r="B167">
        <f t="shared" si="5"/>
        <v>166</v>
      </c>
      <c r="C167" s="34" t="str">
        <f>'2025 Muniinfo'!A550</f>
        <v>2106</v>
      </c>
      <c r="D167" s="34" t="str">
        <f>'2025 Muniinfo'!B550</f>
        <v>Frelinghuysen Township</v>
      </c>
      <c r="E167" s="34" t="str">
        <f>'2025 Muniinfo'!C550</f>
        <v>Warren</v>
      </c>
      <c r="F167">
        <f>'2025 Muniinfo'!D550</f>
        <v>1</v>
      </c>
      <c r="G167" t="str">
        <f>'2025 Muniinfo'!E550</f>
        <v>Eligible</v>
      </c>
    </row>
    <row r="168" spans="1:7" ht="16.5" x14ac:dyDescent="0.3">
      <c r="A168" t="str">
        <f t="shared" si="4"/>
        <v>Frenchtown Borough, Hunterdon County</v>
      </c>
      <c r="B168">
        <f t="shared" si="5"/>
        <v>167</v>
      </c>
      <c r="C168" s="34" t="str">
        <f>'2025 Muniinfo'!A270</f>
        <v>1011</v>
      </c>
      <c r="D168" s="34" t="str">
        <f>'2025 Muniinfo'!B270</f>
        <v>Frenchtown Borough</v>
      </c>
      <c r="E168" s="34" t="str">
        <f>'2025 Muniinfo'!C270</f>
        <v>Hunterdon</v>
      </c>
      <c r="F168">
        <f>'2025 Muniinfo'!D270</f>
        <v>2</v>
      </c>
      <c r="G168" t="str">
        <f>'2025 Muniinfo'!E270</f>
        <v>Ineligible</v>
      </c>
    </row>
    <row r="169" spans="1:7" ht="16.5" x14ac:dyDescent="0.3">
      <c r="A169" t="str">
        <f t="shared" si="4"/>
        <v>Galloway Township, Atlantic County</v>
      </c>
      <c r="B169">
        <f t="shared" si="5"/>
        <v>168</v>
      </c>
      <c r="C169" s="34" t="str">
        <f>'2025 Muniinfo'!A13</f>
        <v>0111</v>
      </c>
      <c r="D169" s="34" t="str">
        <f>'2025 Muniinfo'!B13</f>
        <v>Galloway Township</v>
      </c>
      <c r="E169" s="34" t="str">
        <f>'2025 Muniinfo'!C13</f>
        <v>Atlantic</v>
      </c>
      <c r="F169">
        <f>'2025 Muniinfo'!D13</f>
        <v>2</v>
      </c>
      <c r="G169" t="str">
        <f>'2025 Muniinfo'!E13</f>
        <v>Ineligible</v>
      </c>
    </row>
    <row r="170" spans="1:7" ht="16.5" x14ac:dyDescent="0.3">
      <c r="A170" t="str">
        <f t="shared" si="4"/>
        <v>Garfield City, Bergen County</v>
      </c>
      <c r="B170">
        <f t="shared" si="5"/>
        <v>169</v>
      </c>
      <c r="C170" s="34" t="str">
        <f>'2025 Muniinfo'!A46</f>
        <v>0221</v>
      </c>
      <c r="D170" s="34" t="str">
        <f>'2025 Muniinfo'!B46</f>
        <v>Garfield City</v>
      </c>
      <c r="E170" s="34" t="str">
        <f>'2025 Muniinfo'!C46</f>
        <v>Bergen</v>
      </c>
      <c r="F170">
        <f>'2025 Muniinfo'!D46</f>
        <v>2</v>
      </c>
      <c r="G170" t="str">
        <f>'2025 Muniinfo'!E46</f>
        <v>Ineligible</v>
      </c>
    </row>
    <row r="171" spans="1:7" ht="16.5" x14ac:dyDescent="0.3">
      <c r="A171" t="str">
        <f t="shared" si="4"/>
        <v>Garwood Borough, Union County</v>
      </c>
      <c r="B171">
        <f t="shared" si="5"/>
        <v>170</v>
      </c>
      <c r="C171" s="34" t="str">
        <f>'2025 Muniinfo'!A529</f>
        <v>2006</v>
      </c>
      <c r="D171" s="34" t="str">
        <f>'2025 Muniinfo'!B529</f>
        <v>Garwood Borough</v>
      </c>
      <c r="E171" s="34" t="str">
        <f>'2025 Muniinfo'!C529</f>
        <v>Union</v>
      </c>
      <c r="F171">
        <f>'2025 Muniinfo'!D529</f>
        <v>1</v>
      </c>
      <c r="G171" t="str">
        <f>'2025 Muniinfo'!E529</f>
        <v>Eligible</v>
      </c>
    </row>
    <row r="172" spans="1:7" ht="16.5" x14ac:dyDescent="0.3">
      <c r="A172" t="str">
        <f t="shared" si="4"/>
        <v>Gibbsboro Borough, Camden County</v>
      </c>
      <c r="B172">
        <f t="shared" si="5"/>
        <v>171</v>
      </c>
      <c r="C172" s="34" t="str">
        <f>'2025 Muniinfo'!A148</f>
        <v>0413</v>
      </c>
      <c r="D172" s="34" t="str">
        <f>'2025 Muniinfo'!B148</f>
        <v>Gibbsboro Borough</v>
      </c>
      <c r="E172" s="34" t="str">
        <f>'2025 Muniinfo'!C148</f>
        <v>Camden</v>
      </c>
      <c r="F172">
        <f>'2025 Muniinfo'!D148</f>
        <v>2</v>
      </c>
      <c r="G172" t="str">
        <f>'2025 Muniinfo'!E148</f>
        <v>Ineligible</v>
      </c>
    </row>
    <row r="173" spans="1:7" ht="16.5" x14ac:dyDescent="0.3">
      <c r="A173" t="str">
        <f t="shared" si="4"/>
        <v>Glassboro Borough, Gloucester County</v>
      </c>
      <c r="B173">
        <f t="shared" si="5"/>
        <v>172</v>
      </c>
      <c r="C173" s="34" t="str">
        <f>'2025 Muniinfo'!A229</f>
        <v>0806</v>
      </c>
      <c r="D173" s="34" t="str">
        <f>'2025 Muniinfo'!B229</f>
        <v>Glassboro Borough</v>
      </c>
      <c r="E173" s="34" t="str">
        <f>'2025 Muniinfo'!C229</f>
        <v>Gloucester</v>
      </c>
      <c r="F173">
        <f>'2025 Muniinfo'!D229</f>
        <v>3</v>
      </c>
      <c r="G173" t="str">
        <f>'2025 Muniinfo'!E229</f>
        <v>Ineligible</v>
      </c>
    </row>
    <row r="174" spans="1:7" ht="16.5" x14ac:dyDescent="0.3">
      <c r="A174" t="str">
        <f t="shared" si="4"/>
        <v>Glen Gardner Borough, Hunterdon County</v>
      </c>
      <c r="B174">
        <f t="shared" si="5"/>
        <v>173</v>
      </c>
      <c r="C174" s="34" t="str">
        <f>'2025 Muniinfo'!A271</f>
        <v>1012</v>
      </c>
      <c r="D174" s="34" t="str">
        <f>'2025 Muniinfo'!B271</f>
        <v>Glen Gardner Borough</v>
      </c>
      <c r="E174" s="34" t="str">
        <f>'2025 Muniinfo'!C271</f>
        <v>Hunterdon</v>
      </c>
      <c r="F174">
        <f>'2025 Muniinfo'!D271</f>
        <v>3</v>
      </c>
      <c r="G174" t="str">
        <f>'2025 Muniinfo'!E271</f>
        <v>Eligible</v>
      </c>
    </row>
    <row r="175" spans="1:7" ht="16.5" x14ac:dyDescent="0.3">
      <c r="A175" t="str">
        <f t="shared" si="4"/>
        <v>Glen Ridge Borough, Essex County</v>
      </c>
      <c r="B175">
        <f t="shared" si="5"/>
        <v>174</v>
      </c>
      <c r="C175" s="34" t="str">
        <f>'2025 Muniinfo'!A209</f>
        <v>0708</v>
      </c>
      <c r="D175" s="34" t="str">
        <f>'2025 Muniinfo'!B209</f>
        <v>Glen Ridge Borough</v>
      </c>
      <c r="E175" s="34" t="str">
        <f>'2025 Muniinfo'!C209</f>
        <v>Essex</v>
      </c>
      <c r="F175">
        <f>'2025 Muniinfo'!D209</f>
        <v>1</v>
      </c>
      <c r="G175" t="str">
        <f>'2025 Muniinfo'!E209</f>
        <v>Eligible</v>
      </c>
    </row>
    <row r="176" spans="1:7" ht="16.5" x14ac:dyDescent="0.3">
      <c r="A176" t="str">
        <f t="shared" si="4"/>
        <v>Glen Rock Borough, Bergen County</v>
      </c>
      <c r="B176">
        <f t="shared" si="5"/>
        <v>175</v>
      </c>
      <c r="C176" s="34" t="str">
        <f>'2025 Muniinfo'!A47</f>
        <v>0222</v>
      </c>
      <c r="D176" s="34" t="str">
        <f>'2025 Muniinfo'!B47</f>
        <v>Glen Rock Borough</v>
      </c>
      <c r="E176" s="34" t="str">
        <f>'2025 Muniinfo'!C47</f>
        <v>Bergen</v>
      </c>
      <c r="F176">
        <f>'2025 Muniinfo'!D47</f>
        <v>3</v>
      </c>
      <c r="G176" t="str">
        <f>'2025 Muniinfo'!E47</f>
        <v>Ineligible</v>
      </c>
    </row>
    <row r="177" spans="1:7" ht="16.5" x14ac:dyDescent="0.3">
      <c r="A177" t="str">
        <f t="shared" si="4"/>
        <v>Gloucester City City, Camden County</v>
      </c>
      <c r="B177">
        <f t="shared" si="5"/>
        <v>176</v>
      </c>
      <c r="C177" s="34" t="str">
        <f>'2025 Muniinfo'!A149</f>
        <v>0414</v>
      </c>
      <c r="D177" s="34" t="str">
        <f>'2025 Muniinfo'!B149</f>
        <v>Gloucester City City</v>
      </c>
      <c r="E177" s="34" t="str">
        <f>'2025 Muniinfo'!C149</f>
        <v>Camden</v>
      </c>
      <c r="F177">
        <f>'2025 Muniinfo'!D149</f>
        <v>3</v>
      </c>
      <c r="G177" t="str">
        <f>'2025 Muniinfo'!E149</f>
        <v>Ineligible</v>
      </c>
    </row>
    <row r="178" spans="1:7" ht="16.5" x14ac:dyDescent="0.3">
      <c r="A178" t="str">
        <f t="shared" si="4"/>
        <v>Gloucester Township, Camden County</v>
      </c>
      <c r="B178">
        <f t="shared" si="5"/>
        <v>177</v>
      </c>
      <c r="C178" s="34" t="str">
        <f>'2025 Muniinfo'!A150</f>
        <v>0415</v>
      </c>
      <c r="D178" s="34" t="str">
        <f>'2025 Muniinfo'!B150</f>
        <v>Gloucester Township</v>
      </c>
      <c r="E178" s="34" t="str">
        <f>'2025 Muniinfo'!C150</f>
        <v>Camden</v>
      </c>
      <c r="F178">
        <f>'2025 Muniinfo'!D150</f>
        <v>1</v>
      </c>
      <c r="G178" t="str">
        <f>'2025 Muniinfo'!E150</f>
        <v>Ineligible</v>
      </c>
    </row>
    <row r="179" spans="1:7" ht="16.5" x14ac:dyDescent="0.3">
      <c r="A179" t="str">
        <f t="shared" si="4"/>
        <v>Green Brook Township, Somerset County</v>
      </c>
      <c r="B179">
        <f t="shared" si="5"/>
        <v>178</v>
      </c>
      <c r="C179" s="34" t="str">
        <f>'2025 Muniinfo'!A487</f>
        <v>1809</v>
      </c>
      <c r="D179" s="34" t="str">
        <f>'2025 Muniinfo'!B487</f>
        <v>Green Brook Township</v>
      </c>
      <c r="E179" s="34" t="str">
        <f>'2025 Muniinfo'!C487</f>
        <v>Somerset</v>
      </c>
      <c r="F179">
        <f>'2025 Muniinfo'!D487</f>
        <v>1</v>
      </c>
      <c r="G179" t="str">
        <f>'2025 Muniinfo'!E487</f>
        <v>Eligible</v>
      </c>
    </row>
    <row r="180" spans="1:7" ht="16.5" x14ac:dyDescent="0.3">
      <c r="A180" t="str">
        <f t="shared" si="4"/>
        <v>Green Township, Sussex County</v>
      </c>
      <c r="B180">
        <f t="shared" si="5"/>
        <v>179</v>
      </c>
      <c r="C180" s="34" t="str">
        <f>'2025 Muniinfo'!A507</f>
        <v>1908</v>
      </c>
      <c r="D180" s="34" t="str">
        <f>'2025 Muniinfo'!B507</f>
        <v>Green Township</v>
      </c>
      <c r="E180" s="34" t="str">
        <f>'2025 Muniinfo'!C507</f>
        <v>Sussex</v>
      </c>
      <c r="F180">
        <f>'2025 Muniinfo'!D507</f>
        <v>3</v>
      </c>
      <c r="G180" t="str">
        <f>'2025 Muniinfo'!E507</f>
        <v>Eligible</v>
      </c>
    </row>
    <row r="181" spans="1:7" ht="16.5" x14ac:dyDescent="0.3">
      <c r="A181" t="str">
        <f t="shared" si="4"/>
        <v>Greenwich Township, Cumberland County</v>
      </c>
      <c r="B181">
        <f t="shared" si="5"/>
        <v>180</v>
      </c>
      <c r="C181" s="34" t="str">
        <f>'2025 Muniinfo'!A193</f>
        <v>0606</v>
      </c>
      <c r="D181" s="34" t="str">
        <f>'2025 Muniinfo'!B193</f>
        <v>Greenwich Township</v>
      </c>
      <c r="E181" s="34" t="str">
        <f>'2025 Muniinfo'!C193</f>
        <v>Cumberland</v>
      </c>
      <c r="F181">
        <f>'2025 Muniinfo'!D193</f>
        <v>3</v>
      </c>
      <c r="G181" t="str">
        <f>'2025 Muniinfo'!E193</f>
        <v>Eligible</v>
      </c>
    </row>
    <row r="182" spans="1:7" ht="16.5" x14ac:dyDescent="0.3">
      <c r="A182" t="str">
        <f t="shared" si="4"/>
        <v>Greenwich Township, Gloucester County</v>
      </c>
      <c r="B182">
        <f t="shared" si="5"/>
        <v>181</v>
      </c>
      <c r="C182" s="34" t="str">
        <f>'2025 Muniinfo'!A230</f>
        <v>0807</v>
      </c>
      <c r="D182" s="34" t="str">
        <f>'2025 Muniinfo'!B230</f>
        <v>Greenwich Township</v>
      </c>
      <c r="E182" s="34" t="str">
        <f>'2025 Muniinfo'!C230</f>
        <v>Gloucester</v>
      </c>
      <c r="F182">
        <f>'2025 Muniinfo'!D230</f>
        <v>1</v>
      </c>
      <c r="G182" t="str">
        <f>'2025 Muniinfo'!E230</f>
        <v>Eligible</v>
      </c>
    </row>
    <row r="183" spans="1:7" ht="16.5" x14ac:dyDescent="0.3">
      <c r="A183" t="str">
        <f t="shared" si="4"/>
        <v>Greenwich Township, Warren County</v>
      </c>
      <c r="B183">
        <f t="shared" si="5"/>
        <v>182</v>
      </c>
      <c r="C183" s="34" t="str">
        <f>'2025 Muniinfo'!A551</f>
        <v>2107</v>
      </c>
      <c r="D183" s="34" t="str">
        <f>'2025 Muniinfo'!B551</f>
        <v>Greenwich Township</v>
      </c>
      <c r="E183" s="34" t="str">
        <f>'2025 Muniinfo'!C551</f>
        <v>Warren</v>
      </c>
      <c r="F183">
        <f>'2025 Muniinfo'!D551</f>
        <v>2</v>
      </c>
      <c r="G183" t="str">
        <f>'2025 Muniinfo'!E551</f>
        <v>Ineligible</v>
      </c>
    </row>
    <row r="184" spans="1:7" ht="16.5" x14ac:dyDescent="0.3">
      <c r="A184" t="str">
        <f t="shared" si="4"/>
        <v>Guttenberg Town, Hudson County</v>
      </c>
      <c r="B184">
        <f t="shared" si="5"/>
        <v>183</v>
      </c>
      <c r="C184" s="34" t="str">
        <f>'2025 Muniinfo'!A250</f>
        <v>0903</v>
      </c>
      <c r="D184" s="34" t="str">
        <f>'2025 Muniinfo'!B250</f>
        <v>Guttenberg Town</v>
      </c>
      <c r="E184" s="34" t="str">
        <f>'2025 Muniinfo'!C250</f>
        <v>Hudson</v>
      </c>
      <c r="F184">
        <f>'2025 Muniinfo'!D250</f>
        <v>3</v>
      </c>
      <c r="G184" t="str">
        <f>'2025 Muniinfo'!E250</f>
        <v>Eligible</v>
      </c>
    </row>
    <row r="185" spans="1:7" ht="16.5" x14ac:dyDescent="0.3">
      <c r="A185" t="str">
        <f t="shared" si="4"/>
        <v>Hackensack City, Bergen County</v>
      </c>
      <c r="B185">
        <f t="shared" si="5"/>
        <v>184</v>
      </c>
      <c r="C185" s="34" t="str">
        <f>'2025 Muniinfo'!A48</f>
        <v>0223</v>
      </c>
      <c r="D185" s="34" t="str">
        <f>'2025 Muniinfo'!B48</f>
        <v>Hackensack City</v>
      </c>
      <c r="E185" s="34" t="str">
        <f>'2025 Muniinfo'!C48</f>
        <v>Bergen</v>
      </c>
      <c r="F185">
        <f>'2025 Muniinfo'!D48</f>
        <v>1</v>
      </c>
      <c r="G185" t="str">
        <f>'2025 Muniinfo'!E48</f>
        <v>Ineligible</v>
      </c>
    </row>
    <row r="186" spans="1:7" ht="16.5" x14ac:dyDescent="0.3">
      <c r="A186" t="str">
        <f t="shared" si="4"/>
        <v>Hackettstown Town, Warren County</v>
      </c>
      <c r="B186">
        <f t="shared" si="5"/>
        <v>185</v>
      </c>
      <c r="C186" s="34" t="str">
        <f>'2025 Muniinfo'!A552</f>
        <v>2108</v>
      </c>
      <c r="D186" s="34" t="str">
        <f>'2025 Muniinfo'!B552</f>
        <v>Hackettstown Town</v>
      </c>
      <c r="E186" s="34" t="str">
        <f>'2025 Muniinfo'!C552</f>
        <v>Warren</v>
      </c>
      <c r="F186">
        <f>'2025 Muniinfo'!D552</f>
        <v>3</v>
      </c>
      <c r="G186" t="str">
        <f>'2025 Muniinfo'!E552</f>
        <v>Eligible</v>
      </c>
    </row>
    <row r="187" spans="1:7" ht="16.5" x14ac:dyDescent="0.3">
      <c r="A187" t="str">
        <f t="shared" si="4"/>
        <v>Haddon Heights Borough, Camden County</v>
      </c>
      <c r="B187">
        <f t="shared" si="5"/>
        <v>186</v>
      </c>
      <c r="C187" s="34" t="str">
        <f>'2025 Muniinfo'!A153</f>
        <v>0418</v>
      </c>
      <c r="D187" s="34" t="str">
        <f>'2025 Muniinfo'!B153</f>
        <v>Haddon Heights Borough</v>
      </c>
      <c r="E187" s="34" t="str">
        <f>'2025 Muniinfo'!C153</f>
        <v>Camden</v>
      </c>
      <c r="F187">
        <f>'2025 Muniinfo'!D153</f>
        <v>1</v>
      </c>
      <c r="G187" t="str">
        <f>'2025 Muniinfo'!E153</f>
        <v>Eligible</v>
      </c>
    </row>
    <row r="188" spans="1:7" ht="16.5" x14ac:dyDescent="0.3">
      <c r="A188" t="str">
        <f t="shared" si="4"/>
        <v>Haddon Township, Camden County</v>
      </c>
      <c r="B188">
        <f t="shared" si="5"/>
        <v>187</v>
      </c>
      <c r="C188" s="34" t="str">
        <f>'2025 Muniinfo'!A151</f>
        <v>0416</v>
      </c>
      <c r="D188" s="34" t="str">
        <f>'2025 Muniinfo'!B151</f>
        <v>Haddon Township</v>
      </c>
      <c r="E188" s="34" t="str">
        <f>'2025 Muniinfo'!C151</f>
        <v>Camden</v>
      </c>
      <c r="F188">
        <f>'2025 Muniinfo'!D151</f>
        <v>2</v>
      </c>
      <c r="G188" t="str">
        <f>'2025 Muniinfo'!E151</f>
        <v>Ineligible</v>
      </c>
    </row>
    <row r="189" spans="1:7" ht="16.5" x14ac:dyDescent="0.3">
      <c r="A189" t="str">
        <f t="shared" si="4"/>
        <v>Haddonfield Borough, Camden County</v>
      </c>
      <c r="B189">
        <f t="shared" si="5"/>
        <v>188</v>
      </c>
      <c r="C189" s="34" t="str">
        <f>'2025 Muniinfo'!A152</f>
        <v>0417</v>
      </c>
      <c r="D189" s="34" t="str">
        <f>'2025 Muniinfo'!B152</f>
        <v>Haddonfield Borough</v>
      </c>
      <c r="E189" s="34" t="str">
        <f>'2025 Muniinfo'!C152</f>
        <v>Camden</v>
      </c>
      <c r="F189">
        <f>'2025 Muniinfo'!D152</f>
        <v>3</v>
      </c>
      <c r="G189" t="str">
        <f>'2025 Muniinfo'!E152</f>
        <v>Eligible</v>
      </c>
    </row>
    <row r="190" spans="1:7" ht="16.5" x14ac:dyDescent="0.3">
      <c r="A190" t="str">
        <f t="shared" si="4"/>
        <v>Hainesport Township, Burlington County</v>
      </c>
      <c r="B190">
        <f t="shared" si="5"/>
        <v>189</v>
      </c>
      <c r="C190" s="34" t="str">
        <f>'2025 Muniinfo'!A111</f>
        <v>0316</v>
      </c>
      <c r="D190" s="34" t="str">
        <f>'2025 Muniinfo'!B111</f>
        <v>Hainesport Township</v>
      </c>
      <c r="E190" s="34" t="str">
        <f>'2025 Muniinfo'!C111</f>
        <v>Burlington</v>
      </c>
      <c r="F190">
        <f>'2025 Muniinfo'!D111</f>
        <v>1</v>
      </c>
      <c r="G190" t="str">
        <f>'2025 Muniinfo'!E111</f>
        <v>Eligible</v>
      </c>
    </row>
    <row r="191" spans="1:7" ht="16.5" x14ac:dyDescent="0.3">
      <c r="A191" t="str">
        <f t="shared" si="4"/>
        <v>Haledon Borough, Passaic County</v>
      </c>
      <c r="B191">
        <f t="shared" si="5"/>
        <v>190</v>
      </c>
      <c r="C191" s="34" t="str">
        <f>'2025 Muniinfo'!A450</f>
        <v>1603</v>
      </c>
      <c r="D191" s="34" t="str">
        <f>'2025 Muniinfo'!B450</f>
        <v>Haledon Borough</v>
      </c>
      <c r="E191" s="34" t="str">
        <f>'2025 Muniinfo'!C450</f>
        <v>Passaic</v>
      </c>
      <c r="F191">
        <f>'2025 Muniinfo'!D450</f>
        <v>3</v>
      </c>
      <c r="G191" t="str">
        <f>'2025 Muniinfo'!E450</f>
        <v>Ineligible</v>
      </c>
    </row>
    <row r="192" spans="1:7" ht="16.5" x14ac:dyDescent="0.3">
      <c r="A192" t="str">
        <f t="shared" si="4"/>
        <v>Hamburg Borough, Sussex County</v>
      </c>
      <c r="B192">
        <f t="shared" si="5"/>
        <v>191</v>
      </c>
      <c r="C192" s="34" t="str">
        <f>'2025 Muniinfo'!A508</f>
        <v>1909</v>
      </c>
      <c r="D192" s="34" t="str">
        <f>'2025 Muniinfo'!B508</f>
        <v>Hamburg Borough</v>
      </c>
      <c r="E192" s="34" t="str">
        <f>'2025 Muniinfo'!C508</f>
        <v>Sussex</v>
      </c>
      <c r="F192">
        <f>'2025 Muniinfo'!D508</f>
        <v>1</v>
      </c>
      <c r="G192" t="str">
        <f>'2025 Muniinfo'!E508</f>
        <v>Eligible</v>
      </c>
    </row>
    <row r="193" spans="1:7" ht="16.5" x14ac:dyDescent="0.3">
      <c r="A193" t="str">
        <f t="shared" si="4"/>
        <v>Hamilton Township, Atlantic County</v>
      </c>
      <c r="B193">
        <f t="shared" si="5"/>
        <v>192</v>
      </c>
      <c r="C193" s="34" t="str">
        <f>'2025 Muniinfo'!A14</f>
        <v>0112</v>
      </c>
      <c r="D193" s="34" t="str">
        <f>'2025 Muniinfo'!B14</f>
        <v>Hamilton Township</v>
      </c>
      <c r="E193" s="34" t="str">
        <f>'2025 Muniinfo'!C14</f>
        <v>Atlantic</v>
      </c>
      <c r="F193">
        <f>'2025 Muniinfo'!D14</f>
        <v>3</v>
      </c>
      <c r="G193" t="str">
        <f>'2025 Muniinfo'!E14</f>
        <v>Eligible</v>
      </c>
    </row>
    <row r="194" spans="1:7" ht="16.5" x14ac:dyDescent="0.3">
      <c r="A194" t="str">
        <f t="shared" si="4"/>
        <v>Hamilton Township, Mercer County</v>
      </c>
      <c r="B194">
        <f t="shared" si="5"/>
        <v>193</v>
      </c>
      <c r="C194" s="34" t="str">
        <f>'2025 Muniinfo'!A288</f>
        <v>1103</v>
      </c>
      <c r="D194" s="34" t="str">
        <f>'2025 Muniinfo'!B288</f>
        <v>Hamilton Township</v>
      </c>
      <c r="E194" s="34" t="str">
        <f>'2025 Muniinfo'!C288</f>
        <v>Mercer</v>
      </c>
      <c r="F194">
        <f>'2025 Muniinfo'!D288</f>
        <v>2</v>
      </c>
      <c r="G194" t="str">
        <f>'2025 Muniinfo'!E288</f>
        <v>Ineligible</v>
      </c>
    </row>
    <row r="195" spans="1:7" ht="16.5" x14ac:dyDescent="0.3">
      <c r="A195" t="str">
        <f t="shared" ref="A195:A258" si="6">D195&amp;", "&amp;E195&amp;" County"</f>
        <v>Hammonton Township, Atlantic County</v>
      </c>
      <c r="B195">
        <f t="shared" si="5"/>
        <v>194</v>
      </c>
      <c r="C195" s="34" t="str">
        <f>'2025 Muniinfo'!A15</f>
        <v>0113</v>
      </c>
      <c r="D195" s="34" t="str">
        <f>'2025 Muniinfo'!B15</f>
        <v>Hammonton Township</v>
      </c>
      <c r="E195" s="34" t="str">
        <f>'2025 Muniinfo'!C15</f>
        <v>Atlantic</v>
      </c>
      <c r="F195">
        <f>'2025 Muniinfo'!D15</f>
        <v>1</v>
      </c>
      <c r="G195" t="str">
        <f>'2025 Muniinfo'!E15</f>
        <v>Eligible</v>
      </c>
    </row>
    <row r="196" spans="1:7" ht="16.5" x14ac:dyDescent="0.3">
      <c r="A196" t="str">
        <f t="shared" si="6"/>
        <v>Hampton Borough, Hunterdon County</v>
      </c>
      <c r="B196">
        <f t="shared" si="5"/>
        <v>195</v>
      </c>
      <c r="C196" s="34" t="str">
        <f>'2025 Muniinfo'!A272</f>
        <v>1013</v>
      </c>
      <c r="D196" s="34" t="str">
        <f>'2025 Muniinfo'!B272</f>
        <v>Hampton Borough</v>
      </c>
      <c r="E196" s="34" t="str">
        <f>'2025 Muniinfo'!C272</f>
        <v>Hunterdon</v>
      </c>
      <c r="F196">
        <f>'2025 Muniinfo'!D272</f>
        <v>1</v>
      </c>
      <c r="G196" t="str">
        <f>'2025 Muniinfo'!E272</f>
        <v>Eligible</v>
      </c>
    </row>
    <row r="197" spans="1:7" ht="16.5" x14ac:dyDescent="0.3">
      <c r="A197" t="str">
        <f t="shared" si="6"/>
        <v>Hampton Township, Sussex County</v>
      </c>
      <c r="B197">
        <f t="shared" ref="B197:B260" si="7">B196+1</f>
        <v>196</v>
      </c>
      <c r="C197" s="34" t="str">
        <f>'2025 Muniinfo'!A509</f>
        <v>1910</v>
      </c>
      <c r="D197" s="34" t="str">
        <f>'2025 Muniinfo'!B509</f>
        <v>Hampton Township</v>
      </c>
      <c r="E197" s="34" t="str">
        <f>'2025 Muniinfo'!C509</f>
        <v>Sussex</v>
      </c>
      <c r="F197">
        <f>'2025 Muniinfo'!D509</f>
        <v>2</v>
      </c>
      <c r="G197" t="str">
        <f>'2025 Muniinfo'!E509</f>
        <v>Ineligible</v>
      </c>
    </row>
    <row r="198" spans="1:7" ht="16.5" x14ac:dyDescent="0.3">
      <c r="A198" t="str">
        <f t="shared" si="6"/>
        <v>Hanover Township, Morris County</v>
      </c>
      <c r="B198">
        <f t="shared" si="7"/>
        <v>197</v>
      </c>
      <c r="C198" s="34" t="str">
        <f>'2025 Muniinfo'!A387</f>
        <v>1412</v>
      </c>
      <c r="D198" s="34" t="str">
        <f>'2025 Muniinfo'!B387</f>
        <v>Hanover Township</v>
      </c>
      <c r="E198" s="34" t="str">
        <f>'2025 Muniinfo'!C387</f>
        <v>Morris</v>
      </c>
      <c r="F198">
        <f>'2025 Muniinfo'!D387</f>
        <v>3</v>
      </c>
      <c r="G198" t="str">
        <f>'2025 Muniinfo'!E387</f>
        <v>Eligible</v>
      </c>
    </row>
    <row r="199" spans="1:7" ht="16.5" x14ac:dyDescent="0.3">
      <c r="A199" t="str">
        <f t="shared" si="6"/>
        <v>Harding Township, Morris County</v>
      </c>
      <c r="B199">
        <f t="shared" si="7"/>
        <v>198</v>
      </c>
      <c r="C199" s="34" t="str">
        <f>'2025 Muniinfo'!A388</f>
        <v>1413</v>
      </c>
      <c r="D199" s="34" t="str">
        <f>'2025 Muniinfo'!B388</f>
        <v>Harding Township</v>
      </c>
      <c r="E199" s="34" t="str">
        <f>'2025 Muniinfo'!C388</f>
        <v>Morris</v>
      </c>
      <c r="F199">
        <f>'2025 Muniinfo'!D388</f>
        <v>1</v>
      </c>
      <c r="G199" t="str">
        <f>'2025 Muniinfo'!E388</f>
        <v>Eligible</v>
      </c>
    </row>
    <row r="200" spans="1:7" ht="16.5" x14ac:dyDescent="0.3">
      <c r="A200" t="str">
        <f t="shared" si="6"/>
        <v>Hardwick Township, Warren County</v>
      </c>
      <c r="B200">
        <f t="shared" si="7"/>
        <v>199</v>
      </c>
      <c r="C200" s="34" t="str">
        <f>'2025 Muniinfo'!A553</f>
        <v>2109</v>
      </c>
      <c r="D200" s="34" t="str">
        <f>'2025 Muniinfo'!B553</f>
        <v>Hardwick Township</v>
      </c>
      <c r="E200" s="34" t="str">
        <f>'2025 Muniinfo'!C553</f>
        <v>Warren</v>
      </c>
      <c r="F200">
        <f>'2025 Muniinfo'!D553</f>
        <v>1</v>
      </c>
      <c r="G200" t="str">
        <f>'2025 Muniinfo'!E553</f>
        <v>Eligible</v>
      </c>
    </row>
    <row r="201" spans="1:7" ht="16.5" x14ac:dyDescent="0.3">
      <c r="A201" t="str">
        <f t="shared" si="6"/>
        <v>Hardyston Township, Sussex County</v>
      </c>
      <c r="B201">
        <f t="shared" si="7"/>
        <v>200</v>
      </c>
      <c r="C201" s="34" t="str">
        <f>'2025 Muniinfo'!A510</f>
        <v>1911</v>
      </c>
      <c r="D201" s="34" t="str">
        <f>'2025 Muniinfo'!B510</f>
        <v>Hardyston Township</v>
      </c>
      <c r="E201" s="34" t="str">
        <f>'2025 Muniinfo'!C510</f>
        <v>Sussex</v>
      </c>
      <c r="F201">
        <f>'2025 Muniinfo'!D510</f>
        <v>3</v>
      </c>
      <c r="G201" t="str">
        <f>'2025 Muniinfo'!E510</f>
        <v>Eligible</v>
      </c>
    </row>
    <row r="202" spans="1:7" ht="16.5" x14ac:dyDescent="0.3">
      <c r="A202" t="str">
        <f t="shared" si="6"/>
        <v>Harmony Township, Warren County</v>
      </c>
      <c r="B202">
        <f t="shared" si="7"/>
        <v>201</v>
      </c>
      <c r="C202" s="34" t="str">
        <f>'2025 Muniinfo'!A554</f>
        <v>2110</v>
      </c>
      <c r="D202" s="34" t="str">
        <f>'2025 Muniinfo'!B554</f>
        <v>Harmony Township</v>
      </c>
      <c r="E202" s="34" t="str">
        <f>'2025 Muniinfo'!C554</f>
        <v>Warren</v>
      </c>
      <c r="F202">
        <f>'2025 Muniinfo'!D554</f>
        <v>2</v>
      </c>
      <c r="G202" t="str">
        <f>'2025 Muniinfo'!E554</f>
        <v>Ineligible</v>
      </c>
    </row>
    <row r="203" spans="1:7" ht="16.5" x14ac:dyDescent="0.3">
      <c r="A203" t="str">
        <f t="shared" si="6"/>
        <v>Harrington Park Borough, Bergen County</v>
      </c>
      <c r="B203">
        <f t="shared" si="7"/>
        <v>202</v>
      </c>
      <c r="C203" s="34" t="str">
        <f>'2025 Muniinfo'!A49</f>
        <v>0224</v>
      </c>
      <c r="D203" s="34" t="str">
        <f>'2025 Muniinfo'!B49</f>
        <v>Harrington Park Borough</v>
      </c>
      <c r="E203" s="34" t="str">
        <f>'2025 Muniinfo'!C49</f>
        <v>Bergen</v>
      </c>
      <c r="F203">
        <f>'2025 Muniinfo'!D49</f>
        <v>2</v>
      </c>
      <c r="G203" t="str">
        <f>'2025 Muniinfo'!E49</f>
        <v>Ineligible</v>
      </c>
    </row>
    <row r="204" spans="1:7" ht="16.5" x14ac:dyDescent="0.3">
      <c r="A204" t="str">
        <f t="shared" si="6"/>
        <v>Harrison Town, Hudson County</v>
      </c>
      <c r="B204">
        <f t="shared" si="7"/>
        <v>203</v>
      </c>
      <c r="C204" s="34" t="str">
        <f>'2025 Muniinfo'!A251</f>
        <v>0904</v>
      </c>
      <c r="D204" s="34" t="str">
        <f>'2025 Muniinfo'!B251</f>
        <v>Harrison Town</v>
      </c>
      <c r="E204" s="34" t="str">
        <f>'2025 Muniinfo'!C251</f>
        <v>Hudson</v>
      </c>
      <c r="F204">
        <f>'2025 Muniinfo'!D251</f>
        <v>1</v>
      </c>
      <c r="G204" t="str">
        <f>'2025 Muniinfo'!E251</f>
        <v>Ineligible</v>
      </c>
    </row>
    <row r="205" spans="1:7" ht="16.5" x14ac:dyDescent="0.3">
      <c r="A205" t="str">
        <f t="shared" si="6"/>
        <v>Harrison Township, Gloucester County</v>
      </c>
      <c r="B205">
        <f t="shared" si="7"/>
        <v>204</v>
      </c>
      <c r="C205" s="34" t="str">
        <f>'2025 Muniinfo'!A231</f>
        <v>0808</v>
      </c>
      <c r="D205" s="34" t="str">
        <f>'2025 Muniinfo'!B231</f>
        <v>Harrison Township</v>
      </c>
      <c r="E205" s="34" t="str">
        <f>'2025 Muniinfo'!C231</f>
        <v>Gloucester</v>
      </c>
      <c r="F205">
        <f>'2025 Muniinfo'!D231</f>
        <v>2</v>
      </c>
      <c r="G205" t="str">
        <f>'2025 Muniinfo'!E231</f>
        <v>Ineligible</v>
      </c>
    </row>
    <row r="206" spans="1:7" ht="16.5" x14ac:dyDescent="0.3">
      <c r="A206" t="str">
        <f t="shared" si="6"/>
        <v>Harvey Cedars Borough, Ocean County</v>
      </c>
      <c r="B206">
        <f t="shared" si="7"/>
        <v>205</v>
      </c>
      <c r="C206" s="34" t="str">
        <f>'2025 Muniinfo'!A423</f>
        <v>1509</v>
      </c>
      <c r="D206" s="34" t="str">
        <f>'2025 Muniinfo'!B423</f>
        <v>Harvey Cedars Borough</v>
      </c>
      <c r="E206" s="34" t="str">
        <f>'2025 Muniinfo'!C423</f>
        <v>Ocean</v>
      </c>
      <c r="F206">
        <f>'2025 Muniinfo'!D423</f>
        <v>3</v>
      </c>
      <c r="G206" t="str">
        <f>'2025 Muniinfo'!E423</f>
        <v>Eligible</v>
      </c>
    </row>
    <row r="207" spans="1:7" ht="16.5" x14ac:dyDescent="0.3">
      <c r="A207" t="str">
        <f t="shared" si="6"/>
        <v>Hasbrouck Heights Borough, Bergen County</v>
      </c>
      <c r="B207">
        <f t="shared" si="7"/>
        <v>206</v>
      </c>
      <c r="C207" s="34" t="str">
        <f>'2025 Muniinfo'!A50</f>
        <v>0225</v>
      </c>
      <c r="D207" s="34" t="str">
        <f>'2025 Muniinfo'!B50</f>
        <v>Hasbrouck Heights Borough</v>
      </c>
      <c r="E207" s="34" t="str">
        <f>'2025 Muniinfo'!C50</f>
        <v>Bergen</v>
      </c>
      <c r="F207">
        <f>'2025 Muniinfo'!D50</f>
        <v>3</v>
      </c>
      <c r="G207" t="str">
        <f>'2025 Muniinfo'!E50</f>
        <v>Ineligible</v>
      </c>
    </row>
    <row r="208" spans="1:7" ht="16.5" x14ac:dyDescent="0.3">
      <c r="A208" t="str">
        <f t="shared" si="6"/>
        <v>Haworth Borough, Bergen County</v>
      </c>
      <c r="B208">
        <f t="shared" si="7"/>
        <v>207</v>
      </c>
      <c r="C208" s="34" t="str">
        <f>'2025 Muniinfo'!A51</f>
        <v>0226</v>
      </c>
      <c r="D208" s="34" t="str">
        <f>'2025 Muniinfo'!B51</f>
        <v>Haworth Borough</v>
      </c>
      <c r="E208" s="34" t="str">
        <f>'2025 Muniinfo'!C51</f>
        <v>Bergen</v>
      </c>
      <c r="F208">
        <f>'2025 Muniinfo'!D51</f>
        <v>1</v>
      </c>
      <c r="G208" t="str">
        <f>'2025 Muniinfo'!E51</f>
        <v>Eligible</v>
      </c>
    </row>
    <row r="209" spans="1:7" ht="16.5" x14ac:dyDescent="0.3">
      <c r="A209" t="str">
        <f t="shared" si="6"/>
        <v>Hawthorne Borough, Passaic County</v>
      </c>
      <c r="B209">
        <f t="shared" si="7"/>
        <v>208</v>
      </c>
      <c r="C209" s="34" t="str">
        <f>'2025 Muniinfo'!A451</f>
        <v>1604</v>
      </c>
      <c r="D209" s="34" t="str">
        <f>'2025 Muniinfo'!B451</f>
        <v>Hawthorne Borough</v>
      </c>
      <c r="E209" s="34" t="str">
        <f>'2025 Muniinfo'!C451</f>
        <v>Passaic</v>
      </c>
      <c r="F209">
        <f>'2025 Muniinfo'!D451</f>
        <v>1</v>
      </c>
      <c r="G209" t="str">
        <f>'2025 Muniinfo'!E451</f>
        <v>Eligible</v>
      </c>
    </row>
    <row r="210" spans="1:7" ht="16.5" x14ac:dyDescent="0.3">
      <c r="A210" t="str">
        <f t="shared" si="6"/>
        <v>Hazlet Township, Monmouth County</v>
      </c>
      <c r="B210">
        <f t="shared" si="7"/>
        <v>209</v>
      </c>
      <c r="C210" s="34" t="str">
        <f>'2025 Muniinfo'!A361</f>
        <v>1339</v>
      </c>
      <c r="D210" s="34" t="str">
        <f>'2025 Muniinfo'!B361</f>
        <v>Hazlet Township</v>
      </c>
      <c r="E210" s="34" t="str">
        <f>'2025 Muniinfo'!C361</f>
        <v>Monmouth</v>
      </c>
      <c r="F210">
        <f>'2025 Muniinfo'!D361</f>
        <v>1</v>
      </c>
      <c r="G210" t="str">
        <f>'2025 Muniinfo'!E361</f>
        <v>Eligible</v>
      </c>
    </row>
    <row r="211" spans="1:7" ht="16.5" x14ac:dyDescent="0.3">
      <c r="A211" t="str">
        <f t="shared" si="6"/>
        <v>Helmetta Borough, Middlesex County</v>
      </c>
      <c r="B211">
        <f t="shared" si="7"/>
        <v>210</v>
      </c>
      <c r="C211" s="34" t="str">
        <f>'2025 Muniinfo'!A303</f>
        <v>1206</v>
      </c>
      <c r="D211" s="34" t="str">
        <f>'2025 Muniinfo'!B303</f>
        <v>Helmetta Borough</v>
      </c>
      <c r="E211" s="34" t="str">
        <f>'2025 Muniinfo'!C303</f>
        <v>Middlesex</v>
      </c>
      <c r="F211">
        <f>'2025 Muniinfo'!D303</f>
        <v>3</v>
      </c>
      <c r="G211" t="str">
        <f>'2025 Muniinfo'!E303</f>
        <v>Eligible</v>
      </c>
    </row>
    <row r="212" spans="1:7" ht="16.5" x14ac:dyDescent="0.3">
      <c r="A212" t="str">
        <f t="shared" si="6"/>
        <v>High Bridge Borough, Hunterdon County</v>
      </c>
      <c r="B212">
        <f t="shared" si="7"/>
        <v>211</v>
      </c>
      <c r="C212" s="34" t="str">
        <f>'2025 Muniinfo'!A273</f>
        <v>1014</v>
      </c>
      <c r="D212" s="34" t="str">
        <f>'2025 Muniinfo'!B273</f>
        <v>High Bridge Borough</v>
      </c>
      <c r="E212" s="34" t="str">
        <f>'2025 Muniinfo'!C273</f>
        <v>Hunterdon</v>
      </c>
      <c r="F212">
        <f>'2025 Muniinfo'!D273</f>
        <v>2</v>
      </c>
      <c r="G212" t="str">
        <f>'2025 Muniinfo'!E273</f>
        <v>Ineligible</v>
      </c>
    </row>
    <row r="213" spans="1:7" ht="16.5" x14ac:dyDescent="0.3">
      <c r="A213" t="str">
        <f t="shared" si="6"/>
        <v>Highland Park Borough, Middlesex County</v>
      </c>
      <c r="B213">
        <f t="shared" si="7"/>
        <v>212</v>
      </c>
      <c r="C213" s="34" t="str">
        <f>'2025 Muniinfo'!A304</f>
        <v>1207</v>
      </c>
      <c r="D213" s="34" t="str">
        <f>'2025 Muniinfo'!B304</f>
        <v>Highland Park Borough</v>
      </c>
      <c r="E213" s="34" t="str">
        <f>'2025 Muniinfo'!C304</f>
        <v>Middlesex</v>
      </c>
      <c r="F213">
        <f>'2025 Muniinfo'!D304</f>
        <v>1</v>
      </c>
      <c r="G213" t="str">
        <f>'2025 Muniinfo'!E304</f>
        <v>Eligible</v>
      </c>
    </row>
    <row r="214" spans="1:7" ht="16.5" x14ac:dyDescent="0.3">
      <c r="A214" t="str">
        <f t="shared" si="6"/>
        <v>Highlands Borough, Monmouth County</v>
      </c>
      <c r="B214">
        <f t="shared" si="7"/>
        <v>213</v>
      </c>
      <c r="C214" s="34" t="str">
        <f>'2025 Muniinfo'!A339</f>
        <v>1317</v>
      </c>
      <c r="D214" s="34" t="str">
        <f>'2025 Muniinfo'!B339</f>
        <v>Highlands Borough</v>
      </c>
      <c r="E214" s="34" t="str">
        <f>'2025 Muniinfo'!C339</f>
        <v>Monmouth</v>
      </c>
      <c r="F214">
        <f>'2025 Muniinfo'!D339</f>
        <v>3</v>
      </c>
      <c r="G214" t="str">
        <f>'2025 Muniinfo'!E339</f>
        <v>Eligible</v>
      </c>
    </row>
    <row r="215" spans="1:7" ht="16.5" x14ac:dyDescent="0.3">
      <c r="A215" t="str">
        <f t="shared" si="6"/>
        <v>Hightstown Borough, Mercer County</v>
      </c>
      <c r="B215">
        <f t="shared" si="7"/>
        <v>214</v>
      </c>
      <c r="C215" s="34" t="str">
        <f>'2025 Muniinfo'!A289</f>
        <v>1104</v>
      </c>
      <c r="D215" s="34" t="str">
        <f>'2025 Muniinfo'!B289</f>
        <v>Hightstown Borough</v>
      </c>
      <c r="E215" s="34" t="str">
        <f>'2025 Muniinfo'!C289</f>
        <v>Mercer</v>
      </c>
      <c r="F215">
        <f>'2025 Muniinfo'!D289</f>
        <v>3</v>
      </c>
      <c r="G215" t="str">
        <f>'2025 Muniinfo'!E289</f>
        <v>Ineligible</v>
      </c>
    </row>
    <row r="216" spans="1:7" ht="16.5" x14ac:dyDescent="0.3">
      <c r="A216" t="str">
        <f t="shared" si="6"/>
        <v>Hillsborough Township, Somerset County</v>
      </c>
      <c r="B216">
        <f t="shared" si="7"/>
        <v>215</v>
      </c>
      <c r="C216" s="34" t="str">
        <f>'2025 Muniinfo'!A488</f>
        <v>1810</v>
      </c>
      <c r="D216" s="34" t="str">
        <f>'2025 Muniinfo'!B488</f>
        <v>Hillsborough Township</v>
      </c>
      <c r="E216" s="34" t="str">
        <f>'2025 Muniinfo'!C488</f>
        <v>Somerset</v>
      </c>
      <c r="F216">
        <f>'2025 Muniinfo'!D488</f>
        <v>2</v>
      </c>
      <c r="G216" t="str">
        <f>'2025 Muniinfo'!E488</f>
        <v>Ineligible</v>
      </c>
    </row>
    <row r="217" spans="1:7" ht="16.5" x14ac:dyDescent="0.3">
      <c r="A217" t="str">
        <f t="shared" si="6"/>
        <v>Hillsdale Borough, Bergen County</v>
      </c>
      <c r="B217">
        <f t="shared" si="7"/>
        <v>216</v>
      </c>
      <c r="C217" s="34" t="str">
        <f>'2025 Muniinfo'!A52</f>
        <v>0227</v>
      </c>
      <c r="D217" s="34" t="str">
        <f>'2025 Muniinfo'!B52</f>
        <v>Hillsdale Borough</v>
      </c>
      <c r="E217" s="34" t="str">
        <f>'2025 Muniinfo'!C52</f>
        <v>Bergen</v>
      </c>
      <c r="F217">
        <f>'2025 Muniinfo'!D52</f>
        <v>2</v>
      </c>
      <c r="G217" t="str">
        <f>'2025 Muniinfo'!E52</f>
        <v>Ineligible</v>
      </c>
    </row>
    <row r="218" spans="1:7" ht="16.5" x14ac:dyDescent="0.3">
      <c r="A218" t="str">
        <f t="shared" si="6"/>
        <v>Hillside Township, Union County</v>
      </c>
      <c r="B218">
        <f t="shared" si="7"/>
        <v>217</v>
      </c>
      <c r="C218" s="34" t="str">
        <f>'2025 Muniinfo'!A530</f>
        <v>2007</v>
      </c>
      <c r="D218" s="34" t="str">
        <f>'2025 Muniinfo'!B530</f>
        <v>Hillside Township</v>
      </c>
      <c r="E218" s="34" t="str">
        <f>'2025 Muniinfo'!C530</f>
        <v>Union</v>
      </c>
      <c r="F218">
        <f>'2025 Muniinfo'!D530</f>
        <v>2</v>
      </c>
      <c r="G218" t="str">
        <f>'2025 Muniinfo'!E530</f>
        <v>Ineligible</v>
      </c>
    </row>
    <row r="219" spans="1:7" ht="16.5" x14ac:dyDescent="0.3">
      <c r="A219" t="str">
        <f t="shared" si="6"/>
        <v>Hi-nella Borough, Camden County</v>
      </c>
      <c r="B219">
        <f t="shared" si="7"/>
        <v>218</v>
      </c>
      <c r="C219" s="34" t="str">
        <f>'2025 Muniinfo'!A154</f>
        <v>0419</v>
      </c>
      <c r="D219" s="34" t="str">
        <f>'2025 Muniinfo'!B154</f>
        <v>Hi-nella Borough</v>
      </c>
      <c r="E219" s="34" t="str">
        <f>'2025 Muniinfo'!C154</f>
        <v>Camden</v>
      </c>
      <c r="F219">
        <f>'2025 Muniinfo'!D154</f>
        <v>2</v>
      </c>
      <c r="G219" t="str">
        <f>'2025 Muniinfo'!E154</f>
        <v>Ineligible</v>
      </c>
    </row>
    <row r="220" spans="1:7" ht="16.5" x14ac:dyDescent="0.3">
      <c r="A220" t="str">
        <f t="shared" si="6"/>
        <v>Hoboken City, Hudson County</v>
      </c>
      <c r="B220">
        <f t="shared" si="7"/>
        <v>219</v>
      </c>
      <c r="C220" s="34" t="str">
        <f>'2025 Muniinfo'!A252</f>
        <v>0905</v>
      </c>
      <c r="D220" s="34" t="str">
        <f>'2025 Muniinfo'!B252</f>
        <v>Hoboken City</v>
      </c>
      <c r="E220" s="34" t="str">
        <f>'2025 Muniinfo'!C252</f>
        <v>Hudson</v>
      </c>
      <c r="F220">
        <f>'2025 Muniinfo'!D252</f>
        <v>2</v>
      </c>
      <c r="G220" t="str">
        <f>'2025 Muniinfo'!E252</f>
        <v>Ineligible</v>
      </c>
    </row>
    <row r="221" spans="1:7" ht="16.5" x14ac:dyDescent="0.3">
      <c r="A221" t="str">
        <f t="shared" si="6"/>
        <v>Ho-Ho-Kus Borough, Bergen County</v>
      </c>
      <c r="B221">
        <f t="shared" si="7"/>
        <v>220</v>
      </c>
      <c r="C221" s="34" t="str">
        <f>'2025 Muniinfo'!A53</f>
        <v>0228</v>
      </c>
      <c r="D221" s="34" t="str">
        <f>'2025 Muniinfo'!B53</f>
        <v>Ho-Ho-Kus Borough</v>
      </c>
      <c r="E221" s="34" t="str">
        <f>'2025 Muniinfo'!C53</f>
        <v>Bergen</v>
      </c>
      <c r="F221">
        <f>'2025 Muniinfo'!D53</f>
        <v>3</v>
      </c>
      <c r="G221" t="str">
        <f>'2025 Muniinfo'!E53</f>
        <v>Eligible</v>
      </c>
    </row>
    <row r="222" spans="1:7" ht="16.5" x14ac:dyDescent="0.3">
      <c r="A222" t="str">
        <f t="shared" si="6"/>
        <v>Holland Township, Hunterdon County</v>
      </c>
      <c r="B222">
        <f t="shared" si="7"/>
        <v>221</v>
      </c>
      <c r="C222" s="34" t="str">
        <f>'2025 Muniinfo'!A274</f>
        <v>1015</v>
      </c>
      <c r="D222" s="34" t="str">
        <f>'2025 Muniinfo'!B274</f>
        <v>Holland Township</v>
      </c>
      <c r="E222" s="34" t="str">
        <f>'2025 Muniinfo'!C274</f>
        <v>Hunterdon</v>
      </c>
      <c r="F222">
        <f>'2025 Muniinfo'!D274</f>
        <v>3</v>
      </c>
      <c r="G222" t="str">
        <f>'2025 Muniinfo'!E274</f>
        <v>Eligible</v>
      </c>
    </row>
    <row r="223" spans="1:7" ht="16.5" x14ac:dyDescent="0.3">
      <c r="A223" t="str">
        <f t="shared" si="6"/>
        <v>Holmdel Township, Monmouth County</v>
      </c>
      <c r="B223">
        <f t="shared" si="7"/>
        <v>222</v>
      </c>
      <c r="C223" s="34" t="str">
        <f>'2025 Muniinfo'!A340</f>
        <v>1318</v>
      </c>
      <c r="D223" s="34" t="str">
        <f>'2025 Muniinfo'!B340</f>
        <v>Holmdel Township</v>
      </c>
      <c r="E223" s="34" t="str">
        <f>'2025 Muniinfo'!C340</f>
        <v>Monmouth</v>
      </c>
      <c r="F223">
        <f>'2025 Muniinfo'!D340</f>
        <v>1</v>
      </c>
      <c r="G223" t="str">
        <f>'2025 Muniinfo'!E340</f>
        <v>Eligible</v>
      </c>
    </row>
    <row r="224" spans="1:7" ht="16.5" x14ac:dyDescent="0.3">
      <c r="A224" t="str">
        <f t="shared" si="6"/>
        <v>Hopatcong Borough, Sussex County</v>
      </c>
      <c r="B224">
        <f t="shared" si="7"/>
        <v>223</v>
      </c>
      <c r="C224" s="34" t="str">
        <f>'2025 Muniinfo'!A511</f>
        <v>1912</v>
      </c>
      <c r="D224" s="34" t="str">
        <f>'2025 Muniinfo'!B511</f>
        <v>Hopatcong Borough</v>
      </c>
      <c r="E224" s="34" t="str">
        <f>'2025 Muniinfo'!C511</f>
        <v>Sussex</v>
      </c>
      <c r="F224">
        <f>'2025 Muniinfo'!D511</f>
        <v>1</v>
      </c>
      <c r="G224" t="str">
        <f>'2025 Muniinfo'!E511</f>
        <v>Eligible</v>
      </c>
    </row>
    <row r="225" spans="1:7" ht="16.5" x14ac:dyDescent="0.3">
      <c r="A225" t="str">
        <f t="shared" si="6"/>
        <v>Hope Township, Warren County</v>
      </c>
      <c r="B225">
        <f t="shared" si="7"/>
        <v>224</v>
      </c>
      <c r="C225" s="34" t="str">
        <f>'2025 Muniinfo'!A555</f>
        <v>2111</v>
      </c>
      <c r="D225" s="34" t="str">
        <f>'2025 Muniinfo'!B555</f>
        <v>Hope Township</v>
      </c>
      <c r="E225" s="34" t="str">
        <f>'2025 Muniinfo'!C555</f>
        <v>Warren</v>
      </c>
      <c r="F225">
        <f>'2025 Muniinfo'!D555</f>
        <v>3</v>
      </c>
      <c r="G225" t="str">
        <f>'2025 Muniinfo'!E555</f>
        <v>Eligible</v>
      </c>
    </row>
    <row r="226" spans="1:7" ht="16.5" x14ac:dyDescent="0.3">
      <c r="A226" t="str">
        <f t="shared" si="6"/>
        <v>Hopewell Borough, Mercer County</v>
      </c>
      <c r="B226">
        <f t="shared" si="7"/>
        <v>225</v>
      </c>
      <c r="C226" s="34" t="str">
        <f>'2025 Muniinfo'!A290</f>
        <v>1105</v>
      </c>
      <c r="D226" s="34" t="str">
        <f>'2025 Muniinfo'!B290</f>
        <v>Hopewell Borough</v>
      </c>
      <c r="E226" s="34" t="str">
        <f>'2025 Muniinfo'!C290</f>
        <v>Mercer</v>
      </c>
      <c r="F226">
        <f>'2025 Muniinfo'!D290</f>
        <v>1</v>
      </c>
      <c r="G226" t="str">
        <f>'2025 Muniinfo'!E290</f>
        <v>Eligible</v>
      </c>
    </row>
    <row r="227" spans="1:7" ht="16.5" x14ac:dyDescent="0.3">
      <c r="A227" t="str">
        <f t="shared" si="6"/>
        <v>Hopewell Township, Cumberland County</v>
      </c>
      <c r="B227">
        <f t="shared" si="7"/>
        <v>226</v>
      </c>
      <c r="C227" s="34" t="str">
        <f>'2025 Muniinfo'!A194</f>
        <v>0607</v>
      </c>
      <c r="D227" s="34" t="str">
        <f>'2025 Muniinfo'!B194</f>
        <v>Hopewell Township</v>
      </c>
      <c r="E227" s="34" t="str">
        <f>'2025 Muniinfo'!C194</f>
        <v>Cumberland</v>
      </c>
      <c r="F227">
        <f>'2025 Muniinfo'!D194</f>
        <v>1</v>
      </c>
      <c r="G227" t="str">
        <f>'2025 Muniinfo'!E194</f>
        <v>Eligible</v>
      </c>
    </row>
    <row r="228" spans="1:7" ht="16.5" x14ac:dyDescent="0.3">
      <c r="A228" t="str">
        <f t="shared" si="6"/>
        <v>Hopewell Township, Mercer County</v>
      </c>
      <c r="B228">
        <f t="shared" si="7"/>
        <v>227</v>
      </c>
      <c r="C228" s="34" t="str">
        <f>'2025 Muniinfo'!A291</f>
        <v>1106</v>
      </c>
      <c r="D228" s="34" t="str">
        <f>'2025 Muniinfo'!B291</f>
        <v>Hopewell Township</v>
      </c>
      <c r="E228" s="34" t="str">
        <f>'2025 Muniinfo'!C291</f>
        <v>Mercer</v>
      </c>
      <c r="F228">
        <f>'2025 Muniinfo'!D291</f>
        <v>2</v>
      </c>
      <c r="G228" t="str">
        <f>'2025 Muniinfo'!E291</f>
        <v>Ineligible</v>
      </c>
    </row>
    <row r="229" spans="1:7" ht="16.5" x14ac:dyDescent="0.3">
      <c r="A229" t="str">
        <f t="shared" si="6"/>
        <v>Howell Township, Monmouth County</v>
      </c>
      <c r="B229">
        <f t="shared" si="7"/>
        <v>228</v>
      </c>
      <c r="C229" s="34" t="str">
        <f>'2025 Muniinfo'!A341</f>
        <v>1319</v>
      </c>
      <c r="D229" s="34" t="str">
        <f>'2025 Muniinfo'!B341</f>
        <v>Howell Township</v>
      </c>
      <c r="E229" s="34" t="str">
        <f>'2025 Muniinfo'!C341</f>
        <v>Monmouth</v>
      </c>
      <c r="F229">
        <f>'2025 Muniinfo'!D341</f>
        <v>2</v>
      </c>
      <c r="G229" t="str">
        <f>'2025 Muniinfo'!E341</f>
        <v>Ineligible</v>
      </c>
    </row>
    <row r="230" spans="1:7" ht="16.5" x14ac:dyDescent="0.3">
      <c r="A230" t="str">
        <f t="shared" si="6"/>
        <v>Independence Township, Warren County</v>
      </c>
      <c r="B230">
        <f t="shared" si="7"/>
        <v>229</v>
      </c>
      <c r="C230" s="34" t="str">
        <f>'2025 Muniinfo'!A556</f>
        <v>2112</v>
      </c>
      <c r="D230" s="34" t="str">
        <f>'2025 Muniinfo'!B556</f>
        <v>Independence Township</v>
      </c>
      <c r="E230" s="34" t="str">
        <f>'2025 Muniinfo'!C556</f>
        <v>Warren</v>
      </c>
      <c r="F230">
        <f>'2025 Muniinfo'!D556</f>
        <v>1</v>
      </c>
      <c r="G230" t="str">
        <f>'2025 Muniinfo'!E556</f>
        <v>Eligible</v>
      </c>
    </row>
    <row r="231" spans="1:7" ht="16.5" x14ac:dyDescent="0.3">
      <c r="A231" t="str">
        <f t="shared" si="6"/>
        <v>Interlaken Borough, Monmouth County</v>
      </c>
      <c r="B231">
        <f t="shared" si="7"/>
        <v>230</v>
      </c>
      <c r="C231" s="34" t="str">
        <f>'2025 Muniinfo'!A342</f>
        <v>1320</v>
      </c>
      <c r="D231" s="34" t="str">
        <f>'2025 Muniinfo'!B342</f>
        <v>Interlaken Borough</v>
      </c>
      <c r="E231" s="34" t="str">
        <f>'2025 Muniinfo'!C342</f>
        <v>Monmouth</v>
      </c>
      <c r="F231">
        <f>'2025 Muniinfo'!D342</f>
        <v>3</v>
      </c>
      <c r="G231" t="str">
        <f>'2025 Muniinfo'!E342</f>
        <v>Eligible</v>
      </c>
    </row>
    <row r="232" spans="1:7" ht="16.5" x14ac:dyDescent="0.3">
      <c r="A232" t="str">
        <f t="shared" si="6"/>
        <v>Irvington Township, Essex County</v>
      </c>
      <c r="B232">
        <f t="shared" si="7"/>
        <v>231</v>
      </c>
      <c r="C232" s="34" t="str">
        <f>'2025 Muniinfo'!A210</f>
        <v>0709</v>
      </c>
      <c r="D232" s="34" t="str">
        <f>'2025 Muniinfo'!B210</f>
        <v>Irvington Township</v>
      </c>
      <c r="E232" s="34" t="str">
        <f>'2025 Muniinfo'!C210</f>
        <v>Essex</v>
      </c>
      <c r="F232">
        <f>'2025 Muniinfo'!D210</f>
        <v>2</v>
      </c>
      <c r="G232" t="str">
        <f>'2025 Muniinfo'!E210</f>
        <v>Ineligible</v>
      </c>
    </row>
    <row r="233" spans="1:7" ht="16.5" x14ac:dyDescent="0.3">
      <c r="A233" t="str">
        <f t="shared" si="6"/>
        <v>Island Heights Borough, Ocean County</v>
      </c>
      <c r="B233">
        <f t="shared" si="7"/>
        <v>232</v>
      </c>
      <c r="C233" s="34" t="str">
        <f>'2025 Muniinfo'!A424</f>
        <v>1510</v>
      </c>
      <c r="D233" s="34" t="str">
        <f>'2025 Muniinfo'!B424</f>
        <v>Island Heights Borough</v>
      </c>
      <c r="E233" s="34" t="str">
        <f>'2025 Muniinfo'!C424</f>
        <v>Ocean</v>
      </c>
      <c r="F233">
        <f>'2025 Muniinfo'!D424</f>
        <v>1</v>
      </c>
      <c r="G233" t="str">
        <f>'2025 Muniinfo'!E424</f>
        <v>Eligible</v>
      </c>
    </row>
    <row r="234" spans="1:7" ht="16.5" x14ac:dyDescent="0.3">
      <c r="A234" t="str">
        <f t="shared" si="6"/>
        <v>Jackson Township, Ocean County</v>
      </c>
      <c r="B234">
        <f t="shared" si="7"/>
        <v>233</v>
      </c>
      <c r="C234" s="34" t="str">
        <f>'2025 Muniinfo'!A425</f>
        <v>1511</v>
      </c>
      <c r="D234" s="34" t="str">
        <f>'2025 Muniinfo'!B425</f>
        <v>Jackson Township</v>
      </c>
      <c r="E234" s="34" t="str">
        <f>'2025 Muniinfo'!C425</f>
        <v>Ocean</v>
      </c>
      <c r="F234">
        <f>'2025 Muniinfo'!D425</f>
        <v>2</v>
      </c>
      <c r="G234" t="str">
        <f>'2025 Muniinfo'!E425</f>
        <v>Ineligible</v>
      </c>
    </row>
    <row r="235" spans="1:7" ht="16.5" x14ac:dyDescent="0.3">
      <c r="A235" t="str">
        <f t="shared" si="6"/>
        <v>Jamesburg Borough, Middlesex County</v>
      </c>
      <c r="B235">
        <f t="shared" si="7"/>
        <v>234</v>
      </c>
      <c r="C235" s="34" t="str">
        <f>'2025 Muniinfo'!A305</f>
        <v>1208</v>
      </c>
      <c r="D235" s="34" t="str">
        <f>'2025 Muniinfo'!B305</f>
        <v>Jamesburg Borough</v>
      </c>
      <c r="E235" s="34" t="str">
        <f>'2025 Muniinfo'!C305</f>
        <v>Middlesex</v>
      </c>
      <c r="F235">
        <f>'2025 Muniinfo'!D305</f>
        <v>2</v>
      </c>
      <c r="G235" t="str">
        <f>'2025 Muniinfo'!E305</f>
        <v>Ineligible</v>
      </c>
    </row>
    <row r="236" spans="1:7" ht="16.5" x14ac:dyDescent="0.3">
      <c r="A236" t="str">
        <f t="shared" si="6"/>
        <v>Jefferson Township, Morris County</v>
      </c>
      <c r="B236">
        <f t="shared" si="7"/>
        <v>235</v>
      </c>
      <c r="C236" s="34" t="str">
        <f>'2025 Muniinfo'!A389</f>
        <v>1414</v>
      </c>
      <c r="D236" s="34" t="str">
        <f>'2025 Muniinfo'!B389</f>
        <v>Jefferson Township</v>
      </c>
      <c r="E236" s="34" t="str">
        <f>'2025 Muniinfo'!C389</f>
        <v>Morris</v>
      </c>
      <c r="F236">
        <f>'2025 Muniinfo'!D389</f>
        <v>2</v>
      </c>
      <c r="G236" t="str">
        <f>'2025 Muniinfo'!E389</f>
        <v>Ineligible</v>
      </c>
    </row>
    <row r="237" spans="1:7" ht="16.5" x14ac:dyDescent="0.3">
      <c r="A237" t="str">
        <f t="shared" si="6"/>
        <v>Jersey City City, Hudson County</v>
      </c>
      <c r="B237">
        <f t="shared" si="7"/>
        <v>236</v>
      </c>
      <c r="C237" s="34" t="str">
        <f>'2025 Muniinfo'!A253</f>
        <v>0906</v>
      </c>
      <c r="D237" s="34" t="str">
        <f>'2025 Muniinfo'!B253</f>
        <v>Jersey City City</v>
      </c>
      <c r="E237" s="34" t="str">
        <f>'2025 Muniinfo'!C253</f>
        <v>Hudson</v>
      </c>
      <c r="F237">
        <f>'2025 Muniinfo'!D253</f>
        <v>3</v>
      </c>
      <c r="G237" t="str">
        <f>'2025 Muniinfo'!E253</f>
        <v>Ineligible</v>
      </c>
    </row>
    <row r="238" spans="1:7" ht="16.5" x14ac:dyDescent="0.3">
      <c r="A238" t="str">
        <f t="shared" si="6"/>
        <v>Keansburg Borough, Monmouth County</v>
      </c>
      <c r="B238">
        <f t="shared" si="7"/>
        <v>237</v>
      </c>
      <c r="C238" s="34" t="str">
        <f>'2025 Muniinfo'!A343</f>
        <v>1321</v>
      </c>
      <c r="D238" s="34" t="str">
        <f>'2025 Muniinfo'!B343</f>
        <v>Keansburg Borough</v>
      </c>
      <c r="E238" s="34" t="str">
        <f>'2025 Muniinfo'!C343</f>
        <v>Monmouth</v>
      </c>
      <c r="F238">
        <f>'2025 Muniinfo'!D343</f>
        <v>1</v>
      </c>
      <c r="G238" t="str">
        <f>'2025 Muniinfo'!E343</f>
        <v>Eligible</v>
      </c>
    </row>
    <row r="239" spans="1:7" ht="16.5" x14ac:dyDescent="0.3">
      <c r="A239" t="str">
        <f t="shared" si="6"/>
        <v>Kearny Town, Hudson County</v>
      </c>
      <c r="B239">
        <f t="shared" si="7"/>
        <v>238</v>
      </c>
      <c r="C239" s="34" t="str">
        <f>'2025 Muniinfo'!A254</f>
        <v>0907</v>
      </c>
      <c r="D239" s="34" t="str">
        <f>'2025 Muniinfo'!B254</f>
        <v>Kearny Town</v>
      </c>
      <c r="E239" s="34" t="str">
        <f>'2025 Muniinfo'!C254</f>
        <v>Hudson</v>
      </c>
      <c r="F239">
        <f>'2025 Muniinfo'!D254</f>
        <v>1</v>
      </c>
      <c r="G239" t="str">
        <f>'2025 Muniinfo'!E254</f>
        <v>Ineligible</v>
      </c>
    </row>
    <row r="240" spans="1:7" ht="16.5" x14ac:dyDescent="0.3">
      <c r="A240" t="str">
        <f t="shared" si="6"/>
        <v>Kenilworth Borough, Union County</v>
      </c>
      <c r="B240">
        <f t="shared" si="7"/>
        <v>239</v>
      </c>
      <c r="C240" s="34" t="str">
        <f>'2025 Muniinfo'!A531</f>
        <v>2008</v>
      </c>
      <c r="D240" s="34" t="str">
        <f>'2025 Muniinfo'!B531</f>
        <v>Kenilworth Borough</v>
      </c>
      <c r="E240" s="34" t="str">
        <f>'2025 Muniinfo'!C531</f>
        <v>Union</v>
      </c>
      <c r="F240">
        <f>'2025 Muniinfo'!D531</f>
        <v>3</v>
      </c>
      <c r="G240" t="str">
        <f>'2025 Muniinfo'!E531</f>
        <v>Ineligible</v>
      </c>
    </row>
    <row r="241" spans="1:7" ht="16.5" x14ac:dyDescent="0.3">
      <c r="A241" t="str">
        <f t="shared" si="6"/>
        <v>Keyport Borough, Monmouth County</v>
      </c>
      <c r="B241">
        <f t="shared" si="7"/>
        <v>240</v>
      </c>
      <c r="C241" s="34" t="str">
        <f>'2025 Muniinfo'!A344</f>
        <v>1322</v>
      </c>
      <c r="D241" s="34" t="str">
        <f>'2025 Muniinfo'!B344</f>
        <v>Keyport Borough</v>
      </c>
      <c r="E241" s="34" t="str">
        <f>'2025 Muniinfo'!C344</f>
        <v>Monmouth</v>
      </c>
      <c r="F241">
        <f>'2025 Muniinfo'!D344</f>
        <v>2</v>
      </c>
      <c r="G241" t="str">
        <f>'2025 Muniinfo'!E344</f>
        <v>Ineligible</v>
      </c>
    </row>
    <row r="242" spans="1:7" ht="16.5" x14ac:dyDescent="0.3">
      <c r="A242" t="str">
        <f t="shared" si="6"/>
        <v>Kingwood Township, Hunterdon County</v>
      </c>
      <c r="B242">
        <f t="shared" si="7"/>
        <v>241</v>
      </c>
      <c r="C242" s="34" t="str">
        <f>'2025 Muniinfo'!A275</f>
        <v>1016</v>
      </c>
      <c r="D242" s="34" t="str">
        <f>'2025 Muniinfo'!B275</f>
        <v>Kingwood Township</v>
      </c>
      <c r="E242" s="34" t="str">
        <f>'2025 Muniinfo'!C275</f>
        <v>Hunterdon</v>
      </c>
      <c r="F242">
        <f>'2025 Muniinfo'!D275</f>
        <v>1</v>
      </c>
      <c r="G242" t="str">
        <f>'2025 Muniinfo'!E275</f>
        <v>Ineligible</v>
      </c>
    </row>
    <row r="243" spans="1:7" ht="16.5" x14ac:dyDescent="0.3">
      <c r="A243" t="str">
        <f t="shared" si="6"/>
        <v>Kinnelon Borough, Morris County</v>
      </c>
      <c r="B243">
        <f t="shared" si="7"/>
        <v>242</v>
      </c>
      <c r="C243" s="34" t="str">
        <f>'2025 Muniinfo'!A390</f>
        <v>1415</v>
      </c>
      <c r="D243" s="34" t="str">
        <f>'2025 Muniinfo'!B390</f>
        <v>Kinnelon Borough</v>
      </c>
      <c r="E243" s="34" t="str">
        <f>'2025 Muniinfo'!C390</f>
        <v>Morris</v>
      </c>
      <c r="F243">
        <f>'2025 Muniinfo'!D390</f>
        <v>3</v>
      </c>
      <c r="G243" t="str">
        <f>'2025 Muniinfo'!E390</f>
        <v>Eligible</v>
      </c>
    </row>
    <row r="244" spans="1:7" ht="16.5" x14ac:dyDescent="0.3">
      <c r="A244" t="str">
        <f t="shared" si="6"/>
        <v>Knowlton Township, Warren County</v>
      </c>
      <c r="B244">
        <f t="shared" si="7"/>
        <v>243</v>
      </c>
      <c r="C244" s="34" t="str">
        <f>'2025 Muniinfo'!A557</f>
        <v>2113</v>
      </c>
      <c r="D244" s="34" t="str">
        <f>'2025 Muniinfo'!B557</f>
        <v>Knowlton Township</v>
      </c>
      <c r="E244" s="34" t="str">
        <f>'2025 Muniinfo'!C557</f>
        <v>Warren</v>
      </c>
      <c r="F244">
        <f>'2025 Muniinfo'!D557</f>
        <v>2</v>
      </c>
      <c r="G244" t="str">
        <f>'2025 Muniinfo'!E557</f>
        <v>Ineligible</v>
      </c>
    </row>
    <row r="245" spans="1:7" ht="16.5" x14ac:dyDescent="0.3">
      <c r="A245" t="str">
        <f t="shared" si="6"/>
        <v>Lacey Township, Ocean County</v>
      </c>
      <c r="B245">
        <f t="shared" si="7"/>
        <v>244</v>
      </c>
      <c r="C245" s="34" t="str">
        <f>'2025 Muniinfo'!A426</f>
        <v>1512</v>
      </c>
      <c r="D245" s="34" t="str">
        <f>'2025 Muniinfo'!B426</f>
        <v>Lacey Township</v>
      </c>
      <c r="E245" s="34" t="str">
        <f>'2025 Muniinfo'!C426</f>
        <v>Ocean</v>
      </c>
      <c r="F245">
        <f>'2025 Muniinfo'!D426</f>
        <v>3</v>
      </c>
      <c r="G245" t="str">
        <f>'2025 Muniinfo'!E426</f>
        <v>Eligible</v>
      </c>
    </row>
    <row r="246" spans="1:7" ht="16.5" x14ac:dyDescent="0.3">
      <c r="A246" t="str">
        <f t="shared" si="6"/>
        <v>Lafayette Township, Sussex County</v>
      </c>
      <c r="B246">
        <f t="shared" si="7"/>
        <v>245</v>
      </c>
      <c r="C246" s="34" t="str">
        <f>'2025 Muniinfo'!A512</f>
        <v>1913</v>
      </c>
      <c r="D246" s="34" t="str">
        <f>'2025 Muniinfo'!B512</f>
        <v>Lafayette Township</v>
      </c>
      <c r="E246" s="34" t="str">
        <f>'2025 Muniinfo'!C512</f>
        <v>Sussex</v>
      </c>
      <c r="F246">
        <f>'2025 Muniinfo'!D512</f>
        <v>2</v>
      </c>
      <c r="G246" t="str">
        <f>'2025 Muniinfo'!E512</f>
        <v>Ineligible</v>
      </c>
    </row>
    <row r="247" spans="1:7" ht="16.5" x14ac:dyDescent="0.3">
      <c r="A247" t="str">
        <f t="shared" si="6"/>
        <v>Lake Como Borough, Monmouth County</v>
      </c>
      <c r="B247">
        <f t="shared" si="7"/>
        <v>246</v>
      </c>
      <c r="C247" s="34" t="str">
        <f>'2025 Muniinfo'!A369</f>
        <v>1347</v>
      </c>
      <c r="D247" s="34" t="str">
        <f>'2025 Muniinfo'!B369</f>
        <v>Lake Como Borough</v>
      </c>
      <c r="E247" s="34" t="str">
        <f>'2025 Muniinfo'!C369</f>
        <v>Monmouth</v>
      </c>
      <c r="F247">
        <f>'2025 Muniinfo'!D369</f>
        <v>3</v>
      </c>
      <c r="G247" t="str">
        <f>'2025 Muniinfo'!E369</f>
        <v>Eligible</v>
      </c>
    </row>
    <row r="248" spans="1:7" ht="16.5" x14ac:dyDescent="0.3">
      <c r="A248" t="str">
        <f t="shared" si="6"/>
        <v>Lakehurst Borough, Ocean County</v>
      </c>
      <c r="B248">
        <f t="shared" si="7"/>
        <v>247</v>
      </c>
      <c r="C248" s="34" t="str">
        <f>'2025 Muniinfo'!A427</f>
        <v>1513</v>
      </c>
      <c r="D248" s="34" t="str">
        <f>'2025 Muniinfo'!B427</f>
        <v>Lakehurst Borough</v>
      </c>
      <c r="E248" s="34" t="str">
        <f>'2025 Muniinfo'!C427</f>
        <v>Ocean</v>
      </c>
      <c r="F248">
        <f>'2025 Muniinfo'!D427</f>
        <v>1</v>
      </c>
      <c r="G248" t="str">
        <f>'2025 Muniinfo'!E427</f>
        <v>Eligible</v>
      </c>
    </row>
    <row r="249" spans="1:7" ht="16.5" x14ac:dyDescent="0.3">
      <c r="A249" t="str">
        <f t="shared" si="6"/>
        <v>Lakewood Township, Ocean County</v>
      </c>
      <c r="B249">
        <f t="shared" si="7"/>
        <v>248</v>
      </c>
      <c r="C249" s="34" t="str">
        <f>'2025 Muniinfo'!A428</f>
        <v>1514</v>
      </c>
      <c r="D249" s="34" t="str">
        <f>'2025 Muniinfo'!B428</f>
        <v>Lakewood Township</v>
      </c>
      <c r="E249" s="34" t="str">
        <f>'2025 Muniinfo'!C428</f>
        <v>Ocean</v>
      </c>
      <c r="F249">
        <f>'2025 Muniinfo'!D428</f>
        <v>2</v>
      </c>
      <c r="G249" t="str">
        <f>'2025 Muniinfo'!E428</f>
        <v>Ineligible</v>
      </c>
    </row>
    <row r="250" spans="1:7" ht="16.5" x14ac:dyDescent="0.3">
      <c r="A250" t="str">
        <f t="shared" si="6"/>
        <v>Lambertville City, Hunterdon County</v>
      </c>
      <c r="B250">
        <f t="shared" si="7"/>
        <v>249</v>
      </c>
      <c r="C250" s="34" t="str">
        <f>'2025 Muniinfo'!A276</f>
        <v>1017</v>
      </c>
      <c r="D250" s="34" t="str">
        <f>'2025 Muniinfo'!B276</f>
        <v>Lambertville City</v>
      </c>
      <c r="E250" s="34" t="str">
        <f>'2025 Muniinfo'!C276</f>
        <v>Hunterdon</v>
      </c>
      <c r="F250">
        <f>'2025 Muniinfo'!D276</f>
        <v>2</v>
      </c>
      <c r="G250" t="str">
        <f>'2025 Muniinfo'!E276</f>
        <v>Ineligible</v>
      </c>
    </row>
    <row r="251" spans="1:7" ht="16.5" x14ac:dyDescent="0.3">
      <c r="A251" t="str">
        <f t="shared" si="6"/>
        <v>Laurel Springs Borough, Camden County</v>
      </c>
      <c r="B251">
        <f t="shared" si="7"/>
        <v>250</v>
      </c>
      <c r="C251" s="34" t="str">
        <f>'2025 Muniinfo'!A155</f>
        <v>0420</v>
      </c>
      <c r="D251" s="34" t="str">
        <f>'2025 Muniinfo'!B155</f>
        <v>Laurel Springs Borough</v>
      </c>
      <c r="E251" s="34" t="str">
        <f>'2025 Muniinfo'!C155</f>
        <v>Camden</v>
      </c>
      <c r="F251">
        <f>'2025 Muniinfo'!D155</f>
        <v>3</v>
      </c>
      <c r="G251" t="str">
        <f>'2025 Muniinfo'!E155</f>
        <v>Eligible</v>
      </c>
    </row>
    <row r="252" spans="1:7" ht="16.5" x14ac:dyDescent="0.3">
      <c r="A252" t="str">
        <f t="shared" si="6"/>
        <v>Lavallette Borough, Ocean County</v>
      </c>
      <c r="B252">
        <f t="shared" si="7"/>
        <v>251</v>
      </c>
      <c r="C252" s="34" t="str">
        <f>'2025 Muniinfo'!A429</f>
        <v>1515</v>
      </c>
      <c r="D252" s="34" t="str">
        <f>'2025 Muniinfo'!B429</f>
        <v>Lavallette Borough</v>
      </c>
      <c r="E252" s="34" t="str">
        <f>'2025 Muniinfo'!C429</f>
        <v>Ocean</v>
      </c>
      <c r="F252">
        <f>'2025 Muniinfo'!D429</f>
        <v>3</v>
      </c>
      <c r="G252" t="str">
        <f>'2025 Muniinfo'!E429</f>
        <v>Eligible</v>
      </c>
    </row>
    <row r="253" spans="1:7" ht="16.5" x14ac:dyDescent="0.3">
      <c r="A253" t="str">
        <f t="shared" si="6"/>
        <v>Lawnside Borough, Camden County</v>
      </c>
      <c r="B253">
        <f t="shared" si="7"/>
        <v>252</v>
      </c>
      <c r="C253" s="34" t="str">
        <f>'2025 Muniinfo'!A156</f>
        <v>0421</v>
      </c>
      <c r="D253" s="34" t="str">
        <f>'2025 Muniinfo'!B156</f>
        <v>Lawnside Borough</v>
      </c>
      <c r="E253" s="34" t="str">
        <f>'2025 Muniinfo'!C156</f>
        <v>Camden</v>
      </c>
      <c r="F253">
        <f>'2025 Muniinfo'!D156</f>
        <v>1</v>
      </c>
      <c r="G253" t="str">
        <f>'2025 Muniinfo'!E156</f>
        <v>Ineligible</v>
      </c>
    </row>
    <row r="254" spans="1:7" ht="16.5" x14ac:dyDescent="0.3">
      <c r="A254" t="str">
        <f t="shared" si="6"/>
        <v>Lawrence Township, Cumberland County</v>
      </c>
      <c r="B254">
        <f t="shared" si="7"/>
        <v>253</v>
      </c>
      <c r="C254" s="34" t="str">
        <f>'2025 Muniinfo'!A195</f>
        <v>0608</v>
      </c>
      <c r="D254" s="34" t="str">
        <f>'2025 Muniinfo'!B195</f>
        <v>Lawrence Township</v>
      </c>
      <c r="E254" s="34" t="str">
        <f>'2025 Muniinfo'!C195</f>
        <v>Cumberland</v>
      </c>
      <c r="F254">
        <f>'2025 Muniinfo'!D195</f>
        <v>2</v>
      </c>
      <c r="G254" t="str">
        <f>'2025 Muniinfo'!E195</f>
        <v>Ineligible</v>
      </c>
    </row>
    <row r="255" spans="1:7" ht="16.5" x14ac:dyDescent="0.3">
      <c r="A255" t="str">
        <f t="shared" si="6"/>
        <v>Lawrence Township, Mercer County</v>
      </c>
      <c r="B255">
        <f t="shared" si="7"/>
        <v>254</v>
      </c>
      <c r="C255" s="34" t="str">
        <f>'2025 Muniinfo'!A292</f>
        <v>1107</v>
      </c>
      <c r="D255" s="34" t="str">
        <f>'2025 Muniinfo'!B292</f>
        <v>Lawrence Township</v>
      </c>
      <c r="E255" s="34" t="str">
        <f>'2025 Muniinfo'!C292</f>
        <v>Mercer</v>
      </c>
      <c r="F255">
        <f>'2025 Muniinfo'!D292</f>
        <v>3</v>
      </c>
      <c r="G255" t="str">
        <f>'2025 Muniinfo'!E292</f>
        <v>Eligible</v>
      </c>
    </row>
    <row r="256" spans="1:7" ht="16.5" x14ac:dyDescent="0.3">
      <c r="A256" t="str">
        <f t="shared" si="6"/>
        <v>Lebanon Borough, Hunterdon County</v>
      </c>
      <c r="B256">
        <f t="shared" si="7"/>
        <v>255</v>
      </c>
      <c r="C256" s="34" t="str">
        <f>'2025 Muniinfo'!A277</f>
        <v>1018</v>
      </c>
      <c r="D256" s="34" t="str">
        <f>'2025 Muniinfo'!B277</f>
        <v>Lebanon Borough</v>
      </c>
      <c r="E256" s="34" t="str">
        <f>'2025 Muniinfo'!C277</f>
        <v>Hunterdon</v>
      </c>
      <c r="F256">
        <f>'2025 Muniinfo'!D277</f>
        <v>3</v>
      </c>
      <c r="G256" t="str">
        <f>'2025 Muniinfo'!E277</f>
        <v>Eligible</v>
      </c>
    </row>
    <row r="257" spans="1:7" ht="16.5" x14ac:dyDescent="0.3">
      <c r="A257" t="str">
        <f t="shared" si="6"/>
        <v>Lebanon Township, Hunterdon County</v>
      </c>
      <c r="B257">
        <f t="shared" si="7"/>
        <v>256</v>
      </c>
      <c r="C257" s="34" t="str">
        <f>'2025 Muniinfo'!A278</f>
        <v>1019</v>
      </c>
      <c r="D257" s="34" t="str">
        <f>'2025 Muniinfo'!B278</f>
        <v>Lebanon Township</v>
      </c>
      <c r="E257" s="34" t="str">
        <f>'2025 Muniinfo'!C278</f>
        <v>Hunterdon</v>
      </c>
      <c r="F257">
        <f>'2025 Muniinfo'!D278</f>
        <v>1</v>
      </c>
      <c r="G257" t="str">
        <f>'2025 Muniinfo'!E278</f>
        <v>Eligible</v>
      </c>
    </row>
    <row r="258" spans="1:7" ht="16.5" x14ac:dyDescent="0.3">
      <c r="A258" t="str">
        <f t="shared" si="6"/>
        <v>Leonia Borough, Bergen County</v>
      </c>
      <c r="B258">
        <f t="shared" si="7"/>
        <v>257</v>
      </c>
      <c r="C258" s="34" t="str">
        <f>'2025 Muniinfo'!A54</f>
        <v>0229</v>
      </c>
      <c r="D258" s="34" t="str">
        <f>'2025 Muniinfo'!B54</f>
        <v>Leonia Borough</v>
      </c>
      <c r="E258" s="34" t="str">
        <f>'2025 Muniinfo'!C54</f>
        <v>Bergen</v>
      </c>
      <c r="F258">
        <f>'2025 Muniinfo'!D54</f>
        <v>1</v>
      </c>
      <c r="G258" t="str">
        <f>'2025 Muniinfo'!E54</f>
        <v>Eligible</v>
      </c>
    </row>
    <row r="259" spans="1:7" ht="16.5" x14ac:dyDescent="0.3">
      <c r="A259" t="str">
        <f t="shared" ref="A259:A322" si="8">D259&amp;", "&amp;E259&amp;" County"</f>
        <v>Liberty Township, Warren County</v>
      </c>
      <c r="B259">
        <f t="shared" si="7"/>
        <v>258</v>
      </c>
      <c r="C259" s="34" t="str">
        <f>'2025 Muniinfo'!A558</f>
        <v>2114</v>
      </c>
      <c r="D259" s="34" t="str">
        <f>'2025 Muniinfo'!B558</f>
        <v>Liberty Township</v>
      </c>
      <c r="E259" s="34" t="str">
        <f>'2025 Muniinfo'!C558</f>
        <v>Warren</v>
      </c>
      <c r="F259">
        <f>'2025 Muniinfo'!D558</f>
        <v>3</v>
      </c>
      <c r="G259" t="str">
        <f>'2025 Muniinfo'!E558</f>
        <v>Eligible</v>
      </c>
    </row>
    <row r="260" spans="1:7" ht="16.5" x14ac:dyDescent="0.3">
      <c r="A260" t="str">
        <f t="shared" si="8"/>
        <v>Lincoln Park Borough, Morris County</v>
      </c>
      <c r="B260">
        <f t="shared" si="7"/>
        <v>259</v>
      </c>
      <c r="C260" s="34" t="str">
        <f>'2025 Muniinfo'!A391</f>
        <v>1416</v>
      </c>
      <c r="D260" s="34" t="str">
        <f>'2025 Muniinfo'!B391</f>
        <v>Lincoln Park Borough</v>
      </c>
      <c r="E260" s="34" t="str">
        <f>'2025 Muniinfo'!C391</f>
        <v>Morris</v>
      </c>
      <c r="F260">
        <f>'2025 Muniinfo'!D391</f>
        <v>1</v>
      </c>
      <c r="G260" t="str">
        <f>'2025 Muniinfo'!E391</f>
        <v>Eligible</v>
      </c>
    </row>
    <row r="261" spans="1:7" ht="16.5" x14ac:dyDescent="0.3">
      <c r="A261" t="str">
        <f t="shared" si="8"/>
        <v>Linden City, Union County</v>
      </c>
      <c r="B261">
        <f t="shared" ref="B261:B324" si="9">B260+1</f>
        <v>260</v>
      </c>
      <c r="C261" s="34" t="str">
        <f>'2025 Muniinfo'!A532</f>
        <v>2009</v>
      </c>
      <c r="D261" s="34" t="str">
        <f>'2025 Muniinfo'!B532</f>
        <v>Linden City</v>
      </c>
      <c r="E261" s="34" t="str">
        <f>'2025 Muniinfo'!C532</f>
        <v>Union</v>
      </c>
      <c r="F261">
        <f>'2025 Muniinfo'!D532</f>
        <v>1</v>
      </c>
      <c r="G261" t="str">
        <f>'2025 Muniinfo'!E532</f>
        <v>Eligible</v>
      </c>
    </row>
    <row r="262" spans="1:7" ht="16.5" x14ac:dyDescent="0.3">
      <c r="A262" t="str">
        <f t="shared" si="8"/>
        <v>Lindenwold Borough, Camden County</v>
      </c>
      <c r="B262">
        <f t="shared" si="9"/>
        <v>261</v>
      </c>
      <c r="C262" s="34" t="str">
        <f>'2025 Muniinfo'!A157</f>
        <v>0422</v>
      </c>
      <c r="D262" s="34" t="str">
        <f>'2025 Muniinfo'!B157</f>
        <v>Lindenwold Borough</v>
      </c>
      <c r="E262" s="34" t="str">
        <f>'2025 Muniinfo'!C157</f>
        <v>Camden</v>
      </c>
      <c r="F262">
        <f>'2025 Muniinfo'!D157</f>
        <v>2</v>
      </c>
      <c r="G262" t="str">
        <f>'2025 Muniinfo'!E157</f>
        <v>Ineligible</v>
      </c>
    </row>
    <row r="263" spans="1:7" ht="16.5" x14ac:dyDescent="0.3">
      <c r="A263" t="str">
        <f t="shared" si="8"/>
        <v>Linwood City, Atlantic County</v>
      </c>
      <c r="B263">
        <f t="shared" si="9"/>
        <v>262</v>
      </c>
      <c r="C263" s="34" t="str">
        <f>'2025 Muniinfo'!A16</f>
        <v>0114</v>
      </c>
      <c r="D263" s="34" t="str">
        <f>'2025 Muniinfo'!B16</f>
        <v>Linwood City</v>
      </c>
      <c r="E263" s="34" t="str">
        <f>'2025 Muniinfo'!C16</f>
        <v>Atlantic</v>
      </c>
      <c r="F263">
        <f>'2025 Muniinfo'!D16</f>
        <v>2</v>
      </c>
      <c r="G263" t="str">
        <f>'2025 Muniinfo'!E16</f>
        <v>Ineligible</v>
      </c>
    </row>
    <row r="264" spans="1:7" ht="16.5" x14ac:dyDescent="0.3">
      <c r="A264" t="str">
        <f t="shared" si="8"/>
        <v>Little Egg Harbor Township, Ocean County</v>
      </c>
      <c r="B264">
        <f t="shared" si="9"/>
        <v>263</v>
      </c>
      <c r="C264" s="34" t="str">
        <f>'2025 Muniinfo'!A430</f>
        <v>1516</v>
      </c>
      <c r="D264" s="34" t="str">
        <f>'2025 Muniinfo'!B430</f>
        <v>Little Egg Harbor Township</v>
      </c>
      <c r="E264" s="34" t="str">
        <f>'2025 Muniinfo'!C430</f>
        <v>Ocean</v>
      </c>
      <c r="F264">
        <f>'2025 Muniinfo'!D430</f>
        <v>1</v>
      </c>
      <c r="G264" t="str">
        <f>'2025 Muniinfo'!E430</f>
        <v>Ineligible</v>
      </c>
    </row>
    <row r="265" spans="1:7" ht="16.5" x14ac:dyDescent="0.3">
      <c r="A265" t="str">
        <f t="shared" si="8"/>
        <v>Little Falls Township, Passaic County</v>
      </c>
      <c r="B265">
        <f t="shared" si="9"/>
        <v>264</v>
      </c>
      <c r="C265" s="34" t="str">
        <f>'2025 Muniinfo'!A452</f>
        <v>1605</v>
      </c>
      <c r="D265" s="34" t="str">
        <f>'2025 Muniinfo'!B452</f>
        <v>Little Falls Township</v>
      </c>
      <c r="E265" s="34" t="str">
        <f>'2025 Muniinfo'!C452</f>
        <v>Passaic</v>
      </c>
      <c r="F265">
        <f>'2025 Muniinfo'!D452</f>
        <v>2</v>
      </c>
      <c r="G265" t="str">
        <f>'2025 Muniinfo'!E452</f>
        <v>Ineligible</v>
      </c>
    </row>
    <row r="266" spans="1:7" ht="16.5" x14ac:dyDescent="0.3">
      <c r="A266" t="str">
        <f t="shared" si="8"/>
        <v>Little Ferry Borough, Bergen County</v>
      </c>
      <c r="B266">
        <f t="shared" si="9"/>
        <v>265</v>
      </c>
      <c r="C266" s="34" t="str">
        <f>'2025 Muniinfo'!A55</f>
        <v>0230</v>
      </c>
      <c r="D266" s="34" t="str">
        <f>'2025 Muniinfo'!B55</f>
        <v>Little Ferry Borough</v>
      </c>
      <c r="E266" s="34" t="str">
        <f>'2025 Muniinfo'!C55</f>
        <v>Bergen</v>
      </c>
      <c r="F266">
        <f>'2025 Muniinfo'!D55</f>
        <v>2</v>
      </c>
      <c r="G266" t="str">
        <f>'2025 Muniinfo'!E55</f>
        <v>Ineligible</v>
      </c>
    </row>
    <row r="267" spans="1:7" ht="16.5" x14ac:dyDescent="0.3">
      <c r="A267" t="str">
        <f t="shared" si="8"/>
        <v>Little Silver Borough, Monmouth County</v>
      </c>
      <c r="B267">
        <f t="shared" si="9"/>
        <v>266</v>
      </c>
      <c r="C267" s="34" t="str">
        <f>'2025 Muniinfo'!A345</f>
        <v>1323</v>
      </c>
      <c r="D267" s="34" t="str">
        <f>'2025 Muniinfo'!B345</f>
        <v>Little Silver Borough</v>
      </c>
      <c r="E267" s="34" t="str">
        <f>'2025 Muniinfo'!C345</f>
        <v>Monmouth</v>
      </c>
      <c r="F267">
        <f>'2025 Muniinfo'!D345</f>
        <v>3</v>
      </c>
      <c r="G267" t="str">
        <f>'2025 Muniinfo'!E345</f>
        <v>Eligible</v>
      </c>
    </row>
    <row r="268" spans="1:7" ht="16.5" x14ac:dyDescent="0.3">
      <c r="A268" t="str">
        <f t="shared" si="8"/>
        <v>Livingston Township, Essex County</v>
      </c>
      <c r="B268">
        <f t="shared" si="9"/>
        <v>267</v>
      </c>
      <c r="C268" s="34" t="str">
        <f>'2025 Muniinfo'!A211</f>
        <v>0710</v>
      </c>
      <c r="D268" s="34" t="str">
        <f>'2025 Muniinfo'!B211</f>
        <v>Livingston Township</v>
      </c>
      <c r="E268" s="34" t="str">
        <f>'2025 Muniinfo'!C211</f>
        <v>Essex</v>
      </c>
      <c r="F268">
        <f>'2025 Muniinfo'!D211</f>
        <v>3</v>
      </c>
      <c r="G268" t="str">
        <f>'2025 Muniinfo'!E211</f>
        <v>Ineligible</v>
      </c>
    </row>
    <row r="269" spans="1:7" ht="16.5" x14ac:dyDescent="0.3">
      <c r="A269" t="str">
        <f t="shared" si="8"/>
        <v>Loch Arbour Village, Monmouth County</v>
      </c>
      <c r="B269">
        <f t="shared" si="9"/>
        <v>268</v>
      </c>
      <c r="C269" s="34" t="str">
        <f>'2025 Muniinfo'!A346</f>
        <v>1324</v>
      </c>
      <c r="D269" s="34" t="str">
        <f>'2025 Muniinfo'!B346</f>
        <v>Loch Arbour Village</v>
      </c>
      <c r="E269" s="34" t="str">
        <f>'2025 Muniinfo'!C346</f>
        <v>Monmouth</v>
      </c>
      <c r="F269">
        <f>'2025 Muniinfo'!D346</f>
        <v>1</v>
      </c>
      <c r="G269" t="str">
        <f>'2025 Muniinfo'!E346</f>
        <v>Eligible</v>
      </c>
    </row>
    <row r="270" spans="1:7" ht="16.5" x14ac:dyDescent="0.3">
      <c r="A270" t="str">
        <f t="shared" si="8"/>
        <v>Lodi Borough, Bergen County</v>
      </c>
      <c r="B270">
        <f t="shared" si="9"/>
        <v>269</v>
      </c>
      <c r="C270" s="34" t="str">
        <f>'2025 Muniinfo'!A56</f>
        <v>0231</v>
      </c>
      <c r="D270" s="34" t="str">
        <f>'2025 Muniinfo'!B56</f>
        <v>Lodi Borough</v>
      </c>
      <c r="E270" s="34" t="str">
        <f>'2025 Muniinfo'!C56</f>
        <v>Bergen</v>
      </c>
      <c r="F270">
        <f>'2025 Muniinfo'!D56</f>
        <v>3</v>
      </c>
      <c r="G270" t="str">
        <f>'2025 Muniinfo'!E56</f>
        <v>Ineligible</v>
      </c>
    </row>
    <row r="271" spans="1:7" ht="16.5" x14ac:dyDescent="0.3">
      <c r="A271" t="str">
        <f t="shared" si="8"/>
        <v>Logan Township, Gloucester County</v>
      </c>
      <c r="B271">
        <f t="shared" si="9"/>
        <v>270</v>
      </c>
      <c r="C271" s="34" t="str">
        <f>'2025 Muniinfo'!A232</f>
        <v>0809</v>
      </c>
      <c r="D271" s="34" t="str">
        <f>'2025 Muniinfo'!B232</f>
        <v>Logan Township</v>
      </c>
      <c r="E271" s="34" t="str">
        <f>'2025 Muniinfo'!C232</f>
        <v>Gloucester</v>
      </c>
      <c r="F271">
        <f>'2025 Muniinfo'!D232</f>
        <v>3</v>
      </c>
      <c r="G271" t="str">
        <f>'2025 Muniinfo'!E232</f>
        <v>Eligible</v>
      </c>
    </row>
    <row r="272" spans="1:7" ht="16.5" x14ac:dyDescent="0.3">
      <c r="A272" t="str">
        <f t="shared" si="8"/>
        <v>Long Beach Township, Ocean County</v>
      </c>
      <c r="B272">
        <f t="shared" si="9"/>
        <v>271</v>
      </c>
      <c r="C272" s="34" t="str">
        <f>'2025 Muniinfo'!A431</f>
        <v>1517</v>
      </c>
      <c r="D272" s="34" t="str">
        <f>'2025 Muniinfo'!B431</f>
        <v>Long Beach Township</v>
      </c>
      <c r="E272" s="34" t="str">
        <f>'2025 Muniinfo'!C431</f>
        <v>Ocean</v>
      </c>
      <c r="F272">
        <f>'2025 Muniinfo'!D431</f>
        <v>2</v>
      </c>
      <c r="G272" t="str">
        <f>'2025 Muniinfo'!E431</f>
        <v>Ineligible</v>
      </c>
    </row>
    <row r="273" spans="1:7" ht="16.5" x14ac:dyDescent="0.3">
      <c r="A273" t="str">
        <f t="shared" si="8"/>
        <v>Long Branch City, Monmouth County</v>
      </c>
      <c r="B273">
        <f t="shared" si="9"/>
        <v>272</v>
      </c>
      <c r="C273" s="34" t="str">
        <f>'2025 Muniinfo'!A347</f>
        <v>1325</v>
      </c>
      <c r="D273" s="34" t="str">
        <f>'2025 Muniinfo'!B347</f>
        <v>Long Branch City</v>
      </c>
      <c r="E273" s="34" t="str">
        <f>'2025 Muniinfo'!C347</f>
        <v>Monmouth</v>
      </c>
      <c r="F273">
        <f>'2025 Muniinfo'!D347</f>
        <v>2</v>
      </c>
      <c r="G273" t="str">
        <f>'2025 Muniinfo'!E347</f>
        <v>Ineligible</v>
      </c>
    </row>
    <row r="274" spans="1:7" ht="16.5" x14ac:dyDescent="0.3">
      <c r="A274" t="str">
        <f t="shared" si="8"/>
        <v>Long Hill Township, Morris County</v>
      </c>
      <c r="B274">
        <f t="shared" si="9"/>
        <v>273</v>
      </c>
      <c r="C274" s="34" t="str">
        <f>'2025 Muniinfo'!A405</f>
        <v>1430</v>
      </c>
      <c r="D274" s="34" t="str">
        <f>'2025 Muniinfo'!B405</f>
        <v>Long Hill Township</v>
      </c>
      <c r="E274" s="34" t="str">
        <f>'2025 Muniinfo'!C405</f>
        <v>Morris</v>
      </c>
      <c r="F274">
        <f>'2025 Muniinfo'!D405</f>
        <v>3</v>
      </c>
      <c r="G274" t="str">
        <f>'2025 Muniinfo'!E405</f>
        <v>Eligible</v>
      </c>
    </row>
    <row r="275" spans="1:7" ht="16.5" x14ac:dyDescent="0.3">
      <c r="A275" t="str">
        <f t="shared" si="8"/>
        <v>Longport City, Atlantic County</v>
      </c>
      <c r="B275">
        <f t="shared" si="9"/>
        <v>274</v>
      </c>
      <c r="C275" s="34" t="str">
        <f>'2025 Muniinfo'!A17</f>
        <v>0115</v>
      </c>
      <c r="D275" s="34" t="str">
        <f>'2025 Muniinfo'!B17</f>
        <v>Longport City</v>
      </c>
      <c r="E275" s="34" t="str">
        <f>'2025 Muniinfo'!C17</f>
        <v>Atlantic</v>
      </c>
      <c r="F275">
        <f>'2025 Muniinfo'!D17</f>
        <v>3</v>
      </c>
      <c r="G275" t="str">
        <f>'2025 Muniinfo'!E17</f>
        <v>Eligible</v>
      </c>
    </row>
    <row r="276" spans="1:7" ht="16.5" x14ac:dyDescent="0.3">
      <c r="A276" t="str">
        <f t="shared" si="8"/>
        <v>Lopatcong Township, Warren County</v>
      </c>
      <c r="B276">
        <f t="shared" si="9"/>
        <v>275</v>
      </c>
      <c r="C276" s="34" t="str">
        <f>'2025 Muniinfo'!A559</f>
        <v>2115</v>
      </c>
      <c r="D276" s="34" t="str">
        <f>'2025 Muniinfo'!B559</f>
        <v>Lopatcong Township</v>
      </c>
      <c r="E276" s="34" t="str">
        <f>'2025 Muniinfo'!C559</f>
        <v>Warren</v>
      </c>
      <c r="F276">
        <f>'2025 Muniinfo'!D559</f>
        <v>1</v>
      </c>
      <c r="G276" t="str">
        <f>'2025 Muniinfo'!E559</f>
        <v>Eligible</v>
      </c>
    </row>
    <row r="277" spans="1:7" ht="16.5" x14ac:dyDescent="0.3">
      <c r="A277" t="str">
        <f t="shared" si="8"/>
        <v>Lower Alloways Creek Township, Salem County</v>
      </c>
      <c r="B277">
        <f t="shared" si="9"/>
        <v>276</v>
      </c>
      <c r="C277" s="34" t="str">
        <f>'2025 Muniinfo'!A467</f>
        <v>1704</v>
      </c>
      <c r="D277" s="34" t="str">
        <f>'2025 Muniinfo'!B467</f>
        <v>Lower Alloways Creek Township</v>
      </c>
      <c r="E277" s="34" t="str">
        <f>'2025 Muniinfo'!C467</f>
        <v>Salem</v>
      </c>
      <c r="F277">
        <f>'2025 Muniinfo'!D467</f>
        <v>2</v>
      </c>
      <c r="G277" t="str">
        <f>'2025 Muniinfo'!E467</f>
        <v>Ineligible</v>
      </c>
    </row>
    <row r="278" spans="1:7" ht="16.5" x14ac:dyDescent="0.3">
      <c r="A278" t="str">
        <f t="shared" si="8"/>
        <v>Lower Township, Cape May County</v>
      </c>
      <c r="B278">
        <f t="shared" si="9"/>
        <v>277</v>
      </c>
      <c r="C278" s="34" t="str">
        <f>'2025 Muniinfo'!A176</f>
        <v>0505</v>
      </c>
      <c r="D278" s="34" t="str">
        <f>'2025 Muniinfo'!B176</f>
        <v>Lower Township</v>
      </c>
      <c r="E278" s="34" t="str">
        <f>'2025 Muniinfo'!C176</f>
        <v>Cape May</v>
      </c>
      <c r="F278">
        <f>'2025 Muniinfo'!D176</f>
        <v>1</v>
      </c>
      <c r="G278" t="str">
        <f>'2025 Muniinfo'!E176</f>
        <v>Eligible</v>
      </c>
    </row>
    <row r="279" spans="1:7" ht="16.5" x14ac:dyDescent="0.3">
      <c r="A279" t="str">
        <f t="shared" si="8"/>
        <v>Lumberton Township, Burlington County</v>
      </c>
      <c r="B279">
        <f t="shared" si="9"/>
        <v>278</v>
      </c>
      <c r="C279" s="34" t="str">
        <f>'2025 Muniinfo'!A112</f>
        <v>0317</v>
      </c>
      <c r="D279" s="34" t="str">
        <f>'2025 Muniinfo'!B112</f>
        <v>Lumberton Township</v>
      </c>
      <c r="E279" s="34" t="str">
        <f>'2025 Muniinfo'!C112</f>
        <v>Burlington</v>
      </c>
      <c r="F279">
        <f>'2025 Muniinfo'!D112</f>
        <v>2</v>
      </c>
      <c r="G279" t="str">
        <f>'2025 Muniinfo'!E112</f>
        <v>Ineligible</v>
      </c>
    </row>
    <row r="280" spans="1:7" ht="16.5" x14ac:dyDescent="0.3">
      <c r="A280" t="str">
        <f t="shared" si="8"/>
        <v>Lyndhurst Township, Bergen County</v>
      </c>
      <c r="B280">
        <f t="shared" si="9"/>
        <v>279</v>
      </c>
      <c r="C280" s="34" t="str">
        <f>'2025 Muniinfo'!A57</f>
        <v>0232</v>
      </c>
      <c r="D280" s="34" t="str">
        <f>'2025 Muniinfo'!B57</f>
        <v>Lyndhurst Township</v>
      </c>
      <c r="E280" s="34" t="str">
        <f>'2025 Muniinfo'!C57</f>
        <v>Bergen</v>
      </c>
      <c r="F280">
        <f>'2025 Muniinfo'!D57</f>
        <v>1</v>
      </c>
      <c r="G280" t="str">
        <f>'2025 Muniinfo'!E57</f>
        <v>Ineligible</v>
      </c>
    </row>
    <row r="281" spans="1:7" ht="16.5" x14ac:dyDescent="0.3">
      <c r="A281" t="str">
        <f t="shared" si="8"/>
        <v>Madison Borough, Morris County</v>
      </c>
      <c r="B281">
        <f t="shared" si="9"/>
        <v>280</v>
      </c>
      <c r="C281" s="34" t="str">
        <f>'2025 Muniinfo'!A392</f>
        <v>1417</v>
      </c>
      <c r="D281" s="34" t="str">
        <f>'2025 Muniinfo'!B392</f>
        <v>Madison Borough</v>
      </c>
      <c r="E281" s="34" t="str">
        <f>'2025 Muniinfo'!C392</f>
        <v>Morris</v>
      </c>
      <c r="F281">
        <f>'2025 Muniinfo'!D392</f>
        <v>2</v>
      </c>
      <c r="G281" t="str">
        <f>'2025 Muniinfo'!E392</f>
        <v>Ineligible</v>
      </c>
    </row>
    <row r="282" spans="1:7" ht="16.5" x14ac:dyDescent="0.3">
      <c r="A282" t="str">
        <f t="shared" si="8"/>
        <v>Magnolia Borough, Camden County</v>
      </c>
      <c r="B282">
        <f t="shared" si="9"/>
        <v>281</v>
      </c>
      <c r="C282" s="34" t="str">
        <f>'2025 Muniinfo'!A158</f>
        <v>0423</v>
      </c>
      <c r="D282" s="34" t="str">
        <f>'2025 Muniinfo'!B158</f>
        <v>Magnolia Borough</v>
      </c>
      <c r="E282" s="34" t="str">
        <f>'2025 Muniinfo'!C158</f>
        <v>Camden</v>
      </c>
      <c r="F282">
        <f>'2025 Muniinfo'!D158</f>
        <v>3</v>
      </c>
      <c r="G282" t="str">
        <f>'2025 Muniinfo'!E158</f>
        <v>Eligible</v>
      </c>
    </row>
    <row r="283" spans="1:7" ht="16.5" x14ac:dyDescent="0.3">
      <c r="A283" t="str">
        <f t="shared" si="8"/>
        <v>Mahwah Township, Bergen County</v>
      </c>
      <c r="B283">
        <f t="shared" si="9"/>
        <v>282</v>
      </c>
      <c r="C283" s="34" t="str">
        <f>'2025 Muniinfo'!A58</f>
        <v>0233</v>
      </c>
      <c r="D283" s="34" t="str">
        <f>'2025 Muniinfo'!B58</f>
        <v>Mahwah Township</v>
      </c>
      <c r="E283" s="34" t="str">
        <f>'2025 Muniinfo'!C58</f>
        <v>Bergen</v>
      </c>
      <c r="F283">
        <f>'2025 Muniinfo'!D58</f>
        <v>2</v>
      </c>
      <c r="G283" t="str">
        <f>'2025 Muniinfo'!E58</f>
        <v>Ineligible</v>
      </c>
    </row>
    <row r="284" spans="1:7" ht="16.5" x14ac:dyDescent="0.3">
      <c r="A284" t="str">
        <f t="shared" si="8"/>
        <v>Manalapan Township, Monmouth County</v>
      </c>
      <c r="B284">
        <f t="shared" si="9"/>
        <v>283</v>
      </c>
      <c r="C284" s="34" t="str">
        <f>'2025 Muniinfo'!A348</f>
        <v>1326</v>
      </c>
      <c r="D284" s="34" t="str">
        <f>'2025 Muniinfo'!B348</f>
        <v>Manalapan Township</v>
      </c>
      <c r="E284" s="34" t="str">
        <f>'2025 Muniinfo'!C348</f>
        <v>Monmouth</v>
      </c>
      <c r="F284">
        <f>'2025 Muniinfo'!D348</f>
        <v>3</v>
      </c>
      <c r="G284" t="str">
        <f>'2025 Muniinfo'!E348</f>
        <v>Ineligible</v>
      </c>
    </row>
    <row r="285" spans="1:7" ht="16.5" x14ac:dyDescent="0.3">
      <c r="A285" t="str">
        <f t="shared" si="8"/>
        <v>Manasquan Borough, Monmouth County</v>
      </c>
      <c r="B285">
        <f t="shared" si="9"/>
        <v>284</v>
      </c>
      <c r="C285" s="34" t="str">
        <f>'2025 Muniinfo'!A349</f>
        <v>1327</v>
      </c>
      <c r="D285" s="34" t="str">
        <f>'2025 Muniinfo'!B349</f>
        <v>Manasquan Borough</v>
      </c>
      <c r="E285" s="34" t="str">
        <f>'2025 Muniinfo'!C349</f>
        <v>Monmouth</v>
      </c>
      <c r="F285">
        <f>'2025 Muniinfo'!D349</f>
        <v>1</v>
      </c>
      <c r="G285" t="str">
        <f>'2025 Muniinfo'!E349</f>
        <v>Eligible</v>
      </c>
    </row>
    <row r="286" spans="1:7" ht="16.5" x14ac:dyDescent="0.3">
      <c r="A286" t="str">
        <f t="shared" si="8"/>
        <v>Manchester Township, Ocean County</v>
      </c>
      <c r="B286">
        <f t="shared" si="9"/>
        <v>285</v>
      </c>
      <c r="C286" s="34" t="str">
        <f>'2025 Muniinfo'!A432</f>
        <v>1518</v>
      </c>
      <c r="D286" s="34" t="str">
        <f>'2025 Muniinfo'!B432</f>
        <v>Manchester Township</v>
      </c>
      <c r="E286" s="34" t="str">
        <f>'2025 Muniinfo'!C432</f>
        <v>Ocean</v>
      </c>
      <c r="F286">
        <f>'2025 Muniinfo'!D432</f>
        <v>3</v>
      </c>
      <c r="G286" t="str">
        <f>'2025 Muniinfo'!E432</f>
        <v>Eligible</v>
      </c>
    </row>
    <row r="287" spans="1:7" ht="16.5" x14ac:dyDescent="0.3">
      <c r="A287" t="str">
        <f t="shared" si="8"/>
        <v>Mannington Township, Salem County</v>
      </c>
      <c r="B287">
        <f t="shared" si="9"/>
        <v>286</v>
      </c>
      <c r="C287" s="34" t="str">
        <f>'2025 Muniinfo'!A468</f>
        <v>1705</v>
      </c>
      <c r="D287" s="34" t="str">
        <f>'2025 Muniinfo'!B468</f>
        <v>Mannington Township</v>
      </c>
      <c r="E287" s="34" t="str">
        <f>'2025 Muniinfo'!C468</f>
        <v>Salem</v>
      </c>
      <c r="F287">
        <f>'2025 Muniinfo'!D468</f>
        <v>3</v>
      </c>
      <c r="G287" t="str">
        <f>'2025 Muniinfo'!E468</f>
        <v>Eligible</v>
      </c>
    </row>
    <row r="288" spans="1:7" ht="16.5" x14ac:dyDescent="0.3">
      <c r="A288" t="str">
        <f t="shared" si="8"/>
        <v>Mansfield Township, Burlington County</v>
      </c>
      <c r="B288">
        <f t="shared" si="9"/>
        <v>287</v>
      </c>
      <c r="C288" s="34" t="str">
        <f>'2025 Muniinfo'!A113</f>
        <v>0318</v>
      </c>
      <c r="D288" s="34" t="str">
        <f>'2025 Muniinfo'!B113</f>
        <v>Mansfield Township</v>
      </c>
      <c r="E288" s="34" t="str">
        <f>'2025 Muniinfo'!C113</f>
        <v>Burlington</v>
      </c>
      <c r="F288">
        <f>'2025 Muniinfo'!D113</f>
        <v>3</v>
      </c>
      <c r="G288" t="str">
        <f>'2025 Muniinfo'!E113</f>
        <v>Eligible</v>
      </c>
    </row>
    <row r="289" spans="1:7" ht="16.5" x14ac:dyDescent="0.3">
      <c r="A289" t="str">
        <f t="shared" si="8"/>
        <v>Mansfield Township, Warren County</v>
      </c>
      <c r="B289">
        <f t="shared" si="9"/>
        <v>288</v>
      </c>
      <c r="C289" s="34" t="str">
        <f>'2025 Muniinfo'!A560</f>
        <v>2116</v>
      </c>
      <c r="D289" s="34" t="str">
        <f>'2025 Muniinfo'!B560</f>
        <v>Mansfield Township</v>
      </c>
      <c r="E289" s="34" t="str">
        <f>'2025 Muniinfo'!C560</f>
        <v>Warren</v>
      </c>
      <c r="F289">
        <f>'2025 Muniinfo'!D560</f>
        <v>2</v>
      </c>
      <c r="G289" t="str">
        <f>'2025 Muniinfo'!E560</f>
        <v>Ineligible</v>
      </c>
    </row>
    <row r="290" spans="1:7" ht="16.5" x14ac:dyDescent="0.3">
      <c r="A290" t="str">
        <f t="shared" si="8"/>
        <v>Mantoloking Borough, Ocean County</v>
      </c>
      <c r="B290">
        <f t="shared" si="9"/>
        <v>289</v>
      </c>
      <c r="C290" s="34" t="str">
        <f>'2025 Muniinfo'!A433</f>
        <v>1519</v>
      </c>
      <c r="D290" s="34" t="str">
        <f>'2025 Muniinfo'!B433</f>
        <v>Mantoloking Borough</v>
      </c>
      <c r="E290" s="34" t="str">
        <f>'2025 Muniinfo'!C433</f>
        <v>Ocean</v>
      </c>
      <c r="F290">
        <f>'2025 Muniinfo'!D433</f>
        <v>1</v>
      </c>
      <c r="G290" t="str">
        <f>'2025 Muniinfo'!E433</f>
        <v>Eligible</v>
      </c>
    </row>
    <row r="291" spans="1:7" ht="16.5" x14ac:dyDescent="0.3">
      <c r="A291" t="str">
        <f t="shared" si="8"/>
        <v>Mantua Township, Gloucester County</v>
      </c>
      <c r="B291">
        <f t="shared" si="9"/>
        <v>290</v>
      </c>
      <c r="C291" s="34" t="str">
        <f>'2025 Muniinfo'!A233</f>
        <v>0810</v>
      </c>
      <c r="D291" s="34" t="str">
        <f>'2025 Muniinfo'!B233</f>
        <v>Mantua Township</v>
      </c>
      <c r="E291" s="34" t="str">
        <f>'2025 Muniinfo'!C233</f>
        <v>Gloucester</v>
      </c>
      <c r="F291">
        <f>'2025 Muniinfo'!D233</f>
        <v>1</v>
      </c>
      <c r="G291" t="str">
        <f>'2025 Muniinfo'!E233</f>
        <v>Eligible</v>
      </c>
    </row>
    <row r="292" spans="1:7" ht="16.5" x14ac:dyDescent="0.3">
      <c r="A292" t="str">
        <f t="shared" si="8"/>
        <v>Manville Borough, Somerset County</v>
      </c>
      <c r="B292">
        <f t="shared" si="9"/>
        <v>291</v>
      </c>
      <c r="C292" s="34" t="str">
        <f>'2025 Muniinfo'!A489</f>
        <v>1811</v>
      </c>
      <c r="D292" s="34" t="str">
        <f>'2025 Muniinfo'!B489</f>
        <v>Manville Borough</v>
      </c>
      <c r="E292" s="34" t="str">
        <f>'2025 Muniinfo'!C489</f>
        <v>Somerset</v>
      </c>
      <c r="F292">
        <f>'2025 Muniinfo'!D489</f>
        <v>3</v>
      </c>
      <c r="G292" t="str">
        <f>'2025 Muniinfo'!E489</f>
        <v>Eligible</v>
      </c>
    </row>
    <row r="293" spans="1:7" ht="16.5" x14ac:dyDescent="0.3">
      <c r="A293" t="str">
        <f t="shared" si="8"/>
        <v>Maple Shade Borough, Burlington County</v>
      </c>
      <c r="B293">
        <f t="shared" si="9"/>
        <v>292</v>
      </c>
      <c r="C293" s="34" t="str">
        <f>'2025 Muniinfo'!A114</f>
        <v>0319</v>
      </c>
      <c r="D293" s="34" t="str">
        <f>'2025 Muniinfo'!B114</f>
        <v>Maple Shade Borough</v>
      </c>
      <c r="E293" s="34" t="str">
        <f>'2025 Muniinfo'!C114</f>
        <v>Burlington</v>
      </c>
      <c r="F293">
        <f>'2025 Muniinfo'!D114</f>
        <v>1</v>
      </c>
      <c r="G293" t="str">
        <f>'2025 Muniinfo'!E114</f>
        <v>Eligible</v>
      </c>
    </row>
    <row r="294" spans="1:7" ht="16.5" x14ac:dyDescent="0.3">
      <c r="A294" t="str">
        <f t="shared" si="8"/>
        <v>Maplewood Township., Essex County</v>
      </c>
      <c r="B294">
        <f t="shared" si="9"/>
        <v>293</v>
      </c>
      <c r="C294" s="34" t="str">
        <f>'2025 Muniinfo'!A212</f>
        <v>0711</v>
      </c>
      <c r="D294" s="34" t="str">
        <f>'2025 Muniinfo'!B212</f>
        <v>Maplewood Township.</v>
      </c>
      <c r="E294" s="34" t="str">
        <f>'2025 Muniinfo'!C212</f>
        <v>Essex</v>
      </c>
      <c r="F294">
        <f>'2025 Muniinfo'!D212</f>
        <v>1</v>
      </c>
      <c r="G294" t="str">
        <f>'2025 Muniinfo'!E212</f>
        <v>Ineligible</v>
      </c>
    </row>
    <row r="295" spans="1:7" ht="16.5" x14ac:dyDescent="0.3">
      <c r="A295" t="str">
        <f t="shared" si="8"/>
        <v>Margate City, Atlantic County</v>
      </c>
      <c r="B295">
        <f t="shared" si="9"/>
        <v>294</v>
      </c>
      <c r="C295" s="34" t="str">
        <f>'2025 Muniinfo'!A18</f>
        <v>0116</v>
      </c>
      <c r="D295" s="34" t="str">
        <f>'2025 Muniinfo'!B18</f>
        <v>Margate City</v>
      </c>
      <c r="E295" s="34" t="str">
        <f>'2025 Muniinfo'!C18</f>
        <v>Atlantic</v>
      </c>
      <c r="F295">
        <f>'2025 Muniinfo'!D18</f>
        <v>1</v>
      </c>
      <c r="G295" t="str">
        <f>'2025 Muniinfo'!E18</f>
        <v>Eligible</v>
      </c>
    </row>
    <row r="296" spans="1:7" ht="16.5" x14ac:dyDescent="0.3">
      <c r="A296" t="str">
        <f t="shared" si="8"/>
        <v>Marlboro Township, Monmouth County</v>
      </c>
      <c r="B296">
        <f t="shared" si="9"/>
        <v>295</v>
      </c>
      <c r="C296" s="34" t="str">
        <f>'2025 Muniinfo'!A350</f>
        <v>1328</v>
      </c>
      <c r="D296" s="34" t="str">
        <f>'2025 Muniinfo'!B350</f>
        <v>Marlboro Township</v>
      </c>
      <c r="E296" s="34" t="str">
        <f>'2025 Muniinfo'!C350</f>
        <v>Monmouth</v>
      </c>
      <c r="F296">
        <f>'2025 Muniinfo'!D350</f>
        <v>2</v>
      </c>
      <c r="G296" t="str">
        <f>'2025 Muniinfo'!E350</f>
        <v>Ineligible</v>
      </c>
    </row>
    <row r="297" spans="1:7" ht="16.5" x14ac:dyDescent="0.3">
      <c r="A297" t="str">
        <f t="shared" si="8"/>
        <v>Matawan Borough, Monmouth County</v>
      </c>
      <c r="B297">
        <f t="shared" si="9"/>
        <v>296</v>
      </c>
      <c r="C297" s="34" t="str">
        <f>'2025 Muniinfo'!A351</f>
        <v>1329</v>
      </c>
      <c r="D297" s="34" t="str">
        <f>'2025 Muniinfo'!B351</f>
        <v>Matawan Borough</v>
      </c>
      <c r="E297" s="34" t="str">
        <f>'2025 Muniinfo'!C351</f>
        <v>Monmouth</v>
      </c>
      <c r="F297">
        <f>'2025 Muniinfo'!D351</f>
        <v>3</v>
      </c>
      <c r="G297" t="str">
        <f>'2025 Muniinfo'!E351</f>
        <v>Eligible</v>
      </c>
    </row>
    <row r="298" spans="1:7" ht="16.5" x14ac:dyDescent="0.3">
      <c r="A298" t="str">
        <f t="shared" si="8"/>
        <v>Maurice River Township, Cumberland County</v>
      </c>
      <c r="B298">
        <f t="shared" si="9"/>
        <v>297</v>
      </c>
      <c r="C298" s="34" t="str">
        <f>'2025 Muniinfo'!A196</f>
        <v>0609</v>
      </c>
      <c r="D298" s="34" t="str">
        <f>'2025 Muniinfo'!B196</f>
        <v>Maurice River Township</v>
      </c>
      <c r="E298" s="34" t="str">
        <f>'2025 Muniinfo'!C196</f>
        <v>Cumberland</v>
      </c>
      <c r="F298">
        <f>'2025 Muniinfo'!D196</f>
        <v>3</v>
      </c>
      <c r="G298" t="str">
        <f>'2025 Muniinfo'!E196</f>
        <v>Eligible</v>
      </c>
    </row>
    <row r="299" spans="1:7" ht="16.5" x14ac:dyDescent="0.3">
      <c r="A299" t="str">
        <f t="shared" si="8"/>
        <v>Maywood Borough, Bergen County</v>
      </c>
      <c r="B299">
        <f t="shared" si="9"/>
        <v>298</v>
      </c>
      <c r="C299" s="34" t="str">
        <f>'2025 Muniinfo'!A59</f>
        <v>0234</v>
      </c>
      <c r="D299" s="34" t="str">
        <f>'2025 Muniinfo'!B59</f>
        <v>Maywood Borough</v>
      </c>
      <c r="E299" s="34" t="str">
        <f>'2025 Muniinfo'!C59</f>
        <v>Bergen</v>
      </c>
      <c r="F299">
        <f>'2025 Muniinfo'!D59</f>
        <v>3</v>
      </c>
      <c r="G299" t="str">
        <f>'2025 Muniinfo'!E59</f>
        <v>Ineligible</v>
      </c>
    </row>
    <row r="300" spans="1:7" ht="16.5" x14ac:dyDescent="0.3">
      <c r="A300" t="str">
        <f t="shared" si="8"/>
        <v>Medford Lakes Borough, Burlington County</v>
      </c>
      <c r="B300">
        <f t="shared" si="9"/>
        <v>299</v>
      </c>
      <c r="C300" s="34" t="str">
        <f>'2025 Muniinfo'!A116</f>
        <v>0321</v>
      </c>
      <c r="D300" s="34" t="str">
        <f>'2025 Muniinfo'!B116</f>
        <v>Medford Lakes Borough</v>
      </c>
      <c r="E300" s="34" t="str">
        <f>'2025 Muniinfo'!C116</f>
        <v>Burlington</v>
      </c>
      <c r="F300">
        <f>'2025 Muniinfo'!D116</f>
        <v>3</v>
      </c>
      <c r="G300" t="str">
        <f>'2025 Muniinfo'!E116</f>
        <v>Eligible</v>
      </c>
    </row>
    <row r="301" spans="1:7" ht="16.5" x14ac:dyDescent="0.3">
      <c r="A301" t="str">
        <f t="shared" si="8"/>
        <v>Medford Township, Burlington County</v>
      </c>
      <c r="B301">
        <f t="shared" si="9"/>
        <v>300</v>
      </c>
      <c r="C301" s="34" t="str">
        <f>'2025 Muniinfo'!A115</f>
        <v>0320</v>
      </c>
      <c r="D301" s="34" t="str">
        <f>'2025 Muniinfo'!B115</f>
        <v>Medford Township</v>
      </c>
      <c r="E301" s="34" t="str">
        <f>'2025 Muniinfo'!C115</f>
        <v>Burlington</v>
      </c>
      <c r="F301">
        <f>'2025 Muniinfo'!D115</f>
        <v>2</v>
      </c>
      <c r="G301" t="str">
        <f>'2025 Muniinfo'!E115</f>
        <v>Ineligible</v>
      </c>
    </row>
    <row r="302" spans="1:7" ht="16.5" x14ac:dyDescent="0.3">
      <c r="A302" t="str">
        <f t="shared" si="8"/>
        <v>Mendham Borough, Morris County</v>
      </c>
      <c r="B302">
        <f t="shared" si="9"/>
        <v>301</v>
      </c>
      <c r="C302" s="34" t="str">
        <f>'2025 Muniinfo'!A393</f>
        <v>1418</v>
      </c>
      <c r="D302" s="34" t="str">
        <f>'2025 Muniinfo'!B393</f>
        <v>Mendham Borough</v>
      </c>
      <c r="E302" s="34" t="str">
        <f>'2025 Muniinfo'!C393</f>
        <v>Morris</v>
      </c>
      <c r="F302">
        <f>'2025 Muniinfo'!D393</f>
        <v>3</v>
      </c>
      <c r="G302" t="str">
        <f>'2025 Muniinfo'!E393</f>
        <v>Eligible</v>
      </c>
    </row>
    <row r="303" spans="1:7" ht="16.5" x14ac:dyDescent="0.3">
      <c r="A303" t="str">
        <f t="shared" si="8"/>
        <v>Mendham Township, Morris County</v>
      </c>
      <c r="B303">
        <f t="shared" si="9"/>
        <v>302</v>
      </c>
      <c r="C303" s="34" t="str">
        <f>'2025 Muniinfo'!A394</f>
        <v>1419</v>
      </c>
      <c r="D303" s="34" t="str">
        <f>'2025 Muniinfo'!B394</f>
        <v>Mendham Township</v>
      </c>
      <c r="E303" s="34" t="str">
        <f>'2025 Muniinfo'!C394</f>
        <v>Morris</v>
      </c>
      <c r="F303">
        <f>'2025 Muniinfo'!D394</f>
        <v>1</v>
      </c>
      <c r="G303" t="str">
        <f>'2025 Muniinfo'!E394</f>
        <v>Eligible</v>
      </c>
    </row>
    <row r="304" spans="1:7" ht="16.5" x14ac:dyDescent="0.3">
      <c r="A304" t="str">
        <f t="shared" si="8"/>
        <v>Merchantville Borough, Camden County</v>
      </c>
      <c r="B304">
        <f t="shared" si="9"/>
        <v>303</v>
      </c>
      <c r="C304" s="34" t="str">
        <f>'2025 Muniinfo'!A159</f>
        <v>0424</v>
      </c>
      <c r="D304" s="34" t="str">
        <f>'2025 Muniinfo'!B159</f>
        <v>Merchantville Borough</v>
      </c>
      <c r="E304" s="34" t="str">
        <f>'2025 Muniinfo'!C159</f>
        <v>Camden</v>
      </c>
      <c r="F304">
        <f>'2025 Muniinfo'!D159</f>
        <v>1</v>
      </c>
      <c r="G304" t="str">
        <f>'2025 Muniinfo'!E159</f>
        <v>Eligible</v>
      </c>
    </row>
    <row r="305" spans="1:7" ht="16.5" x14ac:dyDescent="0.3">
      <c r="A305" t="str">
        <f t="shared" si="8"/>
        <v>Metuchen Borough, Middlesex County</v>
      </c>
      <c r="B305">
        <f t="shared" si="9"/>
        <v>304</v>
      </c>
      <c r="C305" s="34" t="str">
        <f>'2025 Muniinfo'!A307</f>
        <v>1210</v>
      </c>
      <c r="D305" s="34" t="str">
        <f>'2025 Muniinfo'!B307</f>
        <v>Metuchen Borough</v>
      </c>
      <c r="E305" s="34" t="str">
        <f>'2025 Muniinfo'!C307</f>
        <v>Middlesex</v>
      </c>
      <c r="F305">
        <f>'2025 Muniinfo'!D307</f>
        <v>1</v>
      </c>
      <c r="G305" t="str">
        <f>'2025 Muniinfo'!E307</f>
        <v>Eligible</v>
      </c>
    </row>
    <row r="306" spans="1:7" ht="16.5" x14ac:dyDescent="0.3">
      <c r="A306" t="str">
        <f t="shared" si="8"/>
        <v>Middle Township, Cape May County</v>
      </c>
      <c r="B306">
        <f t="shared" si="9"/>
        <v>305</v>
      </c>
      <c r="C306" s="34" t="str">
        <f>'2025 Muniinfo'!A177</f>
        <v>0506</v>
      </c>
      <c r="D306" s="34" t="str">
        <f>'2025 Muniinfo'!B177</f>
        <v>Middle Township</v>
      </c>
      <c r="E306" s="34" t="str">
        <f>'2025 Muniinfo'!C177</f>
        <v>Cape May</v>
      </c>
      <c r="F306">
        <f>'2025 Muniinfo'!D177</f>
        <v>2</v>
      </c>
      <c r="G306" t="str">
        <f>'2025 Muniinfo'!E177</f>
        <v>Ineligible</v>
      </c>
    </row>
    <row r="307" spans="1:7" ht="16.5" x14ac:dyDescent="0.3">
      <c r="A307" t="str">
        <f t="shared" si="8"/>
        <v>Middlesex Borough, Middlesex County</v>
      </c>
      <c r="B307">
        <f t="shared" si="9"/>
        <v>306</v>
      </c>
      <c r="C307" s="34" t="str">
        <f>'2025 Muniinfo'!A308</f>
        <v>1211</v>
      </c>
      <c r="D307" s="34" t="str">
        <f>'2025 Muniinfo'!B308</f>
        <v>Middlesex Borough</v>
      </c>
      <c r="E307" s="34" t="str">
        <f>'2025 Muniinfo'!C308</f>
        <v>Middlesex</v>
      </c>
      <c r="F307">
        <f>'2025 Muniinfo'!D308</f>
        <v>2</v>
      </c>
      <c r="G307" t="str">
        <f>'2025 Muniinfo'!E308</f>
        <v>Ineligible</v>
      </c>
    </row>
    <row r="308" spans="1:7" ht="16.5" x14ac:dyDescent="0.3">
      <c r="A308" t="str">
        <f t="shared" si="8"/>
        <v>Middletown Township, Monmouth County</v>
      </c>
      <c r="B308">
        <f t="shared" si="9"/>
        <v>307</v>
      </c>
      <c r="C308" s="34" t="str">
        <f>'2025 Muniinfo'!A353</f>
        <v>1331</v>
      </c>
      <c r="D308" s="34" t="str">
        <f>'2025 Muniinfo'!B353</f>
        <v>Middletown Township</v>
      </c>
      <c r="E308" s="34" t="str">
        <f>'2025 Muniinfo'!C353</f>
        <v>Monmouth</v>
      </c>
      <c r="F308">
        <f>'2025 Muniinfo'!D353</f>
        <v>2</v>
      </c>
      <c r="G308" t="str">
        <f>'2025 Muniinfo'!E353</f>
        <v>Ineligible</v>
      </c>
    </row>
    <row r="309" spans="1:7" ht="16.5" x14ac:dyDescent="0.3">
      <c r="A309" t="str">
        <f t="shared" si="8"/>
        <v>Midland Park Borough, Bergen County</v>
      </c>
      <c r="B309">
        <f t="shared" si="9"/>
        <v>308</v>
      </c>
      <c r="C309" s="34" t="str">
        <f>'2025 Muniinfo'!A60</f>
        <v>0235</v>
      </c>
      <c r="D309" s="34" t="str">
        <f>'2025 Muniinfo'!B60</f>
        <v>Midland Park Borough</v>
      </c>
      <c r="E309" s="34" t="str">
        <f>'2025 Muniinfo'!C60</f>
        <v>Bergen</v>
      </c>
      <c r="F309">
        <f>'2025 Muniinfo'!D60</f>
        <v>1</v>
      </c>
      <c r="G309" t="str">
        <f>'2025 Muniinfo'!E60</f>
        <v>Eligible</v>
      </c>
    </row>
    <row r="310" spans="1:7" ht="16.5" x14ac:dyDescent="0.3">
      <c r="A310" t="str">
        <f t="shared" si="8"/>
        <v>Milford Borough, Hunterdon County</v>
      </c>
      <c r="B310">
        <f t="shared" si="9"/>
        <v>309</v>
      </c>
      <c r="C310" s="34" t="str">
        <f>'2025 Muniinfo'!A279</f>
        <v>1020</v>
      </c>
      <c r="D310" s="34" t="str">
        <f>'2025 Muniinfo'!B279</f>
        <v>Milford Borough</v>
      </c>
      <c r="E310" s="34" t="str">
        <f>'2025 Muniinfo'!C279</f>
        <v>Hunterdon</v>
      </c>
      <c r="F310">
        <f>'2025 Muniinfo'!D279</f>
        <v>2</v>
      </c>
      <c r="G310" t="str">
        <f>'2025 Muniinfo'!E279</f>
        <v>Ineligible</v>
      </c>
    </row>
    <row r="311" spans="1:7" ht="16.5" x14ac:dyDescent="0.3">
      <c r="A311" t="str">
        <f t="shared" si="8"/>
        <v>Millburn Township, Essex County</v>
      </c>
      <c r="B311">
        <f t="shared" si="9"/>
        <v>310</v>
      </c>
      <c r="C311" s="34" t="str">
        <f>'2025 Muniinfo'!A213</f>
        <v>0712</v>
      </c>
      <c r="D311" s="34" t="str">
        <f>'2025 Muniinfo'!B213</f>
        <v>Millburn Township</v>
      </c>
      <c r="E311" s="34" t="str">
        <f>'2025 Muniinfo'!C213</f>
        <v>Essex</v>
      </c>
      <c r="F311">
        <f>'2025 Muniinfo'!D213</f>
        <v>2</v>
      </c>
      <c r="G311" t="str">
        <f>'2025 Muniinfo'!E213</f>
        <v>Ineligible</v>
      </c>
    </row>
    <row r="312" spans="1:7" ht="16.5" x14ac:dyDescent="0.3">
      <c r="A312" t="str">
        <f t="shared" si="8"/>
        <v>Millstone Borough, Somerset County</v>
      </c>
      <c r="B312">
        <f t="shared" si="9"/>
        <v>311</v>
      </c>
      <c r="C312" s="34" t="str">
        <f>'2025 Muniinfo'!A490</f>
        <v>1812</v>
      </c>
      <c r="D312" s="34" t="str">
        <f>'2025 Muniinfo'!B490</f>
        <v>Millstone Borough</v>
      </c>
      <c r="E312" s="34" t="str">
        <f>'2025 Muniinfo'!C490</f>
        <v>Somerset</v>
      </c>
      <c r="F312">
        <f>'2025 Muniinfo'!D490</f>
        <v>1</v>
      </c>
      <c r="G312" t="str">
        <f>'2025 Muniinfo'!E490</f>
        <v>Ineligible</v>
      </c>
    </row>
    <row r="313" spans="1:7" ht="16.5" x14ac:dyDescent="0.3">
      <c r="A313" t="str">
        <f t="shared" si="8"/>
        <v>Millstone Township, Monmouth County</v>
      </c>
      <c r="B313">
        <f t="shared" si="9"/>
        <v>312</v>
      </c>
      <c r="C313" s="34" t="str">
        <f>'2025 Muniinfo'!A354</f>
        <v>1332</v>
      </c>
      <c r="D313" s="34" t="str">
        <f>'2025 Muniinfo'!B354</f>
        <v>Millstone Township</v>
      </c>
      <c r="E313" s="34" t="str">
        <f>'2025 Muniinfo'!C354</f>
        <v>Monmouth</v>
      </c>
      <c r="F313">
        <f>'2025 Muniinfo'!D354</f>
        <v>3</v>
      </c>
      <c r="G313" t="str">
        <f>'2025 Muniinfo'!E354</f>
        <v>Ineligible</v>
      </c>
    </row>
    <row r="314" spans="1:7" ht="16.5" x14ac:dyDescent="0.3">
      <c r="A314" t="str">
        <f t="shared" si="8"/>
        <v>Milltown Borough, Middlesex County</v>
      </c>
      <c r="B314">
        <f t="shared" si="9"/>
        <v>313</v>
      </c>
      <c r="C314" s="34" t="str">
        <f>'2025 Muniinfo'!A309</f>
        <v>1212</v>
      </c>
      <c r="D314" s="34" t="str">
        <f>'2025 Muniinfo'!B309</f>
        <v>Milltown Borough</v>
      </c>
      <c r="E314" s="34" t="str">
        <f>'2025 Muniinfo'!C309</f>
        <v>Middlesex</v>
      </c>
      <c r="F314">
        <f>'2025 Muniinfo'!D309</f>
        <v>3</v>
      </c>
      <c r="G314" t="str">
        <f>'2025 Muniinfo'!E309</f>
        <v>Eligible</v>
      </c>
    </row>
    <row r="315" spans="1:7" ht="16.5" x14ac:dyDescent="0.3">
      <c r="A315" t="str">
        <f t="shared" si="8"/>
        <v>Millville City, Cumberland County</v>
      </c>
      <c r="B315">
        <f t="shared" si="9"/>
        <v>314</v>
      </c>
      <c r="C315" s="34" t="str">
        <f>'2025 Muniinfo'!A197</f>
        <v>0610</v>
      </c>
      <c r="D315" s="34" t="str">
        <f>'2025 Muniinfo'!B197</f>
        <v>Millville City</v>
      </c>
      <c r="E315" s="34" t="str">
        <f>'2025 Muniinfo'!C197</f>
        <v>Cumberland</v>
      </c>
      <c r="F315">
        <f>'2025 Muniinfo'!D197</f>
        <v>1</v>
      </c>
      <c r="G315" t="str">
        <f>'2025 Muniinfo'!E197</f>
        <v>Ineligible</v>
      </c>
    </row>
    <row r="316" spans="1:7" ht="16.5" x14ac:dyDescent="0.3">
      <c r="A316" t="str">
        <f t="shared" si="8"/>
        <v>Mine Hill Township, Morris County</v>
      </c>
      <c r="B316">
        <f t="shared" si="9"/>
        <v>315</v>
      </c>
      <c r="C316" s="34" t="str">
        <f>'2025 Muniinfo'!A395</f>
        <v>1420</v>
      </c>
      <c r="D316" s="34" t="str">
        <f>'2025 Muniinfo'!B395</f>
        <v>Mine Hill Township</v>
      </c>
      <c r="E316" s="34" t="str">
        <f>'2025 Muniinfo'!C395</f>
        <v>Morris</v>
      </c>
      <c r="F316">
        <f>'2025 Muniinfo'!D395</f>
        <v>2</v>
      </c>
      <c r="G316" t="str">
        <f>'2025 Muniinfo'!E395</f>
        <v>Ineligible</v>
      </c>
    </row>
    <row r="317" spans="1:7" ht="16.5" x14ac:dyDescent="0.3">
      <c r="A317" t="str">
        <f t="shared" si="8"/>
        <v>Monmouth Beach Borough, Monmouth County</v>
      </c>
      <c r="B317">
        <f t="shared" si="9"/>
        <v>316</v>
      </c>
      <c r="C317" s="34" t="str">
        <f>'2025 Muniinfo'!A355</f>
        <v>1333</v>
      </c>
      <c r="D317" s="34" t="str">
        <f>'2025 Muniinfo'!B355</f>
        <v>Monmouth Beach Borough</v>
      </c>
      <c r="E317" s="34" t="str">
        <f>'2025 Muniinfo'!C355</f>
        <v>Monmouth</v>
      </c>
      <c r="F317">
        <f>'2025 Muniinfo'!D355</f>
        <v>1</v>
      </c>
      <c r="G317" t="str">
        <f>'2025 Muniinfo'!E355</f>
        <v>Eligible</v>
      </c>
    </row>
    <row r="318" spans="1:7" ht="16.5" x14ac:dyDescent="0.3">
      <c r="A318" t="str">
        <f t="shared" si="8"/>
        <v>Monroe Township, Gloucester County</v>
      </c>
      <c r="B318">
        <f t="shared" si="9"/>
        <v>317</v>
      </c>
      <c r="C318" s="34" t="str">
        <f>'2025 Muniinfo'!A234</f>
        <v>0811</v>
      </c>
      <c r="D318" s="34" t="str">
        <f>'2025 Muniinfo'!B234</f>
        <v>Monroe Township</v>
      </c>
      <c r="E318" s="34" t="str">
        <f>'2025 Muniinfo'!C234</f>
        <v>Gloucester</v>
      </c>
      <c r="F318">
        <f>'2025 Muniinfo'!D234</f>
        <v>2</v>
      </c>
      <c r="G318" t="str">
        <f>'2025 Muniinfo'!E234</f>
        <v>Ineligible</v>
      </c>
    </row>
    <row r="319" spans="1:7" ht="16.5" x14ac:dyDescent="0.3">
      <c r="A319" t="str">
        <f t="shared" si="8"/>
        <v>Monroe Township, Middlesex County</v>
      </c>
      <c r="B319">
        <f t="shared" si="9"/>
        <v>318</v>
      </c>
      <c r="C319" s="34" t="str">
        <f>'2025 Muniinfo'!A310</f>
        <v>1213</v>
      </c>
      <c r="D319" s="34" t="str">
        <f>'2025 Muniinfo'!B310</f>
        <v>Monroe Township</v>
      </c>
      <c r="E319" s="34" t="str">
        <f>'2025 Muniinfo'!C310</f>
        <v>Middlesex</v>
      </c>
      <c r="F319">
        <f>'2025 Muniinfo'!D310</f>
        <v>1</v>
      </c>
      <c r="G319" t="str">
        <f>'2025 Muniinfo'!E310</f>
        <v>Ineligible</v>
      </c>
    </row>
    <row r="320" spans="1:7" ht="16.5" x14ac:dyDescent="0.3">
      <c r="A320" t="str">
        <f t="shared" si="8"/>
        <v>Montague Township, Sussex County</v>
      </c>
      <c r="B320">
        <f t="shared" si="9"/>
        <v>319</v>
      </c>
      <c r="C320" s="34" t="str">
        <f>'2025 Muniinfo'!A513</f>
        <v>1914</v>
      </c>
      <c r="D320" s="34" t="str">
        <f>'2025 Muniinfo'!B513</f>
        <v>Montague Township</v>
      </c>
      <c r="E320" s="34" t="str">
        <f>'2025 Muniinfo'!C513</f>
        <v>Sussex</v>
      </c>
      <c r="F320">
        <f>'2025 Muniinfo'!D513</f>
        <v>3</v>
      </c>
      <c r="G320" t="str">
        <f>'2025 Muniinfo'!E513</f>
        <v>Eligible</v>
      </c>
    </row>
    <row r="321" spans="1:7" ht="16.5" x14ac:dyDescent="0.3">
      <c r="A321" t="str">
        <f t="shared" si="8"/>
        <v>Montclair Township, Essex County</v>
      </c>
      <c r="B321">
        <f t="shared" si="9"/>
        <v>320</v>
      </c>
      <c r="C321" s="34" t="str">
        <f>'2025 Muniinfo'!A214</f>
        <v>0713</v>
      </c>
      <c r="D321" s="34" t="str">
        <f>'2025 Muniinfo'!B214</f>
        <v>Montclair Township</v>
      </c>
      <c r="E321" s="34" t="str">
        <f>'2025 Muniinfo'!C214</f>
        <v>Essex</v>
      </c>
      <c r="F321">
        <f>'2025 Muniinfo'!D214</f>
        <v>3</v>
      </c>
      <c r="G321" t="str">
        <f>'2025 Muniinfo'!E214</f>
        <v>Ineligible</v>
      </c>
    </row>
    <row r="322" spans="1:7" ht="16.5" x14ac:dyDescent="0.3">
      <c r="A322" t="str">
        <f t="shared" si="8"/>
        <v>Montgomery Township, Somerset County</v>
      </c>
      <c r="B322">
        <f t="shared" si="9"/>
        <v>321</v>
      </c>
      <c r="C322" s="34" t="str">
        <f>'2025 Muniinfo'!A491</f>
        <v>1813</v>
      </c>
      <c r="D322" s="34" t="str">
        <f>'2025 Muniinfo'!B491</f>
        <v>Montgomery Township</v>
      </c>
      <c r="E322" s="34" t="str">
        <f>'2025 Muniinfo'!C491</f>
        <v>Somerset</v>
      </c>
      <c r="F322">
        <f>'2025 Muniinfo'!D491</f>
        <v>2</v>
      </c>
      <c r="G322" t="str">
        <f>'2025 Muniinfo'!E491</f>
        <v>Ineligible</v>
      </c>
    </row>
    <row r="323" spans="1:7" ht="16.5" x14ac:dyDescent="0.3">
      <c r="A323" t="str">
        <f t="shared" ref="A323:A386" si="10">D323&amp;", "&amp;E323&amp;" County"</f>
        <v>Montvale Borough, Bergen County</v>
      </c>
      <c r="B323">
        <f t="shared" si="9"/>
        <v>322</v>
      </c>
      <c r="C323" s="34" t="str">
        <f>'2025 Muniinfo'!A61</f>
        <v>0236</v>
      </c>
      <c r="D323" s="34" t="str">
        <f>'2025 Muniinfo'!B61</f>
        <v>Montvale Borough</v>
      </c>
      <c r="E323" s="34" t="str">
        <f>'2025 Muniinfo'!C61</f>
        <v>Bergen</v>
      </c>
      <c r="F323">
        <f>'2025 Muniinfo'!D61</f>
        <v>2</v>
      </c>
      <c r="G323" t="str">
        <f>'2025 Muniinfo'!E61</f>
        <v>Ineligible</v>
      </c>
    </row>
    <row r="324" spans="1:7" ht="16.5" x14ac:dyDescent="0.3">
      <c r="A324" t="str">
        <f t="shared" si="10"/>
        <v>Montville Township, Morris County</v>
      </c>
      <c r="B324">
        <f t="shared" si="9"/>
        <v>323</v>
      </c>
      <c r="C324" s="34" t="str">
        <f>'2025 Muniinfo'!A396</f>
        <v>1421</v>
      </c>
      <c r="D324" s="34" t="str">
        <f>'2025 Muniinfo'!B396</f>
        <v>Montville Township</v>
      </c>
      <c r="E324" s="34" t="str">
        <f>'2025 Muniinfo'!C396</f>
        <v>Morris</v>
      </c>
      <c r="F324">
        <f>'2025 Muniinfo'!D396</f>
        <v>3</v>
      </c>
      <c r="G324" t="str">
        <f>'2025 Muniinfo'!E396</f>
        <v>Eligible</v>
      </c>
    </row>
    <row r="325" spans="1:7" ht="16.5" x14ac:dyDescent="0.3">
      <c r="A325" t="str">
        <f t="shared" si="10"/>
        <v>Moonachie Borough, Bergen County</v>
      </c>
      <c r="B325">
        <f t="shared" ref="B325:B388" si="11">B324+1</f>
        <v>324</v>
      </c>
      <c r="C325" s="34" t="str">
        <f>'2025 Muniinfo'!A62</f>
        <v>0237</v>
      </c>
      <c r="D325" s="34" t="str">
        <f>'2025 Muniinfo'!B62</f>
        <v>Moonachie Borough</v>
      </c>
      <c r="E325" s="34" t="str">
        <f>'2025 Muniinfo'!C62</f>
        <v>Bergen</v>
      </c>
      <c r="F325">
        <f>'2025 Muniinfo'!D62</f>
        <v>3</v>
      </c>
      <c r="G325" t="str">
        <f>'2025 Muniinfo'!E62</f>
        <v>Eligible</v>
      </c>
    </row>
    <row r="326" spans="1:7" ht="16.5" x14ac:dyDescent="0.3">
      <c r="A326" t="str">
        <f t="shared" si="10"/>
        <v>Moorestown Township, Burlington County</v>
      </c>
      <c r="B326">
        <f t="shared" si="11"/>
        <v>325</v>
      </c>
      <c r="C326" s="34" t="str">
        <f>'2025 Muniinfo'!A117</f>
        <v>0322</v>
      </c>
      <c r="D326" s="34" t="str">
        <f>'2025 Muniinfo'!B117</f>
        <v>Moorestown Township</v>
      </c>
      <c r="E326" s="34" t="str">
        <f>'2025 Muniinfo'!C117</f>
        <v>Burlington</v>
      </c>
      <c r="F326">
        <f>'2025 Muniinfo'!D117</f>
        <v>1</v>
      </c>
      <c r="G326" t="str">
        <f>'2025 Muniinfo'!E117</f>
        <v>Eligible</v>
      </c>
    </row>
    <row r="327" spans="1:7" ht="16.5" x14ac:dyDescent="0.3">
      <c r="A327" t="str">
        <f t="shared" si="10"/>
        <v>Morris Plains Borough, Morris County</v>
      </c>
      <c r="B327">
        <f t="shared" si="11"/>
        <v>326</v>
      </c>
      <c r="C327" s="34" t="str">
        <f>'2025 Muniinfo'!A398</f>
        <v>1423</v>
      </c>
      <c r="D327" s="34" t="str">
        <f>'2025 Muniinfo'!B398</f>
        <v>Morris Plains Borough</v>
      </c>
      <c r="E327" s="34" t="str">
        <f>'2025 Muniinfo'!C398</f>
        <v>Morris</v>
      </c>
      <c r="F327">
        <f>'2025 Muniinfo'!D398</f>
        <v>2</v>
      </c>
      <c r="G327" t="str">
        <f>'2025 Muniinfo'!E398</f>
        <v>Ineligible</v>
      </c>
    </row>
    <row r="328" spans="1:7" ht="16.5" x14ac:dyDescent="0.3">
      <c r="A328" t="str">
        <f t="shared" si="10"/>
        <v>Morris Township, Morris County</v>
      </c>
      <c r="B328">
        <f t="shared" si="11"/>
        <v>327</v>
      </c>
      <c r="C328" s="34" t="str">
        <f>'2025 Muniinfo'!A397</f>
        <v>1422</v>
      </c>
      <c r="D328" s="34" t="str">
        <f>'2025 Muniinfo'!B397</f>
        <v>Morris Township</v>
      </c>
      <c r="E328" s="34" t="str">
        <f>'2025 Muniinfo'!C397</f>
        <v>Morris</v>
      </c>
      <c r="F328">
        <f>'2025 Muniinfo'!D397</f>
        <v>1</v>
      </c>
      <c r="G328" t="str">
        <f>'2025 Muniinfo'!E397</f>
        <v>Eligible</v>
      </c>
    </row>
    <row r="329" spans="1:7" ht="16.5" x14ac:dyDescent="0.3">
      <c r="A329" t="str">
        <f t="shared" si="10"/>
        <v>Morristown Town, Morris County</v>
      </c>
      <c r="B329">
        <f t="shared" si="11"/>
        <v>328</v>
      </c>
      <c r="C329" s="34" t="str">
        <f>'2025 Muniinfo'!A399</f>
        <v>1424</v>
      </c>
      <c r="D329" s="34" t="str">
        <f>'2025 Muniinfo'!B399</f>
        <v>Morristown Town</v>
      </c>
      <c r="E329" s="34" t="str">
        <f>'2025 Muniinfo'!C399</f>
        <v>Morris</v>
      </c>
      <c r="F329">
        <f>'2025 Muniinfo'!D399</f>
        <v>3</v>
      </c>
      <c r="G329" t="str">
        <f>'2025 Muniinfo'!E399</f>
        <v>Eligible</v>
      </c>
    </row>
    <row r="330" spans="1:7" ht="16.5" x14ac:dyDescent="0.3">
      <c r="A330" t="str">
        <f t="shared" si="10"/>
        <v>Mount Arlington Borough, Morris County</v>
      </c>
      <c r="B330">
        <f t="shared" si="11"/>
        <v>329</v>
      </c>
      <c r="C330" s="34" t="str">
        <f>'2025 Muniinfo'!A401</f>
        <v>1426</v>
      </c>
      <c r="D330" s="34" t="str">
        <f>'2025 Muniinfo'!B401</f>
        <v>Mount Arlington Borough</v>
      </c>
      <c r="E330" s="34" t="str">
        <f>'2025 Muniinfo'!C401</f>
        <v>Morris</v>
      </c>
      <c r="F330">
        <f>'2025 Muniinfo'!D401</f>
        <v>2</v>
      </c>
      <c r="G330" t="str">
        <f>'2025 Muniinfo'!E401</f>
        <v>Ineligible</v>
      </c>
    </row>
    <row r="331" spans="1:7" ht="16.5" x14ac:dyDescent="0.3">
      <c r="A331" t="str">
        <f t="shared" si="10"/>
        <v>Mount Ephrain Borough, Camden County</v>
      </c>
      <c r="B331">
        <f t="shared" si="11"/>
        <v>330</v>
      </c>
      <c r="C331" s="34" t="str">
        <f>'2025 Muniinfo'!A160</f>
        <v>0425</v>
      </c>
      <c r="D331" s="34" t="str">
        <f>'2025 Muniinfo'!B160</f>
        <v>Mount Ephrain Borough</v>
      </c>
      <c r="E331" s="34" t="str">
        <f>'2025 Muniinfo'!C160</f>
        <v>Camden</v>
      </c>
      <c r="F331">
        <f>'2025 Muniinfo'!D160</f>
        <v>2</v>
      </c>
      <c r="G331" t="str">
        <f>'2025 Muniinfo'!E160</f>
        <v>Ineligible</v>
      </c>
    </row>
    <row r="332" spans="1:7" ht="16.5" x14ac:dyDescent="0.3">
      <c r="A332" t="str">
        <f t="shared" si="10"/>
        <v>Mount Holly Township, Burlington County</v>
      </c>
      <c r="B332">
        <f t="shared" si="11"/>
        <v>331</v>
      </c>
      <c r="C332" s="34" t="str">
        <f>'2025 Muniinfo'!A118</f>
        <v>0323</v>
      </c>
      <c r="D332" s="34" t="str">
        <f>'2025 Muniinfo'!B118</f>
        <v>Mount Holly Township</v>
      </c>
      <c r="E332" s="34" t="str">
        <f>'2025 Muniinfo'!C118</f>
        <v>Burlington</v>
      </c>
      <c r="F332">
        <f>'2025 Muniinfo'!D118</f>
        <v>2</v>
      </c>
      <c r="G332" t="str">
        <f>'2025 Muniinfo'!E118</f>
        <v>Ineligible</v>
      </c>
    </row>
    <row r="333" spans="1:7" ht="16.5" x14ac:dyDescent="0.3">
      <c r="A333" t="str">
        <f t="shared" si="10"/>
        <v>Mount Laurel Township, Burlington County</v>
      </c>
      <c r="B333">
        <f t="shared" si="11"/>
        <v>332</v>
      </c>
      <c r="C333" s="34" t="str">
        <f>'2025 Muniinfo'!A119</f>
        <v>0324</v>
      </c>
      <c r="D333" s="34" t="str">
        <f>'2025 Muniinfo'!B119</f>
        <v>Mount Laurel Township</v>
      </c>
      <c r="E333" s="34" t="str">
        <f>'2025 Muniinfo'!C119</f>
        <v>Burlington</v>
      </c>
      <c r="F333">
        <f>'2025 Muniinfo'!D119</f>
        <v>3</v>
      </c>
      <c r="G333" t="str">
        <f>'2025 Muniinfo'!E119</f>
        <v>Ineligible</v>
      </c>
    </row>
    <row r="334" spans="1:7" ht="16.5" x14ac:dyDescent="0.3">
      <c r="A334" t="str">
        <f t="shared" si="10"/>
        <v>Mount Olive Township, Morris County</v>
      </c>
      <c r="B334">
        <f t="shared" si="11"/>
        <v>333</v>
      </c>
      <c r="C334" s="34" t="str">
        <f>'2025 Muniinfo'!A402</f>
        <v>1427</v>
      </c>
      <c r="D334" s="34" t="str">
        <f>'2025 Muniinfo'!B402</f>
        <v>Mount Olive Township</v>
      </c>
      <c r="E334" s="34" t="str">
        <f>'2025 Muniinfo'!C402</f>
        <v>Morris</v>
      </c>
      <c r="F334">
        <f>'2025 Muniinfo'!D402</f>
        <v>3</v>
      </c>
      <c r="G334" t="str">
        <f>'2025 Muniinfo'!E402</f>
        <v>Eligible</v>
      </c>
    </row>
    <row r="335" spans="1:7" ht="16.5" x14ac:dyDescent="0.3">
      <c r="A335" t="str">
        <f t="shared" si="10"/>
        <v>Mountain Lakes Borough, Morris County</v>
      </c>
      <c r="B335">
        <f t="shared" si="11"/>
        <v>334</v>
      </c>
      <c r="C335" s="34" t="str">
        <f>'2025 Muniinfo'!A400</f>
        <v>1425</v>
      </c>
      <c r="D335" s="34" t="str">
        <f>'2025 Muniinfo'!B400</f>
        <v>Mountain Lakes Borough</v>
      </c>
      <c r="E335" s="34" t="str">
        <f>'2025 Muniinfo'!C400</f>
        <v>Morris</v>
      </c>
      <c r="F335">
        <f>'2025 Muniinfo'!D400</f>
        <v>1</v>
      </c>
      <c r="G335" t="str">
        <f>'2025 Muniinfo'!E400</f>
        <v>Eligible</v>
      </c>
    </row>
    <row r="336" spans="1:7" ht="16.5" x14ac:dyDescent="0.3">
      <c r="A336" t="str">
        <f t="shared" si="10"/>
        <v>Mountainside Borough, Union County</v>
      </c>
      <c r="B336">
        <f t="shared" si="11"/>
        <v>335</v>
      </c>
      <c r="C336" s="34" t="str">
        <f>'2025 Muniinfo'!A533</f>
        <v>2010</v>
      </c>
      <c r="D336" s="34" t="str">
        <f>'2025 Muniinfo'!B533</f>
        <v>Mountainside Borough</v>
      </c>
      <c r="E336" s="34" t="str">
        <f>'2025 Muniinfo'!C533</f>
        <v>Union</v>
      </c>
      <c r="F336">
        <f>'2025 Muniinfo'!D533</f>
        <v>2</v>
      </c>
      <c r="G336" t="str">
        <f>'2025 Muniinfo'!E533</f>
        <v>Ineligible</v>
      </c>
    </row>
    <row r="337" spans="1:7" ht="16.5" x14ac:dyDescent="0.3">
      <c r="A337" t="str">
        <f t="shared" si="10"/>
        <v>Mullica City, Atlantic County</v>
      </c>
      <c r="B337">
        <f t="shared" si="11"/>
        <v>336</v>
      </c>
      <c r="C337" s="34" t="str">
        <f>'2025 Muniinfo'!A19</f>
        <v>0117</v>
      </c>
      <c r="D337" s="34" t="str">
        <f>'2025 Muniinfo'!B19</f>
        <v>Mullica City</v>
      </c>
      <c r="E337" s="34" t="str">
        <f>'2025 Muniinfo'!C19</f>
        <v>Atlantic</v>
      </c>
      <c r="F337">
        <f>'2025 Muniinfo'!D19</f>
        <v>2</v>
      </c>
      <c r="G337" t="str">
        <f>'2025 Muniinfo'!E19</f>
        <v>Ineligible</v>
      </c>
    </row>
    <row r="338" spans="1:7" ht="16.5" x14ac:dyDescent="0.3">
      <c r="A338" t="str">
        <f t="shared" si="10"/>
        <v>National Park Borough, Gloucester County</v>
      </c>
      <c r="B338">
        <f t="shared" si="11"/>
        <v>337</v>
      </c>
      <c r="C338" s="34" t="str">
        <f>'2025 Muniinfo'!A235</f>
        <v>0812</v>
      </c>
      <c r="D338" s="34" t="str">
        <f>'2025 Muniinfo'!B235</f>
        <v>National Park Borough</v>
      </c>
      <c r="E338" s="34" t="str">
        <f>'2025 Muniinfo'!C235</f>
        <v>Gloucester</v>
      </c>
      <c r="F338">
        <f>'2025 Muniinfo'!D235</f>
        <v>3</v>
      </c>
      <c r="G338" t="str">
        <f>'2025 Muniinfo'!E235</f>
        <v>Eligible</v>
      </c>
    </row>
    <row r="339" spans="1:7" ht="16.5" x14ac:dyDescent="0.3">
      <c r="A339" t="str">
        <f t="shared" si="10"/>
        <v>Neptune City Borough, Monmouth County</v>
      </c>
      <c r="B339">
        <f t="shared" si="11"/>
        <v>338</v>
      </c>
      <c r="C339" s="34" t="str">
        <f>'2025 Muniinfo'!A357</f>
        <v>1335</v>
      </c>
      <c r="D339" s="34" t="str">
        <f>'2025 Muniinfo'!B357</f>
        <v>Neptune City Borough</v>
      </c>
      <c r="E339" s="34" t="str">
        <f>'2025 Muniinfo'!C357</f>
        <v>Monmouth</v>
      </c>
      <c r="F339">
        <f>'2025 Muniinfo'!D357</f>
        <v>3</v>
      </c>
      <c r="G339" t="str">
        <f>'2025 Muniinfo'!E357</f>
        <v>Ineligible</v>
      </c>
    </row>
    <row r="340" spans="1:7" ht="16.5" x14ac:dyDescent="0.3">
      <c r="A340" t="str">
        <f t="shared" si="10"/>
        <v>Neptune Township, Monmouth County</v>
      </c>
      <c r="B340">
        <f t="shared" si="11"/>
        <v>339</v>
      </c>
      <c r="C340" s="34" t="str">
        <f>'2025 Muniinfo'!A356</f>
        <v>1334</v>
      </c>
      <c r="D340" s="34" t="str">
        <f>'2025 Muniinfo'!B356</f>
        <v>Neptune Township</v>
      </c>
      <c r="E340" s="34" t="str">
        <f>'2025 Muniinfo'!C356</f>
        <v>Monmouth</v>
      </c>
      <c r="F340">
        <f>'2025 Muniinfo'!D356</f>
        <v>2</v>
      </c>
      <c r="G340" t="str">
        <f>'2025 Muniinfo'!E356</f>
        <v>Ineligible</v>
      </c>
    </row>
    <row r="341" spans="1:7" ht="16.5" x14ac:dyDescent="0.3">
      <c r="A341" t="str">
        <f t="shared" si="10"/>
        <v>Netcong Borough, Morris County</v>
      </c>
      <c r="B341">
        <f t="shared" si="11"/>
        <v>340</v>
      </c>
      <c r="C341" s="34" t="str">
        <f>'2025 Muniinfo'!A403</f>
        <v>1428</v>
      </c>
      <c r="D341" s="34" t="str">
        <f>'2025 Muniinfo'!B403</f>
        <v>Netcong Borough</v>
      </c>
      <c r="E341" s="34" t="str">
        <f>'2025 Muniinfo'!C403</f>
        <v>Morris</v>
      </c>
      <c r="F341">
        <f>'2025 Muniinfo'!D403</f>
        <v>1</v>
      </c>
      <c r="G341" t="str">
        <f>'2025 Muniinfo'!E403</f>
        <v>Eligible</v>
      </c>
    </row>
    <row r="342" spans="1:7" ht="16.5" x14ac:dyDescent="0.3">
      <c r="A342" t="str">
        <f t="shared" si="10"/>
        <v>New Brunswick City, Middlesex County</v>
      </c>
      <c r="B342">
        <f t="shared" si="11"/>
        <v>341</v>
      </c>
      <c r="C342" s="34" t="str">
        <f>'2025 Muniinfo'!A311</f>
        <v>1214</v>
      </c>
      <c r="D342" s="34" t="str">
        <f>'2025 Muniinfo'!B311</f>
        <v>New Brunswick City</v>
      </c>
      <c r="E342" s="34" t="str">
        <f>'2025 Muniinfo'!C311</f>
        <v>Middlesex</v>
      </c>
      <c r="F342">
        <f>'2025 Muniinfo'!D311</f>
        <v>2</v>
      </c>
      <c r="G342" t="str">
        <f>'2025 Muniinfo'!E311</f>
        <v>Ineligible</v>
      </c>
    </row>
    <row r="343" spans="1:7" ht="16.5" x14ac:dyDescent="0.3">
      <c r="A343" t="str">
        <f t="shared" si="10"/>
        <v>New Hanover Township, Burlington County</v>
      </c>
      <c r="B343">
        <f t="shared" si="11"/>
        <v>342</v>
      </c>
      <c r="C343" s="34" t="str">
        <f>'2025 Muniinfo'!A120</f>
        <v>0325</v>
      </c>
      <c r="D343" s="34" t="str">
        <f>'2025 Muniinfo'!B120</f>
        <v>New Hanover Township</v>
      </c>
      <c r="E343" s="34" t="str">
        <f>'2025 Muniinfo'!C120</f>
        <v>Burlington</v>
      </c>
      <c r="F343">
        <f>'2025 Muniinfo'!D120</f>
        <v>1</v>
      </c>
      <c r="G343" t="str">
        <f>'2025 Muniinfo'!E120</f>
        <v>Eligible</v>
      </c>
    </row>
    <row r="344" spans="1:7" ht="16.5" x14ac:dyDescent="0.3">
      <c r="A344" t="str">
        <f t="shared" si="10"/>
        <v>New Milford Borough, Bergen County</v>
      </c>
      <c r="B344">
        <f t="shared" si="11"/>
        <v>343</v>
      </c>
      <c r="C344" s="34" t="str">
        <f>'2025 Muniinfo'!A63</f>
        <v>0238</v>
      </c>
      <c r="D344" s="34" t="str">
        <f>'2025 Muniinfo'!B63</f>
        <v>New Milford Borough</v>
      </c>
      <c r="E344" s="34" t="str">
        <f>'2025 Muniinfo'!C63</f>
        <v>Bergen</v>
      </c>
      <c r="F344">
        <f>'2025 Muniinfo'!D63</f>
        <v>1</v>
      </c>
      <c r="G344" t="str">
        <f>'2025 Muniinfo'!E63</f>
        <v>Ineligible</v>
      </c>
    </row>
    <row r="345" spans="1:7" ht="16.5" x14ac:dyDescent="0.3">
      <c r="A345" t="str">
        <f t="shared" si="10"/>
        <v>New Providence Borough, Union County</v>
      </c>
      <c r="B345">
        <f t="shared" si="11"/>
        <v>344</v>
      </c>
      <c r="C345" s="34" t="str">
        <f>'2025 Muniinfo'!A534</f>
        <v>2011</v>
      </c>
      <c r="D345" s="34" t="str">
        <f>'2025 Muniinfo'!B534</f>
        <v>New Providence Borough</v>
      </c>
      <c r="E345" s="34" t="str">
        <f>'2025 Muniinfo'!C534</f>
        <v>Union</v>
      </c>
      <c r="F345">
        <f>'2025 Muniinfo'!D534</f>
        <v>3</v>
      </c>
      <c r="G345" t="str">
        <f>'2025 Muniinfo'!E534</f>
        <v>Eligible</v>
      </c>
    </row>
    <row r="346" spans="1:7" ht="16.5" x14ac:dyDescent="0.3">
      <c r="A346" t="str">
        <f t="shared" si="10"/>
        <v>Newark City, Essex County</v>
      </c>
      <c r="B346">
        <f t="shared" si="11"/>
        <v>345</v>
      </c>
      <c r="C346" s="34" t="str">
        <f>'2025 Muniinfo'!A215</f>
        <v>0714</v>
      </c>
      <c r="D346" s="34" t="str">
        <f>'2025 Muniinfo'!B215</f>
        <v>Newark City</v>
      </c>
      <c r="E346" s="34" t="str">
        <f>'2025 Muniinfo'!C215</f>
        <v>Essex</v>
      </c>
      <c r="F346">
        <f>'2025 Muniinfo'!D215</f>
        <v>1</v>
      </c>
      <c r="G346" t="str">
        <f>'2025 Muniinfo'!E215</f>
        <v>Ineligible</v>
      </c>
    </row>
    <row r="347" spans="1:7" ht="16.5" x14ac:dyDescent="0.3">
      <c r="A347" t="str">
        <f t="shared" si="10"/>
        <v>Newfield Borough, Gloucester County</v>
      </c>
      <c r="B347">
        <f t="shared" si="11"/>
        <v>346</v>
      </c>
      <c r="C347" s="34" t="str">
        <f>'2025 Muniinfo'!A236</f>
        <v>0813</v>
      </c>
      <c r="D347" s="34" t="str">
        <f>'2025 Muniinfo'!B236</f>
        <v>Newfield Borough</v>
      </c>
      <c r="E347" s="34" t="str">
        <f>'2025 Muniinfo'!C236</f>
        <v>Gloucester</v>
      </c>
      <c r="F347">
        <f>'2025 Muniinfo'!D236</f>
        <v>1</v>
      </c>
      <c r="G347" t="str">
        <f>'2025 Muniinfo'!E236</f>
        <v>Eligible</v>
      </c>
    </row>
    <row r="348" spans="1:7" ht="16.5" x14ac:dyDescent="0.3">
      <c r="A348" t="str">
        <f t="shared" si="10"/>
        <v>Newton Town, Sussex County</v>
      </c>
      <c r="B348">
        <f t="shared" si="11"/>
        <v>347</v>
      </c>
      <c r="C348" s="34" t="str">
        <f>'2025 Muniinfo'!A514</f>
        <v>1915</v>
      </c>
      <c r="D348" s="34" t="str">
        <f>'2025 Muniinfo'!B514</f>
        <v>Newton Town</v>
      </c>
      <c r="E348" s="34" t="str">
        <f>'2025 Muniinfo'!C514</f>
        <v>Sussex</v>
      </c>
      <c r="F348">
        <f>'2025 Muniinfo'!D514</f>
        <v>1</v>
      </c>
      <c r="G348" t="str">
        <f>'2025 Muniinfo'!E514</f>
        <v>Eligible</v>
      </c>
    </row>
    <row r="349" spans="1:7" ht="16.5" x14ac:dyDescent="0.3">
      <c r="A349" t="str">
        <f t="shared" si="10"/>
        <v>North Arlington Borough, Bergen County</v>
      </c>
      <c r="B349">
        <f t="shared" si="11"/>
        <v>348</v>
      </c>
      <c r="C349" s="34" t="str">
        <f>'2025 Muniinfo'!A64</f>
        <v>0239</v>
      </c>
      <c r="D349" s="34" t="str">
        <f>'2025 Muniinfo'!B64</f>
        <v>North Arlington Borough</v>
      </c>
      <c r="E349" s="34" t="str">
        <f>'2025 Muniinfo'!C64</f>
        <v>Bergen</v>
      </c>
      <c r="F349">
        <f>'2025 Muniinfo'!D64</f>
        <v>2</v>
      </c>
      <c r="G349" t="str">
        <f>'2025 Muniinfo'!E64</f>
        <v>Ineligible</v>
      </c>
    </row>
    <row r="350" spans="1:7" ht="16.5" x14ac:dyDescent="0.3">
      <c r="A350" t="str">
        <f t="shared" si="10"/>
        <v>North Bergen Township, Hudson County</v>
      </c>
      <c r="B350">
        <f t="shared" si="11"/>
        <v>349</v>
      </c>
      <c r="C350" s="34" t="str">
        <f>'2025 Muniinfo'!A255</f>
        <v>0908</v>
      </c>
      <c r="D350" s="34" t="str">
        <f>'2025 Muniinfo'!B255</f>
        <v>North Bergen Township</v>
      </c>
      <c r="E350" s="34" t="str">
        <f>'2025 Muniinfo'!C255</f>
        <v>Hudson</v>
      </c>
      <c r="F350">
        <f>'2025 Muniinfo'!D255</f>
        <v>2</v>
      </c>
      <c r="G350" t="str">
        <f>'2025 Muniinfo'!E255</f>
        <v>Ineligible</v>
      </c>
    </row>
    <row r="351" spans="1:7" ht="16.5" x14ac:dyDescent="0.3">
      <c r="A351" t="str">
        <f t="shared" si="10"/>
        <v>North Brunswick Township, Middlesex County</v>
      </c>
      <c r="B351">
        <f t="shared" si="11"/>
        <v>350</v>
      </c>
      <c r="C351" s="34" t="str">
        <f>'2025 Muniinfo'!A312</f>
        <v>1215</v>
      </c>
      <c r="D351" s="34" t="str">
        <f>'2025 Muniinfo'!B312</f>
        <v>North Brunswick Township</v>
      </c>
      <c r="E351" s="34" t="str">
        <f>'2025 Muniinfo'!C312</f>
        <v>Middlesex</v>
      </c>
      <c r="F351">
        <f>'2025 Muniinfo'!D312</f>
        <v>3</v>
      </c>
      <c r="G351" t="str">
        <f>'2025 Muniinfo'!E312</f>
        <v>Ineligible</v>
      </c>
    </row>
    <row r="352" spans="1:7" ht="16.5" x14ac:dyDescent="0.3">
      <c r="A352" t="str">
        <f t="shared" si="10"/>
        <v>North Caldwell Borough, Essex County</v>
      </c>
      <c r="B352">
        <f t="shared" si="11"/>
        <v>351</v>
      </c>
      <c r="C352" s="34" t="str">
        <f>'2025 Muniinfo'!A216</f>
        <v>0715</v>
      </c>
      <c r="D352" s="34" t="str">
        <f>'2025 Muniinfo'!B216</f>
        <v>North Caldwell Borough</v>
      </c>
      <c r="E352" s="34" t="str">
        <f>'2025 Muniinfo'!C216</f>
        <v>Essex</v>
      </c>
      <c r="F352">
        <f>'2025 Muniinfo'!D216</f>
        <v>2</v>
      </c>
      <c r="G352" t="str">
        <f>'2025 Muniinfo'!E216</f>
        <v>Ineligible</v>
      </c>
    </row>
    <row r="353" spans="1:7" ht="16.5" x14ac:dyDescent="0.3">
      <c r="A353" t="str">
        <f t="shared" si="10"/>
        <v>North Haledon Borough, Passaic County</v>
      </c>
      <c r="B353">
        <f t="shared" si="11"/>
        <v>352</v>
      </c>
      <c r="C353" s="34" t="str">
        <f>'2025 Muniinfo'!A453</f>
        <v>1606</v>
      </c>
      <c r="D353" s="34" t="str">
        <f>'2025 Muniinfo'!B453</f>
        <v>North Haledon Borough</v>
      </c>
      <c r="E353" s="34" t="str">
        <f>'2025 Muniinfo'!C453</f>
        <v>Passaic</v>
      </c>
      <c r="F353">
        <f>'2025 Muniinfo'!D453</f>
        <v>3</v>
      </c>
      <c r="G353" t="str">
        <f>'2025 Muniinfo'!E453</f>
        <v>Eligible</v>
      </c>
    </row>
    <row r="354" spans="1:7" ht="16.5" x14ac:dyDescent="0.3">
      <c r="A354" t="str">
        <f t="shared" si="10"/>
        <v>North Hanover Township, Burlington County</v>
      </c>
      <c r="B354">
        <f t="shared" si="11"/>
        <v>353</v>
      </c>
      <c r="C354" s="34" t="str">
        <f>'2025 Muniinfo'!A121</f>
        <v>0326</v>
      </c>
      <c r="D354" s="34" t="str">
        <f>'2025 Muniinfo'!B121</f>
        <v>North Hanover Township</v>
      </c>
      <c r="E354" s="34" t="str">
        <f>'2025 Muniinfo'!C121</f>
        <v>Burlington</v>
      </c>
      <c r="F354">
        <f>'2025 Muniinfo'!D121</f>
        <v>2</v>
      </c>
      <c r="G354" t="str">
        <f>'2025 Muniinfo'!E121</f>
        <v>Ineligible</v>
      </c>
    </row>
    <row r="355" spans="1:7" ht="16.5" x14ac:dyDescent="0.3">
      <c r="A355" t="str">
        <f t="shared" si="10"/>
        <v>North Plainfield Borough, Somerset County</v>
      </c>
      <c r="B355">
        <f t="shared" si="11"/>
        <v>354</v>
      </c>
      <c r="C355" s="34" t="str">
        <f>'2025 Muniinfo'!A492</f>
        <v>1814</v>
      </c>
      <c r="D355" s="34" t="str">
        <f>'2025 Muniinfo'!B492</f>
        <v>North Plainfield Borough</v>
      </c>
      <c r="E355" s="34" t="str">
        <f>'2025 Muniinfo'!C492</f>
        <v>Somerset</v>
      </c>
      <c r="F355">
        <f>'2025 Muniinfo'!D492</f>
        <v>3</v>
      </c>
      <c r="G355" t="str">
        <f>'2025 Muniinfo'!E492</f>
        <v>Eligible</v>
      </c>
    </row>
    <row r="356" spans="1:7" ht="16.5" x14ac:dyDescent="0.3">
      <c r="A356" t="str">
        <f t="shared" si="10"/>
        <v>North Wildwood City, Cape May County</v>
      </c>
      <c r="B356">
        <f t="shared" si="11"/>
        <v>355</v>
      </c>
      <c r="C356" s="34" t="str">
        <f>'2025 Muniinfo'!A178</f>
        <v>0507</v>
      </c>
      <c r="D356" s="34" t="str">
        <f>'2025 Muniinfo'!B178</f>
        <v>North Wildwood City</v>
      </c>
      <c r="E356" s="34" t="str">
        <f>'2025 Muniinfo'!C178</f>
        <v>Cape May</v>
      </c>
      <c r="F356">
        <f>'2025 Muniinfo'!D178</f>
        <v>3</v>
      </c>
      <c r="G356" t="str">
        <f>'2025 Muniinfo'!E178</f>
        <v>Eligible</v>
      </c>
    </row>
    <row r="357" spans="1:7" ht="16.5" x14ac:dyDescent="0.3">
      <c r="A357" t="str">
        <f t="shared" si="10"/>
        <v>Northfield City, Atlantic County</v>
      </c>
      <c r="B357">
        <f t="shared" si="11"/>
        <v>356</v>
      </c>
      <c r="C357" s="34" t="str">
        <f>'2025 Muniinfo'!A20</f>
        <v>0118</v>
      </c>
      <c r="D357" s="34" t="str">
        <f>'2025 Muniinfo'!B20</f>
        <v>Northfield City</v>
      </c>
      <c r="E357" s="34" t="str">
        <f>'2025 Muniinfo'!C20</f>
        <v>Atlantic</v>
      </c>
      <c r="F357">
        <f>'2025 Muniinfo'!D20</f>
        <v>3</v>
      </c>
      <c r="G357" t="str">
        <f>'2025 Muniinfo'!E20</f>
        <v>Eligible</v>
      </c>
    </row>
    <row r="358" spans="1:7" ht="16.5" x14ac:dyDescent="0.3">
      <c r="A358" t="str">
        <f t="shared" si="10"/>
        <v>Northvale Borough, Bergen County</v>
      </c>
      <c r="B358">
        <f t="shared" si="11"/>
        <v>357</v>
      </c>
      <c r="C358" s="34" t="str">
        <f>'2025 Muniinfo'!A65</f>
        <v>0240</v>
      </c>
      <c r="D358" s="34" t="str">
        <f>'2025 Muniinfo'!B65</f>
        <v>Northvale Borough</v>
      </c>
      <c r="E358" s="34" t="str">
        <f>'2025 Muniinfo'!C65</f>
        <v>Bergen</v>
      </c>
      <c r="F358">
        <f>'2025 Muniinfo'!D65</f>
        <v>3</v>
      </c>
      <c r="G358" t="str">
        <f>'2025 Muniinfo'!E65</f>
        <v>Ineligible</v>
      </c>
    </row>
    <row r="359" spans="1:7" ht="16.5" x14ac:dyDescent="0.3">
      <c r="A359" t="str">
        <f t="shared" si="10"/>
        <v>Norwood Borough, Bergen County</v>
      </c>
      <c r="B359">
        <f t="shared" si="11"/>
        <v>358</v>
      </c>
      <c r="C359" s="34" t="str">
        <f>'2025 Muniinfo'!A66</f>
        <v>0241</v>
      </c>
      <c r="D359" s="34" t="str">
        <f>'2025 Muniinfo'!B66</f>
        <v>Norwood Borough</v>
      </c>
      <c r="E359" s="34" t="str">
        <f>'2025 Muniinfo'!C66</f>
        <v>Bergen</v>
      </c>
      <c r="F359">
        <f>'2025 Muniinfo'!D66</f>
        <v>1</v>
      </c>
      <c r="G359" t="str">
        <f>'2025 Muniinfo'!E66</f>
        <v>Eligible</v>
      </c>
    </row>
    <row r="360" spans="1:7" ht="16.5" x14ac:dyDescent="0.3">
      <c r="A360" t="str">
        <f t="shared" si="10"/>
        <v>Nutley Township, Essex County</v>
      </c>
      <c r="B360">
        <f t="shared" si="11"/>
        <v>359</v>
      </c>
      <c r="C360" s="34" t="str">
        <f>'2025 Muniinfo'!A217</f>
        <v>0716</v>
      </c>
      <c r="D360" s="34" t="str">
        <f>'2025 Muniinfo'!B217</f>
        <v>Nutley Township</v>
      </c>
      <c r="E360" s="34" t="str">
        <f>'2025 Muniinfo'!C217</f>
        <v>Essex</v>
      </c>
      <c r="F360">
        <f>'2025 Muniinfo'!D217</f>
        <v>3</v>
      </c>
      <c r="G360" t="str">
        <f>'2025 Muniinfo'!E217</f>
        <v>Ineligible</v>
      </c>
    </row>
    <row r="361" spans="1:7" ht="16.5" x14ac:dyDescent="0.3">
      <c r="A361" t="str">
        <f t="shared" si="10"/>
        <v>Oakland Borough, Bergen County</v>
      </c>
      <c r="B361">
        <f t="shared" si="11"/>
        <v>360</v>
      </c>
      <c r="C361" s="34" t="str">
        <f>'2025 Muniinfo'!A67</f>
        <v>0242</v>
      </c>
      <c r="D361" s="34" t="str">
        <f>'2025 Muniinfo'!B67</f>
        <v>Oakland Borough</v>
      </c>
      <c r="E361" s="34" t="str">
        <f>'2025 Muniinfo'!C67</f>
        <v>Bergen</v>
      </c>
      <c r="F361">
        <f>'2025 Muniinfo'!D67</f>
        <v>2</v>
      </c>
      <c r="G361" t="str">
        <f>'2025 Muniinfo'!E67</f>
        <v>Ineligible</v>
      </c>
    </row>
    <row r="362" spans="1:7" ht="16.5" x14ac:dyDescent="0.3">
      <c r="A362" t="str">
        <f t="shared" si="10"/>
        <v>Oaklyn Borough, Camden County</v>
      </c>
      <c r="B362">
        <f t="shared" si="11"/>
        <v>361</v>
      </c>
      <c r="C362" s="34" t="str">
        <f>'2025 Muniinfo'!A161</f>
        <v>0426</v>
      </c>
      <c r="D362" s="34" t="str">
        <f>'2025 Muniinfo'!B161</f>
        <v>Oaklyn Borough</v>
      </c>
      <c r="E362" s="34" t="str">
        <f>'2025 Muniinfo'!C161</f>
        <v>Camden</v>
      </c>
      <c r="F362">
        <f>'2025 Muniinfo'!D161</f>
        <v>3</v>
      </c>
      <c r="G362" t="str">
        <f>'2025 Muniinfo'!E161</f>
        <v>Eligible</v>
      </c>
    </row>
    <row r="363" spans="1:7" ht="16.5" x14ac:dyDescent="0.3">
      <c r="A363" t="str">
        <f t="shared" si="10"/>
        <v>Ocean City City, Cape May County</v>
      </c>
      <c r="B363">
        <f t="shared" si="11"/>
        <v>362</v>
      </c>
      <c r="C363" s="34" t="str">
        <f>'2025 Muniinfo'!A179</f>
        <v>0508</v>
      </c>
      <c r="D363" s="34" t="str">
        <f>'2025 Muniinfo'!B179</f>
        <v>Ocean City City</v>
      </c>
      <c r="E363" s="34" t="str">
        <f>'2025 Muniinfo'!C179</f>
        <v>Cape May</v>
      </c>
      <c r="F363">
        <f>'2025 Muniinfo'!D179</f>
        <v>1</v>
      </c>
      <c r="G363" t="str">
        <f>'2025 Muniinfo'!E179</f>
        <v>Ineligible</v>
      </c>
    </row>
    <row r="364" spans="1:7" ht="16.5" x14ac:dyDescent="0.3">
      <c r="A364" t="str">
        <f t="shared" si="10"/>
        <v>Ocean Gate Borough, Ocean County</v>
      </c>
      <c r="B364">
        <f t="shared" si="11"/>
        <v>363</v>
      </c>
      <c r="C364" s="34" t="str">
        <f>'2025 Muniinfo'!A435</f>
        <v>1521</v>
      </c>
      <c r="D364" s="34" t="str">
        <f>'2025 Muniinfo'!B435</f>
        <v>Ocean Gate Borough</v>
      </c>
      <c r="E364" s="34" t="str">
        <f>'2025 Muniinfo'!C435</f>
        <v>Ocean</v>
      </c>
      <c r="F364">
        <f>'2025 Muniinfo'!D435</f>
        <v>3</v>
      </c>
      <c r="G364" t="str">
        <f>'2025 Muniinfo'!E435</f>
        <v>Eligible</v>
      </c>
    </row>
    <row r="365" spans="1:7" ht="16.5" x14ac:dyDescent="0.3">
      <c r="A365" t="str">
        <f t="shared" si="10"/>
        <v>Ocean Township, Monmouth County</v>
      </c>
      <c r="B365">
        <f t="shared" si="11"/>
        <v>364</v>
      </c>
      <c r="C365" s="34" t="str">
        <f>'2025 Muniinfo'!A359</f>
        <v>1337</v>
      </c>
      <c r="D365" s="34" t="str">
        <f>'2025 Muniinfo'!B359</f>
        <v>Ocean Township</v>
      </c>
      <c r="E365" s="34" t="str">
        <f>'2025 Muniinfo'!C359</f>
        <v>Monmouth</v>
      </c>
      <c r="F365">
        <f>'2025 Muniinfo'!D359</f>
        <v>2</v>
      </c>
      <c r="G365" t="str">
        <f>'2025 Muniinfo'!E359</f>
        <v>Ineligible</v>
      </c>
    </row>
    <row r="366" spans="1:7" ht="16.5" x14ac:dyDescent="0.3">
      <c r="A366" t="str">
        <f t="shared" si="10"/>
        <v>Ocean Township, Ocean County</v>
      </c>
      <c r="B366">
        <f t="shared" si="11"/>
        <v>365</v>
      </c>
      <c r="C366" s="34" t="str">
        <f>'2025 Muniinfo'!A434</f>
        <v>1520</v>
      </c>
      <c r="D366" s="34" t="str">
        <f>'2025 Muniinfo'!B434</f>
        <v>Ocean Township</v>
      </c>
      <c r="E366" s="34" t="str">
        <f>'2025 Muniinfo'!C434</f>
        <v>Ocean</v>
      </c>
      <c r="F366">
        <f>'2025 Muniinfo'!D434</f>
        <v>2</v>
      </c>
      <c r="G366" t="str">
        <f>'2025 Muniinfo'!E434</f>
        <v>Ineligible</v>
      </c>
    </row>
    <row r="367" spans="1:7" ht="16.5" x14ac:dyDescent="0.3">
      <c r="A367" t="str">
        <f t="shared" si="10"/>
        <v>Oceanport Borough, Monmouth County</v>
      </c>
      <c r="B367">
        <f t="shared" si="11"/>
        <v>366</v>
      </c>
      <c r="C367" s="34" t="str">
        <f>'2025 Muniinfo'!A360</f>
        <v>1338</v>
      </c>
      <c r="D367" s="34" t="str">
        <f>'2025 Muniinfo'!B360</f>
        <v>Oceanport Borough</v>
      </c>
      <c r="E367" s="34" t="str">
        <f>'2025 Muniinfo'!C360</f>
        <v>Monmouth</v>
      </c>
      <c r="F367">
        <f>'2025 Muniinfo'!D360</f>
        <v>3</v>
      </c>
      <c r="G367" t="str">
        <f>'2025 Muniinfo'!E360</f>
        <v>Eligible</v>
      </c>
    </row>
    <row r="368" spans="1:7" ht="16.5" x14ac:dyDescent="0.3">
      <c r="A368" t="str">
        <f t="shared" si="10"/>
        <v>Ogdensburg Borough, Sussex County</v>
      </c>
      <c r="B368">
        <f t="shared" si="11"/>
        <v>367</v>
      </c>
      <c r="C368" s="34" t="str">
        <f>'2025 Muniinfo'!A515</f>
        <v>1916</v>
      </c>
      <c r="D368" s="34" t="str">
        <f>'2025 Muniinfo'!B515</f>
        <v>Ogdensburg Borough</v>
      </c>
      <c r="E368" s="34" t="str">
        <f>'2025 Muniinfo'!C515</f>
        <v>Sussex</v>
      </c>
      <c r="F368">
        <f>'2025 Muniinfo'!D515</f>
        <v>2</v>
      </c>
      <c r="G368" t="str">
        <f>'2025 Muniinfo'!E515</f>
        <v>Ineligible</v>
      </c>
    </row>
    <row r="369" spans="1:7" ht="16.5" x14ac:dyDescent="0.3">
      <c r="A369" t="str">
        <f t="shared" si="10"/>
        <v>Old Bridge Township, Middlesex County</v>
      </c>
      <c r="B369">
        <f t="shared" si="11"/>
        <v>368</v>
      </c>
      <c r="C369" s="34" t="str">
        <f>'2025 Muniinfo'!A306</f>
        <v>1209</v>
      </c>
      <c r="D369" s="34" t="str">
        <f>'2025 Muniinfo'!B306</f>
        <v>Old Bridge Township</v>
      </c>
      <c r="E369" s="34" t="str">
        <f>'2025 Muniinfo'!C306</f>
        <v>Middlesex</v>
      </c>
      <c r="F369">
        <f>'2025 Muniinfo'!D306</f>
        <v>3</v>
      </c>
      <c r="G369" t="str">
        <f>'2025 Muniinfo'!E306</f>
        <v>Ineligible</v>
      </c>
    </row>
    <row r="370" spans="1:7" ht="16.5" x14ac:dyDescent="0.3">
      <c r="A370" t="str">
        <f t="shared" si="10"/>
        <v>Old Tappan Borough, Bergen County</v>
      </c>
      <c r="B370">
        <f t="shared" si="11"/>
        <v>369</v>
      </c>
      <c r="C370" s="34" t="str">
        <f>'2025 Muniinfo'!A68</f>
        <v>0243</v>
      </c>
      <c r="D370" s="34" t="str">
        <f>'2025 Muniinfo'!B68</f>
        <v>Old Tappan Borough</v>
      </c>
      <c r="E370" s="34" t="str">
        <f>'2025 Muniinfo'!C68</f>
        <v>Bergen</v>
      </c>
      <c r="F370">
        <f>'2025 Muniinfo'!D68</f>
        <v>3</v>
      </c>
      <c r="G370" t="str">
        <f>'2025 Muniinfo'!E68</f>
        <v>Eligible</v>
      </c>
    </row>
    <row r="371" spans="1:7" ht="16.5" x14ac:dyDescent="0.3">
      <c r="A371" t="str">
        <f t="shared" si="10"/>
        <v>Oldmans Township, Salem County</v>
      </c>
      <c r="B371">
        <f t="shared" si="11"/>
        <v>370</v>
      </c>
      <c r="C371" s="34" t="str">
        <f>'2025 Muniinfo'!A469</f>
        <v>1706</v>
      </c>
      <c r="D371" s="34" t="str">
        <f>'2025 Muniinfo'!B469</f>
        <v>Oldmans Township</v>
      </c>
      <c r="E371" s="34" t="str">
        <f>'2025 Muniinfo'!C469</f>
        <v>Salem</v>
      </c>
      <c r="F371">
        <f>'2025 Muniinfo'!D469</f>
        <v>1</v>
      </c>
      <c r="G371" t="str">
        <f>'2025 Muniinfo'!E469</f>
        <v>Eligible</v>
      </c>
    </row>
    <row r="372" spans="1:7" ht="16.5" x14ac:dyDescent="0.3">
      <c r="A372" t="str">
        <f t="shared" si="10"/>
        <v>Oradell Borough, Bergen County</v>
      </c>
      <c r="B372">
        <f t="shared" si="11"/>
        <v>371</v>
      </c>
      <c r="C372" s="34" t="str">
        <f>'2025 Muniinfo'!A69</f>
        <v>0244</v>
      </c>
      <c r="D372" s="34" t="str">
        <f>'2025 Muniinfo'!B69</f>
        <v>Oradell Borough</v>
      </c>
      <c r="E372" s="34" t="str">
        <f>'2025 Muniinfo'!C69</f>
        <v>Bergen</v>
      </c>
      <c r="F372">
        <f>'2025 Muniinfo'!D69</f>
        <v>1</v>
      </c>
      <c r="G372" t="str">
        <f>'2025 Muniinfo'!E69</f>
        <v>Eligible</v>
      </c>
    </row>
    <row r="373" spans="1:7" ht="16.5" x14ac:dyDescent="0.3">
      <c r="A373" t="str">
        <f t="shared" si="10"/>
        <v>Orange City, Essex County</v>
      </c>
      <c r="B373">
        <f t="shared" si="11"/>
        <v>372</v>
      </c>
      <c r="C373" s="34" t="str">
        <f>'2025 Muniinfo'!A218</f>
        <v>0717</v>
      </c>
      <c r="D373" s="34" t="str">
        <f>'2025 Muniinfo'!B218</f>
        <v>Orange City</v>
      </c>
      <c r="E373" s="34" t="str">
        <f>'2025 Muniinfo'!C218</f>
        <v>Essex</v>
      </c>
      <c r="F373">
        <f>'2025 Muniinfo'!D218</f>
        <v>1</v>
      </c>
      <c r="G373" t="str">
        <f>'2025 Muniinfo'!E218</f>
        <v>Ineligible</v>
      </c>
    </row>
    <row r="374" spans="1:7" ht="16.5" x14ac:dyDescent="0.3">
      <c r="A374" t="str">
        <f t="shared" si="10"/>
        <v>Oxford Township, Warren County</v>
      </c>
      <c r="B374">
        <f t="shared" si="11"/>
        <v>373</v>
      </c>
      <c r="C374" s="34" t="str">
        <f>'2025 Muniinfo'!A561</f>
        <v>2117</v>
      </c>
      <c r="D374" s="34" t="str">
        <f>'2025 Muniinfo'!B561</f>
        <v>Oxford Township</v>
      </c>
      <c r="E374" s="34" t="str">
        <f>'2025 Muniinfo'!C561</f>
        <v>Warren</v>
      </c>
      <c r="F374">
        <f>'2025 Muniinfo'!D561</f>
        <v>3</v>
      </c>
      <c r="G374" t="str">
        <f>'2025 Muniinfo'!E561</f>
        <v>Eligible</v>
      </c>
    </row>
    <row r="375" spans="1:7" ht="16.5" x14ac:dyDescent="0.3">
      <c r="A375" t="str">
        <f t="shared" si="10"/>
        <v>Palisades Park Borough, Bergen County</v>
      </c>
      <c r="B375">
        <f t="shared" si="11"/>
        <v>374</v>
      </c>
      <c r="C375" s="34" t="str">
        <f>'2025 Muniinfo'!A70</f>
        <v>0245</v>
      </c>
      <c r="D375" s="34" t="str">
        <f>'2025 Muniinfo'!B70</f>
        <v>Palisades Park Borough</v>
      </c>
      <c r="E375" s="34" t="str">
        <f>'2025 Muniinfo'!C70</f>
        <v>Bergen</v>
      </c>
      <c r="F375">
        <f>'2025 Muniinfo'!D70</f>
        <v>2</v>
      </c>
      <c r="G375" t="str">
        <f>'2025 Muniinfo'!E70</f>
        <v>Ineligible</v>
      </c>
    </row>
    <row r="376" spans="1:7" ht="16.5" x14ac:dyDescent="0.3">
      <c r="A376" t="str">
        <f t="shared" si="10"/>
        <v>Palmyra Borough, Burlington County</v>
      </c>
      <c r="B376">
        <f t="shared" si="11"/>
        <v>375</v>
      </c>
      <c r="C376" s="34" t="str">
        <f>'2025 Muniinfo'!A122</f>
        <v>0327</v>
      </c>
      <c r="D376" s="34" t="str">
        <f>'2025 Muniinfo'!B122</f>
        <v>Palmyra Borough</v>
      </c>
      <c r="E376" s="34" t="str">
        <f>'2025 Muniinfo'!C122</f>
        <v>Burlington</v>
      </c>
      <c r="F376">
        <f>'2025 Muniinfo'!D122</f>
        <v>3</v>
      </c>
      <c r="G376" t="str">
        <f>'2025 Muniinfo'!E122</f>
        <v>Eligible</v>
      </c>
    </row>
    <row r="377" spans="1:7" ht="16.5" x14ac:dyDescent="0.3">
      <c r="A377" t="str">
        <f t="shared" si="10"/>
        <v>Paramus Borough, Bergen County</v>
      </c>
      <c r="B377">
        <f t="shared" si="11"/>
        <v>376</v>
      </c>
      <c r="C377" s="34" t="str">
        <f>'2025 Muniinfo'!A71</f>
        <v>0246</v>
      </c>
      <c r="D377" s="34" t="str">
        <f>'2025 Muniinfo'!B71</f>
        <v>Paramus Borough</v>
      </c>
      <c r="E377" s="34" t="str">
        <f>'2025 Muniinfo'!C71</f>
        <v>Bergen</v>
      </c>
      <c r="F377">
        <f>'2025 Muniinfo'!D71</f>
        <v>3</v>
      </c>
      <c r="G377" t="str">
        <f>'2025 Muniinfo'!E71</f>
        <v>Ineligible</v>
      </c>
    </row>
    <row r="378" spans="1:7" ht="16.5" x14ac:dyDescent="0.3">
      <c r="A378" t="str">
        <f t="shared" si="10"/>
        <v>Park Ridge Borough, Bergen County</v>
      </c>
      <c r="B378">
        <f t="shared" si="11"/>
        <v>377</v>
      </c>
      <c r="C378" s="34" t="str">
        <f>'2025 Muniinfo'!A72</f>
        <v>0247</v>
      </c>
      <c r="D378" s="34" t="str">
        <f>'2025 Muniinfo'!B72</f>
        <v>Park Ridge Borough</v>
      </c>
      <c r="E378" s="34" t="str">
        <f>'2025 Muniinfo'!C72</f>
        <v>Bergen</v>
      </c>
      <c r="F378">
        <f>'2025 Muniinfo'!D72</f>
        <v>1</v>
      </c>
      <c r="G378" t="str">
        <f>'2025 Muniinfo'!E72</f>
        <v>Ineligible</v>
      </c>
    </row>
    <row r="379" spans="1:7" ht="16.5" x14ac:dyDescent="0.3">
      <c r="A379" t="str">
        <f t="shared" si="10"/>
        <v>Parsippany-Troy Hills Township, Morris County</v>
      </c>
      <c r="B379">
        <f t="shared" si="11"/>
        <v>378</v>
      </c>
      <c r="C379" s="34" t="str">
        <f>'2025 Muniinfo'!A404</f>
        <v>1429</v>
      </c>
      <c r="D379" s="34" t="str">
        <f>'2025 Muniinfo'!B404</f>
        <v>Parsippany-Troy Hills Township</v>
      </c>
      <c r="E379" s="34" t="str">
        <f>'2025 Muniinfo'!C404</f>
        <v>Morris</v>
      </c>
      <c r="F379">
        <f>'2025 Muniinfo'!D404</f>
        <v>2</v>
      </c>
      <c r="G379" t="str">
        <f>'2025 Muniinfo'!E404</f>
        <v>Ineligible</v>
      </c>
    </row>
    <row r="380" spans="1:7" ht="16.5" x14ac:dyDescent="0.3">
      <c r="A380" t="str">
        <f t="shared" si="10"/>
        <v>Passaic City, Passaic County</v>
      </c>
      <c r="B380">
        <f t="shared" si="11"/>
        <v>379</v>
      </c>
      <c r="C380" s="34" t="str">
        <f>'2025 Muniinfo'!A454</f>
        <v>1607</v>
      </c>
      <c r="D380" s="34" t="str">
        <f>'2025 Muniinfo'!B454</f>
        <v>Passaic City</v>
      </c>
      <c r="E380" s="34" t="str">
        <f>'2025 Muniinfo'!C454</f>
        <v>Passaic</v>
      </c>
      <c r="F380">
        <f>'2025 Muniinfo'!D454</f>
        <v>1</v>
      </c>
      <c r="G380" t="str">
        <f>'2025 Muniinfo'!E454</f>
        <v>Ineligible</v>
      </c>
    </row>
    <row r="381" spans="1:7" ht="16.5" x14ac:dyDescent="0.3">
      <c r="A381" t="str">
        <f t="shared" si="10"/>
        <v>Paterson City, Passaic County</v>
      </c>
      <c r="B381">
        <f t="shared" si="11"/>
        <v>380</v>
      </c>
      <c r="C381" s="34" t="str">
        <f>'2025 Muniinfo'!A455</f>
        <v>1608</v>
      </c>
      <c r="D381" s="34" t="str">
        <f>'2025 Muniinfo'!B455</f>
        <v>Paterson City</v>
      </c>
      <c r="E381" s="34" t="str">
        <f>'2025 Muniinfo'!C455</f>
        <v>Passaic</v>
      </c>
      <c r="F381">
        <f>'2025 Muniinfo'!D455</f>
        <v>2</v>
      </c>
      <c r="G381" t="str">
        <f>'2025 Muniinfo'!E455</f>
        <v>Ineligible</v>
      </c>
    </row>
    <row r="382" spans="1:7" ht="16.5" x14ac:dyDescent="0.3">
      <c r="A382" t="str">
        <f t="shared" si="10"/>
        <v>Paulsboro Borough, Gloucester County</v>
      </c>
      <c r="B382">
        <f t="shared" si="11"/>
        <v>381</v>
      </c>
      <c r="C382" s="34" t="str">
        <f>'2025 Muniinfo'!A237</f>
        <v>0814</v>
      </c>
      <c r="D382" s="34" t="str">
        <f>'2025 Muniinfo'!B237</f>
        <v>Paulsboro Borough</v>
      </c>
      <c r="E382" s="34" t="str">
        <f>'2025 Muniinfo'!C237</f>
        <v>Gloucester</v>
      </c>
      <c r="F382">
        <f>'2025 Muniinfo'!D237</f>
        <v>2</v>
      </c>
      <c r="G382" t="str">
        <f>'2025 Muniinfo'!E237</f>
        <v>Ineligible</v>
      </c>
    </row>
    <row r="383" spans="1:7" ht="16.5" x14ac:dyDescent="0.3">
      <c r="A383" t="str">
        <f t="shared" si="10"/>
        <v>Peapack-Gladstone Borough, Somerset County</v>
      </c>
      <c r="B383">
        <f t="shared" si="11"/>
        <v>382</v>
      </c>
      <c r="C383" s="34" t="str">
        <f>'2025 Muniinfo'!A493</f>
        <v>1815</v>
      </c>
      <c r="D383" s="34" t="str">
        <f>'2025 Muniinfo'!B493</f>
        <v>Peapack-Gladstone Borough</v>
      </c>
      <c r="E383" s="34" t="str">
        <f>'2025 Muniinfo'!C493</f>
        <v>Somerset</v>
      </c>
      <c r="F383">
        <f>'2025 Muniinfo'!D493</f>
        <v>1</v>
      </c>
      <c r="G383" t="str">
        <f>'2025 Muniinfo'!E493</f>
        <v>Eligible</v>
      </c>
    </row>
    <row r="384" spans="1:7" ht="16.5" x14ac:dyDescent="0.3">
      <c r="A384" t="str">
        <f t="shared" si="10"/>
        <v>Pemberton Borough, Burlington County</v>
      </c>
      <c r="B384">
        <f t="shared" si="11"/>
        <v>383</v>
      </c>
      <c r="C384" s="34" t="str">
        <f>'2025 Muniinfo'!A123</f>
        <v>0328</v>
      </c>
      <c r="D384" s="34" t="str">
        <f>'2025 Muniinfo'!B123</f>
        <v>Pemberton Borough</v>
      </c>
      <c r="E384" s="34" t="str">
        <f>'2025 Muniinfo'!C123</f>
        <v>Burlington</v>
      </c>
      <c r="F384">
        <f>'2025 Muniinfo'!D123</f>
        <v>1</v>
      </c>
      <c r="G384" t="str">
        <f>'2025 Muniinfo'!E123</f>
        <v>Eligible</v>
      </c>
    </row>
    <row r="385" spans="1:7" ht="16.5" x14ac:dyDescent="0.3">
      <c r="A385" t="str">
        <f t="shared" si="10"/>
        <v>Pemberton Township, Burlington County</v>
      </c>
      <c r="B385">
        <f t="shared" si="11"/>
        <v>384</v>
      </c>
      <c r="C385" s="34" t="str">
        <f>'2025 Muniinfo'!A124</f>
        <v>0329</v>
      </c>
      <c r="D385" s="34" t="str">
        <f>'2025 Muniinfo'!B124</f>
        <v>Pemberton Township</v>
      </c>
      <c r="E385" s="34" t="str">
        <f>'2025 Muniinfo'!C124</f>
        <v>Burlington</v>
      </c>
      <c r="F385">
        <f>'2025 Muniinfo'!D124</f>
        <v>2</v>
      </c>
      <c r="G385" t="str">
        <f>'2025 Muniinfo'!E124</f>
        <v>Ineligible</v>
      </c>
    </row>
    <row r="386" spans="1:7" ht="16.5" x14ac:dyDescent="0.3">
      <c r="A386" t="str">
        <f t="shared" si="10"/>
        <v>Pennington Borough, Mercer County</v>
      </c>
      <c r="B386">
        <f t="shared" si="11"/>
        <v>385</v>
      </c>
      <c r="C386" s="34" t="str">
        <f>'2025 Muniinfo'!A293</f>
        <v>1108</v>
      </c>
      <c r="D386" s="34" t="str">
        <f>'2025 Muniinfo'!B293</f>
        <v>Pennington Borough</v>
      </c>
      <c r="E386" s="34" t="str">
        <f>'2025 Muniinfo'!C293</f>
        <v>Mercer</v>
      </c>
      <c r="F386">
        <f>'2025 Muniinfo'!D293</f>
        <v>1</v>
      </c>
      <c r="G386" t="str">
        <f>'2025 Muniinfo'!E293</f>
        <v>Eligible</v>
      </c>
    </row>
    <row r="387" spans="1:7" ht="16.5" x14ac:dyDescent="0.3">
      <c r="A387" t="str">
        <f t="shared" ref="A387:A449" si="12">D387&amp;", "&amp;E387&amp;" County"</f>
        <v>Penns Grove Borough, Salem County</v>
      </c>
      <c r="B387">
        <f t="shared" si="11"/>
        <v>386</v>
      </c>
      <c r="C387" s="34" t="str">
        <f>'2025 Muniinfo'!A470</f>
        <v>1707</v>
      </c>
      <c r="D387" s="34" t="str">
        <f>'2025 Muniinfo'!B470</f>
        <v>Penns Grove Borough</v>
      </c>
      <c r="E387" s="34" t="str">
        <f>'2025 Muniinfo'!C470</f>
        <v>Salem</v>
      </c>
      <c r="F387">
        <f>'2025 Muniinfo'!D470</f>
        <v>2</v>
      </c>
      <c r="G387" t="str">
        <f>'2025 Muniinfo'!E470</f>
        <v>Ineligible</v>
      </c>
    </row>
    <row r="388" spans="1:7" ht="16.5" x14ac:dyDescent="0.3">
      <c r="A388" t="str">
        <f t="shared" si="12"/>
        <v>Pennsauken Township, Camden County</v>
      </c>
      <c r="B388">
        <f t="shared" si="11"/>
        <v>387</v>
      </c>
      <c r="C388" s="34" t="str">
        <f>'2025 Muniinfo'!A162</f>
        <v>0427</v>
      </c>
      <c r="D388" s="34" t="str">
        <f>'2025 Muniinfo'!B162</f>
        <v>Pennsauken Township</v>
      </c>
      <c r="E388" s="34" t="str">
        <f>'2025 Muniinfo'!C162</f>
        <v>Camden</v>
      </c>
      <c r="F388">
        <f>'2025 Muniinfo'!D162</f>
        <v>1</v>
      </c>
      <c r="G388" t="str">
        <f>'2025 Muniinfo'!E162</f>
        <v>Ineligible</v>
      </c>
    </row>
    <row r="389" spans="1:7" ht="16.5" x14ac:dyDescent="0.3">
      <c r="A389" t="str">
        <f t="shared" si="12"/>
        <v>Pennsville Township, Salem County</v>
      </c>
      <c r="B389">
        <f t="shared" ref="B389:B451" si="13">B388+1</f>
        <v>388</v>
      </c>
      <c r="C389" s="34" t="str">
        <f>'2025 Muniinfo'!A471</f>
        <v>1708</v>
      </c>
      <c r="D389" s="34" t="str">
        <f>'2025 Muniinfo'!B471</f>
        <v>Pennsville Township</v>
      </c>
      <c r="E389" s="34" t="str">
        <f>'2025 Muniinfo'!C471</f>
        <v>Salem</v>
      </c>
      <c r="F389">
        <f>'2025 Muniinfo'!D471</f>
        <v>3</v>
      </c>
      <c r="G389" t="str">
        <f>'2025 Muniinfo'!E471</f>
        <v>Eligible</v>
      </c>
    </row>
    <row r="390" spans="1:7" ht="16.5" x14ac:dyDescent="0.3">
      <c r="A390" t="str">
        <f t="shared" si="12"/>
        <v>Pequannock Township, Morris County</v>
      </c>
      <c r="B390">
        <f t="shared" si="13"/>
        <v>389</v>
      </c>
      <c r="C390" s="34" t="str">
        <f>'2025 Muniinfo'!A406</f>
        <v>1431</v>
      </c>
      <c r="D390" s="34" t="str">
        <f>'2025 Muniinfo'!B406</f>
        <v>Pequannock Township</v>
      </c>
      <c r="E390" s="34" t="str">
        <f>'2025 Muniinfo'!C406</f>
        <v>Morris</v>
      </c>
      <c r="F390">
        <f>'2025 Muniinfo'!D406</f>
        <v>1</v>
      </c>
      <c r="G390" t="str">
        <f>'2025 Muniinfo'!E406</f>
        <v>Eligible</v>
      </c>
    </row>
    <row r="391" spans="1:7" ht="16.5" x14ac:dyDescent="0.3">
      <c r="A391" t="str">
        <f t="shared" si="12"/>
        <v>Perth Amboy City, Middlesex County</v>
      </c>
      <c r="B391">
        <f t="shared" si="13"/>
        <v>390</v>
      </c>
      <c r="C391" s="34" t="str">
        <f>'2025 Muniinfo'!A313</f>
        <v>1216</v>
      </c>
      <c r="D391" s="34" t="str">
        <f>'2025 Muniinfo'!B313</f>
        <v>Perth Amboy City</v>
      </c>
      <c r="E391" s="34" t="str">
        <f>'2025 Muniinfo'!C313</f>
        <v>Middlesex</v>
      </c>
      <c r="F391">
        <f>'2025 Muniinfo'!D313</f>
        <v>1</v>
      </c>
      <c r="G391" t="str">
        <f>'2025 Muniinfo'!E313</f>
        <v>Ineligible</v>
      </c>
    </row>
    <row r="392" spans="1:7" ht="16.5" x14ac:dyDescent="0.3">
      <c r="A392" t="str">
        <f t="shared" si="12"/>
        <v>Phillipsburg Town, Warren County</v>
      </c>
      <c r="B392">
        <f t="shared" si="13"/>
        <v>391</v>
      </c>
      <c r="C392" s="34" t="str">
        <f>'2025 Muniinfo'!A562</f>
        <v>2119</v>
      </c>
      <c r="D392" s="34" t="str">
        <f>'2025 Muniinfo'!B562</f>
        <v>Phillipsburg Town</v>
      </c>
      <c r="E392" s="34" t="str">
        <f>'2025 Muniinfo'!C562</f>
        <v>Warren</v>
      </c>
      <c r="F392">
        <f>'2025 Muniinfo'!D562</f>
        <v>2</v>
      </c>
      <c r="G392" t="str">
        <f>'2025 Muniinfo'!E562</f>
        <v>Ineligible</v>
      </c>
    </row>
    <row r="393" spans="1:7" ht="16.5" x14ac:dyDescent="0.3">
      <c r="A393" t="str">
        <f t="shared" si="12"/>
        <v>Pilesgrove Township, Salem County</v>
      </c>
      <c r="B393">
        <f t="shared" si="13"/>
        <v>392</v>
      </c>
      <c r="C393" s="34" t="str">
        <f>'2025 Muniinfo'!A472</f>
        <v>1709</v>
      </c>
      <c r="D393" s="34" t="str">
        <f>'2025 Muniinfo'!B472</f>
        <v>Pilesgrove Township</v>
      </c>
      <c r="E393" s="34" t="str">
        <f>'2025 Muniinfo'!C472</f>
        <v>Salem</v>
      </c>
      <c r="F393">
        <f>'2025 Muniinfo'!D472</f>
        <v>1</v>
      </c>
      <c r="G393" t="str">
        <f>'2025 Muniinfo'!E472</f>
        <v>Eligible</v>
      </c>
    </row>
    <row r="394" spans="1:7" ht="16.5" x14ac:dyDescent="0.3">
      <c r="A394" t="str">
        <f t="shared" si="12"/>
        <v>Pine Beach Borough, Ocean County</v>
      </c>
      <c r="B394">
        <f t="shared" si="13"/>
        <v>393</v>
      </c>
      <c r="C394" s="34" t="str">
        <f>'2025 Muniinfo'!A436</f>
        <v>1522</v>
      </c>
      <c r="D394" s="34" t="str">
        <f>'2025 Muniinfo'!B436</f>
        <v>Pine Beach Borough</v>
      </c>
      <c r="E394" s="34" t="str">
        <f>'2025 Muniinfo'!C436</f>
        <v>Ocean</v>
      </c>
      <c r="F394">
        <f>'2025 Muniinfo'!D436</f>
        <v>1</v>
      </c>
      <c r="G394" t="str">
        <f>'2025 Muniinfo'!E436</f>
        <v>Eligible</v>
      </c>
    </row>
    <row r="395" spans="1:7" ht="16.5" x14ac:dyDescent="0.3">
      <c r="A395" t="str">
        <f t="shared" si="12"/>
        <v>Pine Hill Borough, Camden County</v>
      </c>
      <c r="B395">
        <f t="shared" si="13"/>
        <v>394</v>
      </c>
      <c r="C395" s="34" t="str">
        <f>'2025 Muniinfo'!A163</f>
        <v>0428</v>
      </c>
      <c r="D395" s="34" t="str">
        <f>'2025 Muniinfo'!B163</f>
        <v>Pine Hill Borough</v>
      </c>
      <c r="E395" s="34" t="str">
        <f>'2025 Muniinfo'!C163</f>
        <v>Camden</v>
      </c>
      <c r="F395">
        <f>'2025 Muniinfo'!D163</f>
        <v>2</v>
      </c>
      <c r="G395" t="str">
        <f>'2025 Muniinfo'!E163</f>
        <v>Ineligible</v>
      </c>
    </row>
    <row r="396" spans="1:7" ht="16.5" x14ac:dyDescent="0.3">
      <c r="A396" t="str">
        <f t="shared" si="12"/>
        <v>Piscataway Township, Middlesex County</v>
      </c>
      <c r="B396">
        <f t="shared" si="13"/>
        <v>395</v>
      </c>
      <c r="C396" s="34" t="str">
        <f>'2025 Muniinfo'!A314</f>
        <v>1217</v>
      </c>
      <c r="D396" s="34" t="str">
        <f>'2025 Muniinfo'!B314</f>
        <v>Piscataway Township</v>
      </c>
      <c r="E396" s="34" t="str">
        <f>'2025 Muniinfo'!C314</f>
        <v>Middlesex</v>
      </c>
      <c r="F396">
        <f>'2025 Muniinfo'!D314</f>
        <v>2</v>
      </c>
      <c r="G396" t="str">
        <f>'2025 Muniinfo'!E314</f>
        <v>Ineligible</v>
      </c>
    </row>
    <row r="397" spans="1:7" ht="16.5" x14ac:dyDescent="0.3">
      <c r="A397" t="str">
        <f t="shared" si="12"/>
        <v>Pitman Borough, Gloucester County</v>
      </c>
      <c r="B397">
        <f t="shared" si="13"/>
        <v>396</v>
      </c>
      <c r="C397" s="34" t="str">
        <f>'2025 Muniinfo'!A238</f>
        <v>0815</v>
      </c>
      <c r="D397" s="34" t="str">
        <f>'2025 Muniinfo'!B238</f>
        <v>Pitman Borough</v>
      </c>
      <c r="E397" s="34" t="str">
        <f>'2025 Muniinfo'!C238</f>
        <v>Gloucester</v>
      </c>
      <c r="F397">
        <f>'2025 Muniinfo'!D238</f>
        <v>3</v>
      </c>
      <c r="G397" t="str">
        <f>'2025 Muniinfo'!E238</f>
        <v>Eligible</v>
      </c>
    </row>
    <row r="398" spans="1:7" ht="16.5" x14ac:dyDescent="0.3">
      <c r="A398" t="str">
        <f t="shared" si="12"/>
        <v>Pittsgrove Township, Salem County</v>
      </c>
      <c r="B398">
        <f t="shared" si="13"/>
        <v>397</v>
      </c>
      <c r="C398" s="34" t="str">
        <f>'2025 Muniinfo'!A473</f>
        <v>1710</v>
      </c>
      <c r="D398" s="34" t="str">
        <f>'2025 Muniinfo'!B473</f>
        <v>Pittsgrove Township</v>
      </c>
      <c r="E398" s="34" t="str">
        <f>'2025 Muniinfo'!C473</f>
        <v>Salem</v>
      </c>
      <c r="F398">
        <f>'2025 Muniinfo'!D473</f>
        <v>2</v>
      </c>
      <c r="G398" t="str">
        <f>'2025 Muniinfo'!E473</f>
        <v>Ineligible</v>
      </c>
    </row>
    <row r="399" spans="1:7" ht="16.5" x14ac:dyDescent="0.3">
      <c r="A399" t="str">
        <f t="shared" si="12"/>
        <v>Plainfield City, Union County</v>
      </c>
      <c r="B399">
        <f t="shared" si="13"/>
        <v>398</v>
      </c>
      <c r="C399" s="34" t="str">
        <f>'2025 Muniinfo'!A535</f>
        <v>2012</v>
      </c>
      <c r="D399" s="34" t="str">
        <f>'2025 Muniinfo'!B535</f>
        <v>Plainfield City</v>
      </c>
      <c r="E399" s="34" t="str">
        <f>'2025 Muniinfo'!C535</f>
        <v>Union</v>
      </c>
      <c r="F399">
        <f>'2025 Muniinfo'!D535</f>
        <v>1</v>
      </c>
      <c r="G399" t="str">
        <f>'2025 Muniinfo'!E535</f>
        <v>Ineligible</v>
      </c>
    </row>
    <row r="400" spans="1:7" ht="16.5" x14ac:dyDescent="0.3">
      <c r="A400" t="str">
        <f t="shared" si="12"/>
        <v>Plainsboro Township, Middlesex County</v>
      </c>
      <c r="B400">
        <f t="shared" si="13"/>
        <v>399</v>
      </c>
      <c r="C400" s="34" t="str">
        <f>'2025 Muniinfo'!A315</f>
        <v>1218</v>
      </c>
      <c r="D400" s="34" t="str">
        <f>'2025 Muniinfo'!B315</f>
        <v>Plainsboro Township</v>
      </c>
      <c r="E400" s="34" t="str">
        <f>'2025 Muniinfo'!C315</f>
        <v>Middlesex</v>
      </c>
      <c r="F400">
        <f>'2025 Muniinfo'!D315</f>
        <v>3</v>
      </c>
      <c r="G400" t="str">
        <f>'2025 Muniinfo'!E315</f>
        <v>Eligible</v>
      </c>
    </row>
    <row r="401" spans="1:7" ht="16.5" x14ac:dyDescent="0.3">
      <c r="A401" t="str">
        <f t="shared" si="12"/>
        <v>Pleasantville City, Atlantic County</v>
      </c>
      <c r="B401">
        <f t="shared" si="13"/>
        <v>400</v>
      </c>
      <c r="C401" s="34" t="str">
        <f>'2025 Muniinfo'!A21</f>
        <v>0119</v>
      </c>
      <c r="D401" s="34" t="str">
        <f>'2025 Muniinfo'!B21</f>
        <v>Pleasantville City</v>
      </c>
      <c r="E401" s="34" t="str">
        <f>'2025 Muniinfo'!C21</f>
        <v>Atlantic</v>
      </c>
      <c r="F401">
        <f>'2025 Muniinfo'!D21</f>
        <v>1</v>
      </c>
      <c r="G401" t="str">
        <f>'2025 Muniinfo'!E21</f>
        <v>Ineligible</v>
      </c>
    </row>
    <row r="402" spans="1:7" ht="16.5" x14ac:dyDescent="0.3">
      <c r="A402" t="str">
        <f t="shared" si="12"/>
        <v>Plumsted Township, Ocean County</v>
      </c>
      <c r="B402">
        <f t="shared" si="13"/>
        <v>401</v>
      </c>
      <c r="C402" s="34" t="str">
        <f>'2025 Muniinfo'!A437</f>
        <v>1523</v>
      </c>
      <c r="D402" s="34" t="str">
        <f>'2025 Muniinfo'!B437</f>
        <v>Plumsted Township</v>
      </c>
      <c r="E402" s="34" t="str">
        <f>'2025 Muniinfo'!C437</f>
        <v>Ocean</v>
      </c>
      <c r="F402">
        <f>'2025 Muniinfo'!D437</f>
        <v>2</v>
      </c>
      <c r="G402" t="str">
        <f>'2025 Muniinfo'!E437</f>
        <v>Ineligible</v>
      </c>
    </row>
    <row r="403" spans="1:7" ht="16.5" x14ac:dyDescent="0.3">
      <c r="A403" t="str">
        <f t="shared" si="12"/>
        <v>Pohatcong Township, Warren County</v>
      </c>
      <c r="B403">
        <f t="shared" si="13"/>
        <v>402</v>
      </c>
      <c r="C403" s="34" t="str">
        <f>'2025 Muniinfo'!A563</f>
        <v>2120</v>
      </c>
      <c r="D403" s="34" t="str">
        <f>'2025 Muniinfo'!B563</f>
        <v>Pohatcong Township</v>
      </c>
      <c r="E403" s="34" t="str">
        <f>'2025 Muniinfo'!C563</f>
        <v>Warren</v>
      </c>
      <c r="F403">
        <f>'2025 Muniinfo'!D563</f>
        <v>3</v>
      </c>
      <c r="G403" t="str">
        <f>'2025 Muniinfo'!E563</f>
        <v>Eligible</v>
      </c>
    </row>
    <row r="404" spans="1:7" ht="16.5" x14ac:dyDescent="0.3">
      <c r="A404" t="str">
        <f t="shared" si="12"/>
        <v>Point Pleasant Beach Borough, Ocean County</v>
      </c>
      <c r="B404">
        <f t="shared" si="13"/>
        <v>403</v>
      </c>
      <c r="C404" s="34" t="str">
        <f>'2025 Muniinfo'!A439</f>
        <v>1525</v>
      </c>
      <c r="D404" s="34" t="str">
        <f>'2025 Muniinfo'!B439</f>
        <v>Point Pleasant Beach Borough</v>
      </c>
      <c r="E404" s="34" t="str">
        <f>'2025 Muniinfo'!C439</f>
        <v>Ocean</v>
      </c>
      <c r="F404">
        <f>'2025 Muniinfo'!D439</f>
        <v>1</v>
      </c>
      <c r="G404" t="str">
        <f>'2025 Muniinfo'!E439</f>
        <v>Eligible</v>
      </c>
    </row>
    <row r="405" spans="1:7" ht="16.5" x14ac:dyDescent="0.3">
      <c r="A405" t="str">
        <f t="shared" si="12"/>
        <v>Point Pleasant Borough, Ocean County</v>
      </c>
      <c r="B405">
        <f t="shared" si="13"/>
        <v>404</v>
      </c>
      <c r="C405" s="34" t="str">
        <f>'2025 Muniinfo'!A438</f>
        <v>1524</v>
      </c>
      <c r="D405" s="34" t="str">
        <f>'2025 Muniinfo'!B438</f>
        <v>Point Pleasant Borough</v>
      </c>
      <c r="E405" s="34" t="str">
        <f>'2025 Muniinfo'!C438</f>
        <v>Ocean</v>
      </c>
      <c r="F405">
        <f>'2025 Muniinfo'!D438</f>
        <v>3</v>
      </c>
      <c r="G405" t="str">
        <f>'2025 Muniinfo'!E438</f>
        <v>Eligible</v>
      </c>
    </row>
    <row r="406" spans="1:7" ht="16.5" x14ac:dyDescent="0.3">
      <c r="A406" t="str">
        <f t="shared" si="12"/>
        <v>Pompton Lakes Borough, Passaic County</v>
      </c>
      <c r="B406">
        <f t="shared" si="13"/>
        <v>405</v>
      </c>
      <c r="C406" s="34" t="str">
        <f>'2025 Muniinfo'!A456</f>
        <v>1609</v>
      </c>
      <c r="D406" s="34" t="str">
        <f>'2025 Muniinfo'!B456</f>
        <v>Pompton Lakes Borough</v>
      </c>
      <c r="E406" s="34" t="str">
        <f>'2025 Muniinfo'!C456</f>
        <v>Passaic</v>
      </c>
      <c r="F406">
        <f>'2025 Muniinfo'!D456</f>
        <v>3</v>
      </c>
      <c r="G406" t="str">
        <f>'2025 Muniinfo'!E456</f>
        <v>Eligible</v>
      </c>
    </row>
    <row r="407" spans="1:7" ht="16.5" x14ac:dyDescent="0.3">
      <c r="A407" t="str">
        <f t="shared" si="12"/>
        <v>Port Republic City, Atlantic County</v>
      </c>
      <c r="B407">
        <f t="shared" si="13"/>
        <v>406</v>
      </c>
      <c r="C407" s="34" t="str">
        <f>'2025 Muniinfo'!A22</f>
        <v>0120</v>
      </c>
      <c r="D407" s="34" t="str">
        <f>'2025 Muniinfo'!B22</f>
        <v>Port Republic City</v>
      </c>
      <c r="E407" s="34" t="str">
        <f>'2025 Muniinfo'!C22</f>
        <v>Atlantic</v>
      </c>
      <c r="F407">
        <f>'2025 Muniinfo'!D22</f>
        <v>2</v>
      </c>
      <c r="G407" t="str">
        <f>'2025 Muniinfo'!E22</f>
        <v>Ineligible</v>
      </c>
    </row>
    <row r="408" spans="1:7" ht="16.5" x14ac:dyDescent="0.3">
      <c r="A408" t="str">
        <f t="shared" si="12"/>
        <v>Princeton, Mercer County</v>
      </c>
      <c r="B408">
        <f t="shared" si="13"/>
        <v>407</v>
      </c>
      <c r="C408" s="34" t="str">
        <f>'2025 Muniinfo'!A297</f>
        <v>1114</v>
      </c>
      <c r="D408" s="34" t="str">
        <f>'2025 Muniinfo'!B297</f>
        <v>Princeton</v>
      </c>
      <c r="E408" s="34" t="str">
        <f>'2025 Muniinfo'!C297</f>
        <v>Mercer</v>
      </c>
      <c r="F408">
        <f>'2025 Muniinfo'!D297</f>
        <v>1</v>
      </c>
      <c r="G408" t="str">
        <f>'2025 Muniinfo'!E297</f>
        <v>Eligible</v>
      </c>
    </row>
    <row r="409" spans="1:7" ht="16.5" x14ac:dyDescent="0.3">
      <c r="A409" t="str">
        <f t="shared" si="12"/>
        <v>Prospect Park Borough, Passaic County</v>
      </c>
      <c r="B409">
        <f t="shared" si="13"/>
        <v>408</v>
      </c>
      <c r="C409" s="34" t="str">
        <f>'2025 Muniinfo'!A457</f>
        <v>1610</v>
      </c>
      <c r="D409" s="34" t="str">
        <f>'2025 Muniinfo'!B457</f>
        <v>Prospect Park Borough</v>
      </c>
      <c r="E409" s="34" t="str">
        <f>'2025 Muniinfo'!C457</f>
        <v>Passaic</v>
      </c>
      <c r="F409">
        <f>'2025 Muniinfo'!D457</f>
        <v>1</v>
      </c>
      <c r="G409" t="str">
        <f>'2025 Muniinfo'!E457</f>
        <v>Ineligible</v>
      </c>
    </row>
    <row r="410" spans="1:7" ht="16.5" x14ac:dyDescent="0.3">
      <c r="A410" t="str">
        <f t="shared" si="12"/>
        <v>Quinton Township, Salem County</v>
      </c>
      <c r="B410">
        <f t="shared" si="13"/>
        <v>409</v>
      </c>
      <c r="C410" s="34" t="str">
        <f>'2025 Muniinfo'!A474</f>
        <v>1711</v>
      </c>
      <c r="D410" s="34" t="str">
        <f>'2025 Muniinfo'!B474</f>
        <v>Quinton Township</v>
      </c>
      <c r="E410" s="34" t="str">
        <f>'2025 Muniinfo'!C474</f>
        <v>Salem</v>
      </c>
      <c r="F410">
        <f>'2025 Muniinfo'!D474</f>
        <v>3</v>
      </c>
      <c r="G410" t="str">
        <f>'2025 Muniinfo'!E474</f>
        <v>Eligible</v>
      </c>
    </row>
    <row r="411" spans="1:7" ht="16.5" x14ac:dyDescent="0.3">
      <c r="A411" t="str">
        <f t="shared" si="12"/>
        <v>Rahway City, Union County</v>
      </c>
      <c r="B411">
        <f t="shared" si="13"/>
        <v>410</v>
      </c>
      <c r="C411" s="34" t="str">
        <f>'2025 Muniinfo'!A536</f>
        <v>2013</v>
      </c>
      <c r="D411" s="34" t="str">
        <f>'2025 Muniinfo'!B536</f>
        <v>Rahway City</v>
      </c>
      <c r="E411" s="34" t="str">
        <f>'2025 Muniinfo'!C536</f>
        <v>Union</v>
      </c>
      <c r="F411">
        <f>'2025 Muniinfo'!D536</f>
        <v>2</v>
      </c>
      <c r="G411" t="str">
        <f>'2025 Muniinfo'!E536</f>
        <v>Ineligible</v>
      </c>
    </row>
    <row r="412" spans="1:7" ht="16.5" x14ac:dyDescent="0.3">
      <c r="A412" t="str">
        <f t="shared" si="12"/>
        <v>Ramsey Borough, Bergen County</v>
      </c>
      <c r="B412">
        <f t="shared" si="13"/>
        <v>411</v>
      </c>
      <c r="C412" s="34" t="str">
        <f>'2025 Muniinfo'!A73</f>
        <v>0248</v>
      </c>
      <c r="D412" s="34" t="str">
        <f>'2025 Muniinfo'!B73</f>
        <v>Ramsey Borough</v>
      </c>
      <c r="E412" s="34" t="str">
        <f>'2025 Muniinfo'!C73</f>
        <v>Bergen</v>
      </c>
      <c r="F412">
        <f>'2025 Muniinfo'!D73</f>
        <v>2</v>
      </c>
      <c r="G412" t="str">
        <f>'2025 Muniinfo'!E73</f>
        <v>Ineligible</v>
      </c>
    </row>
    <row r="413" spans="1:7" ht="16.5" x14ac:dyDescent="0.3">
      <c r="A413" t="str">
        <f t="shared" si="12"/>
        <v>Randolph Township, Morris County</v>
      </c>
      <c r="B413">
        <f t="shared" si="13"/>
        <v>412</v>
      </c>
      <c r="C413" s="34" t="str">
        <f>'2025 Muniinfo'!A407</f>
        <v>1432</v>
      </c>
      <c r="D413" s="34" t="str">
        <f>'2025 Muniinfo'!B407</f>
        <v>Randolph Township</v>
      </c>
      <c r="E413" s="34" t="str">
        <f>'2025 Muniinfo'!C407</f>
        <v>Morris</v>
      </c>
      <c r="F413">
        <f>'2025 Muniinfo'!D407</f>
        <v>2</v>
      </c>
      <c r="G413" t="str">
        <f>'2025 Muniinfo'!E407</f>
        <v>Ineligible</v>
      </c>
    </row>
    <row r="414" spans="1:7" ht="16.5" x14ac:dyDescent="0.3">
      <c r="A414" t="str">
        <f t="shared" si="12"/>
        <v>Raritan Borough, Somerset County</v>
      </c>
      <c r="B414">
        <f t="shared" si="13"/>
        <v>413</v>
      </c>
      <c r="C414" s="34" t="str">
        <f>'2025 Muniinfo'!A494</f>
        <v>1816</v>
      </c>
      <c r="D414" s="34" t="str">
        <f>'2025 Muniinfo'!B494</f>
        <v>Raritan Borough</v>
      </c>
      <c r="E414" s="34" t="str">
        <f>'2025 Muniinfo'!C494</f>
        <v>Somerset</v>
      </c>
      <c r="F414">
        <f>'2025 Muniinfo'!D494</f>
        <v>2</v>
      </c>
      <c r="G414" t="str">
        <f>'2025 Muniinfo'!E494</f>
        <v>Ineligible</v>
      </c>
    </row>
    <row r="415" spans="1:7" ht="16.5" x14ac:dyDescent="0.3">
      <c r="A415" t="str">
        <f t="shared" si="12"/>
        <v>Raritan Township, Hunterdon County</v>
      </c>
      <c r="B415">
        <f t="shared" si="13"/>
        <v>414</v>
      </c>
      <c r="C415" s="34" t="str">
        <f>'2025 Muniinfo'!A280</f>
        <v>1021</v>
      </c>
      <c r="D415" s="34" t="str">
        <f>'2025 Muniinfo'!B280</f>
        <v>Raritan Township</v>
      </c>
      <c r="E415" s="34" t="str">
        <f>'2025 Muniinfo'!C280</f>
        <v>Hunterdon</v>
      </c>
      <c r="F415">
        <f>'2025 Muniinfo'!D280</f>
        <v>3</v>
      </c>
      <c r="G415" t="str">
        <f>'2025 Muniinfo'!E280</f>
        <v>Eligible</v>
      </c>
    </row>
    <row r="416" spans="1:7" ht="16.5" x14ac:dyDescent="0.3">
      <c r="A416" t="str">
        <f t="shared" si="12"/>
        <v>Readington Township, Hunterdon County</v>
      </c>
      <c r="B416">
        <f t="shared" si="13"/>
        <v>415</v>
      </c>
      <c r="C416" s="34" t="str">
        <f>'2025 Muniinfo'!A281</f>
        <v>1022</v>
      </c>
      <c r="D416" s="34" t="str">
        <f>'2025 Muniinfo'!B281</f>
        <v>Readington Township</v>
      </c>
      <c r="E416" s="34" t="str">
        <f>'2025 Muniinfo'!C281</f>
        <v>Hunterdon</v>
      </c>
      <c r="F416">
        <f>'2025 Muniinfo'!D281</f>
        <v>1</v>
      </c>
      <c r="G416" t="str">
        <f>'2025 Muniinfo'!E281</f>
        <v>Eligible</v>
      </c>
    </row>
    <row r="417" spans="1:7" ht="16.5" x14ac:dyDescent="0.3">
      <c r="A417" t="str">
        <f t="shared" si="12"/>
        <v>Red Bank Borough, Monmouth County</v>
      </c>
      <c r="B417">
        <f t="shared" si="13"/>
        <v>416</v>
      </c>
      <c r="C417" s="34" t="str">
        <f>'2025 Muniinfo'!A362</f>
        <v>1340</v>
      </c>
      <c r="D417" s="34" t="str">
        <f>'2025 Muniinfo'!B362</f>
        <v>Red Bank Borough</v>
      </c>
      <c r="E417" s="34" t="str">
        <f>'2025 Muniinfo'!C362</f>
        <v>Monmouth</v>
      </c>
      <c r="F417">
        <f>'2025 Muniinfo'!D362</f>
        <v>2</v>
      </c>
      <c r="G417" t="str">
        <f>'2025 Muniinfo'!E362</f>
        <v>Ineligible</v>
      </c>
    </row>
    <row r="418" spans="1:7" ht="16.5" x14ac:dyDescent="0.3">
      <c r="A418" t="str">
        <f t="shared" si="12"/>
        <v>Ridgefield Borough, Bergen County</v>
      </c>
      <c r="B418">
        <f t="shared" si="13"/>
        <v>417</v>
      </c>
      <c r="C418" s="34" t="str">
        <f>'2025 Muniinfo'!A74</f>
        <v>0249</v>
      </c>
      <c r="D418" s="34" t="str">
        <f>'2025 Muniinfo'!B74</f>
        <v>Ridgefield Borough</v>
      </c>
      <c r="E418" s="34" t="str">
        <f>'2025 Muniinfo'!C74</f>
        <v>Bergen</v>
      </c>
      <c r="F418">
        <f>'2025 Muniinfo'!D74</f>
        <v>3</v>
      </c>
      <c r="G418" t="str">
        <f>'2025 Muniinfo'!E74</f>
        <v>Ineligible</v>
      </c>
    </row>
    <row r="419" spans="1:7" ht="16.5" x14ac:dyDescent="0.3">
      <c r="A419" t="str">
        <f t="shared" si="12"/>
        <v>Ridgefield Park Village, Bergen County</v>
      </c>
      <c r="B419">
        <f t="shared" si="13"/>
        <v>418</v>
      </c>
      <c r="C419" s="34" t="str">
        <f>'2025 Muniinfo'!A75</f>
        <v>0250</v>
      </c>
      <c r="D419" s="34" t="str">
        <f>'2025 Muniinfo'!B75</f>
        <v>Ridgefield Park Village</v>
      </c>
      <c r="E419" s="34" t="str">
        <f>'2025 Muniinfo'!C75</f>
        <v>Bergen</v>
      </c>
      <c r="F419">
        <f>'2025 Muniinfo'!D75</f>
        <v>1</v>
      </c>
      <c r="G419" t="str">
        <f>'2025 Muniinfo'!E75</f>
        <v>Eligible</v>
      </c>
    </row>
    <row r="420" spans="1:7" ht="16.5" x14ac:dyDescent="0.3">
      <c r="A420" t="str">
        <f t="shared" si="12"/>
        <v>Ridgewood Village, Bergen County</v>
      </c>
      <c r="B420">
        <f t="shared" si="13"/>
        <v>419</v>
      </c>
      <c r="C420" s="34" t="str">
        <f>'2025 Muniinfo'!A76</f>
        <v>0251</v>
      </c>
      <c r="D420" s="34" t="str">
        <f>'2025 Muniinfo'!B76</f>
        <v>Ridgewood Village</v>
      </c>
      <c r="E420" s="34" t="str">
        <f>'2025 Muniinfo'!C76</f>
        <v>Bergen</v>
      </c>
      <c r="F420">
        <f>'2025 Muniinfo'!D76</f>
        <v>2</v>
      </c>
      <c r="G420" t="str">
        <f>'2025 Muniinfo'!E76</f>
        <v>Ineligible</v>
      </c>
    </row>
    <row r="421" spans="1:7" ht="16.5" x14ac:dyDescent="0.3">
      <c r="A421" t="str">
        <f t="shared" si="12"/>
        <v>Ringwood Borough, Passaic County</v>
      </c>
      <c r="B421">
        <f t="shared" si="13"/>
        <v>420</v>
      </c>
      <c r="C421" s="34" t="str">
        <f>'2025 Muniinfo'!A458</f>
        <v>1611</v>
      </c>
      <c r="D421" s="34" t="str">
        <f>'2025 Muniinfo'!B458</f>
        <v>Ringwood Borough</v>
      </c>
      <c r="E421" s="34" t="str">
        <f>'2025 Muniinfo'!C458</f>
        <v>Passaic</v>
      </c>
      <c r="F421">
        <f>'2025 Muniinfo'!D458</f>
        <v>2</v>
      </c>
      <c r="G421" t="str">
        <f>'2025 Muniinfo'!E458</f>
        <v>Ineligible</v>
      </c>
    </row>
    <row r="422" spans="1:7" ht="16.5" x14ac:dyDescent="0.3">
      <c r="A422" t="str">
        <f t="shared" si="12"/>
        <v>River Edge Borough, Bergen County</v>
      </c>
      <c r="B422">
        <f t="shared" si="13"/>
        <v>421</v>
      </c>
      <c r="C422" s="34" t="str">
        <f>'2025 Muniinfo'!A77</f>
        <v>0252</v>
      </c>
      <c r="D422" s="34" t="str">
        <f>'2025 Muniinfo'!B77</f>
        <v>River Edge Borough</v>
      </c>
      <c r="E422" s="34" t="str">
        <f>'2025 Muniinfo'!C77</f>
        <v>Bergen</v>
      </c>
      <c r="F422">
        <f>'2025 Muniinfo'!D77</f>
        <v>3</v>
      </c>
      <c r="G422" t="str">
        <f>'2025 Muniinfo'!E77</f>
        <v>Eligible</v>
      </c>
    </row>
    <row r="423" spans="1:7" ht="16.5" x14ac:dyDescent="0.3">
      <c r="A423" t="str">
        <f t="shared" si="12"/>
        <v>River Vale Township, Bergen County</v>
      </c>
      <c r="B423">
        <f t="shared" si="13"/>
        <v>422</v>
      </c>
      <c r="C423" s="34" t="str">
        <f>'2025 Muniinfo'!A78</f>
        <v>0253</v>
      </c>
      <c r="D423" s="34" t="str">
        <f>'2025 Muniinfo'!B78</f>
        <v>River Vale Township</v>
      </c>
      <c r="E423" s="34" t="str">
        <f>'2025 Muniinfo'!C78</f>
        <v>Bergen</v>
      </c>
      <c r="F423">
        <f>'2025 Muniinfo'!D78</f>
        <v>1</v>
      </c>
      <c r="G423" t="str">
        <f>'2025 Muniinfo'!E78</f>
        <v>Eligible</v>
      </c>
    </row>
    <row r="424" spans="1:7" ht="16.5" x14ac:dyDescent="0.3">
      <c r="A424" t="str">
        <f t="shared" si="12"/>
        <v>Riverdale Borough, Morris County</v>
      </c>
      <c r="B424">
        <f t="shared" si="13"/>
        <v>423</v>
      </c>
      <c r="C424" s="34" t="str">
        <f>'2025 Muniinfo'!A408</f>
        <v>1433</v>
      </c>
      <c r="D424" s="34" t="str">
        <f>'2025 Muniinfo'!B408</f>
        <v>Riverdale Borough</v>
      </c>
      <c r="E424" s="34" t="str">
        <f>'2025 Muniinfo'!C408</f>
        <v>Morris</v>
      </c>
      <c r="F424">
        <f>'2025 Muniinfo'!D408</f>
        <v>3</v>
      </c>
      <c r="G424" t="str">
        <f>'2025 Muniinfo'!E408</f>
        <v>Eligible</v>
      </c>
    </row>
    <row r="425" spans="1:7" ht="16.5" x14ac:dyDescent="0.3">
      <c r="A425" t="str">
        <f t="shared" si="12"/>
        <v>Riverside Township, Burlington County</v>
      </c>
      <c r="B425">
        <f t="shared" si="13"/>
        <v>424</v>
      </c>
      <c r="C425" s="34" t="str">
        <f>'2025 Muniinfo'!A125</f>
        <v>0330</v>
      </c>
      <c r="D425" s="34" t="str">
        <f>'2025 Muniinfo'!B125</f>
        <v>Riverside Township</v>
      </c>
      <c r="E425" s="34" t="str">
        <f>'2025 Muniinfo'!C125</f>
        <v>Burlington</v>
      </c>
      <c r="F425">
        <f>'2025 Muniinfo'!D125</f>
        <v>3</v>
      </c>
      <c r="G425" t="str">
        <f>'2025 Muniinfo'!E125</f>
        <v>Eligible</v>
      </c>
    </row>
    <row r="426" spans="1:7" ht="16.5" x14ac:dyDescent="0.3">
      <c r="A426" t="str">
        <f t="shared" si="12"/>
        <v>Riverton Borough, Burlington County</v>
      </c>
      <c r="B426">
        <f t="shared" si="13"/>
        <v>425</v>
      </c>
      <c r="C426" s="34" t="str">
        <f>'2025 Muniinfo'!A126</f>
        <v>0331</v>
      </c>
      <c r="D426" s="34" t="str">
        <f>'2025 Muniinfo'!B126</f>
        <v>Riverton Borough</v>
      </c>
      <c r="E426" s="34" t="str">
        <f>'2025 Muniinfo'!C126</f>
        <v>Burlington</v>
      </c>
      <c r="F426">
        <f>'2025 Muniinfo'!D126</f>
        <v>1</v>
      </c>
      <c r="G426" t="str">
        <f>'2025 Muniinfo'!E126</f>
        <v>Eligible</v>
      </c>
    </row>
    <row r="427" spans="1:7" ht="16.5" x14ac:dyDescent="0.3">
      <c r="A427" t="str">
        <f t="shared" si="12"/>
        <v>Robbinsville Township, Mercer County</v>
      </c>
      <c r="B427">
        <f t="shared" si="13"/>
        <v>426</v>
      </c>
      <c r="C427" s="34" t="str">
        <f>'2025 Muniinfo'!A295</f>
        <v>1112</v>
      </c>
      <c r="D427" s="34" t="str">
        <f>'2025 Muniinfo'!B295</f>
        <v>Robbinsville Township</v>
      </c>
      <c r="E427" s="34" t="str">
        <f>'2025 Muniinfo'!C295</f>
        <v>Mercer</v>
      </c>
      <c r="F427">
        <f>'2025 Muniinfo'!D295</f>
        <v>2</v>
      </c>
      <c r="G427" t="str">
        <f>'2025 Muniinfo'!E295</f>
        <v>Ineligible</v>
      </c>
    </row>
    <row r="428" spans="1:7" ht="16.5" x14ac:dyDescent="0.3">
      <c r="A428" t="str">
        <f t="shared" si="12"/>
        <v>Rochelle Park Township, Bergen County</v>
      </c>
      <c r="B428">
        <f t="shared" si="13"/>
        <v>427</v>
      </c>
      <c r="C428" s="34" t="str">
        <f>'2025 Muniinfo'!A79</f>
        <v>0254</v>
      </c>
      <c r="D428" s="34" t="str">
        <f>'2025 Muniinfo'!B79</f>
        <v>Rochelle Park Township</v>
      </c>
      <c r="E428" s="34" t="str">
        <f>'2025 Muniinfo'!C79</f>
        <v>Bergen</v>
      </c>
      <c r="F428">
        <f>'2025 Muniinfo'!D79</f>
        <v>2</v>
      </c>
      <c r="G428" t="str">
        <f>'2025 Muniinfo'!E79</f>
        <v>Ineligible</v>
      </c>
    </row>
    <row r="429" spans="1:7" ht="16.5" x14ac:dyDescent="0.3">
      <c r="A429" t="str">
        <f t="shared" si="12"/>
        <v>Rockaway Borough, Morris County</v>
      </c>
      <c r="B429">
        <f t="shared" si="13"/>
        <v>428</v>
      </c>
      <c r="C429" s="34" t="str">
        <f>'2025 Muniinfo'!A409</f>
        <v>1434</v>
      </c>
      <c r="D429" s="34" t="str">
        <f>'2025 Muniinfo'!B409</f>
        <v>Rockaway Borough</v>
      </c>
      <c r="E429" s="34" t="str">
        <f>'2025 Muniinfo'!C409</f>
        <v>Morris</v>
      </c>
      <c r="F429">
        <f>'2025 Muniinfo'!D409</f>
        <v>1</v>
      </c>
      <c r="G429" t="str">
        <f>'2025 Muniinfo'!E409</f>
        <v>Eligible</v>
      </c>
    </row>
    <row r="430" spans="1:7" ht="16.5" x14ac:dyDescent="0.3">
      <c r="A430" t="str">
        <f t="shared" si="12"/>
        <v>Rockaway Township, Morris County</v>
      </c>
      <c r="B430">
        <f t="shared" si="13"/>
        <v>429</v>
      </c>
      <c r="C430" s="34" t="str">
        <f>'2025 Muniinfo'!A410</f>
        <v>1435</v>
      </c>
      <c r="D430" s="34" t="str">
        <f>'2025 Muniinfo'!B410</f>
        <v>Rockaway Township</v>
      </c>
      <c r="E430" s="34" t="str">
        <f>'2025 Muniinfo'!C410</f>
        <v>Morris</v>
      </c>
      <c r="F430">
        <f>'2025 Muniinfo'!D410</f>
        <v>2</v>
      </c>
      <c r="G430" t="str">
        <f>'2025 Muniinfo'!E410</f>
        <v>Ineligible</v>
      </c>
    </row>
    <row r="431" spans="1:7" ht="16.5" x14ac:dyDescent="0.3">
      <c r="A431" t="str">
        <f t="shared" si="12"/>
        <v>Rockleigh Borough, Bergen County</v>
      </c>
      <c r="B431">
        <f t="shared" si="13"/>
        <v>430</v>
      </c>
      <c r="C431" s="34" t="str">
        <f>'2025 Muniinfo'!A80</f>
        <v>0255</v>
      </c>
      <c r="D431" s="34" t="str">
        <f>'2025 Muniinfo'!B80</f>
        <v>Rockleigh Borough</v>
      </c>
      <c r="E431" s="34" t="str">
        <f>'2025 Muniinfo'!C80</f>
        <v>Bergen</v>
      </c>
      <c r="F431">
        <f>'2025 Muniinfo'!D80</f>
        <v>3</v>
      </c>
      <c r="G431" t="str">
        <f>'2025 Muniinfo'!E80</f>
        <v>Eligible</v>
      </c>
    </row>
    <row r="432" spans="1:7" ht="16.5" x14ac:dyDescent="0.3">
      <c r="A432" t="str">
        <f t="shared" si="12"/>
        <v>Rocky Hill Borough, Somerset County</v>
      </c>
      <c r="B432">
        <f t="shared" si="13"/>
        <v>431</v>
      </c>
      <c r="C432" s="34" t="str">
        <f>'2025 Muniinfo'!A495</f>
        <v>1817</v>
      </c>
      <c r="D432" s="34" t="str">
        <f>'2025 Muniinfo'!B495</f>
        <v>Rocky Hill Borough</v>
      </c>
      <c r="E432" s="34" t="str">
        <f>'2025 Muniinfo'!C495</f>
        <v>Somerset</v>
      </c>
      <c r="F432">
        <f>'2025 Muniinfo'!D495</f>
        <v>3</v>
      </c>
      <c r="G432" t="str">
        <f>'2025 Muniinfo'!E495</f>
        <v>Eligible</v>
      </c>
    </row>
    <row r="433" spans="1:7" ht="16.5" x14ac:dyDescent="0.3">
      <c r="A433" t="str">
        <f t="shared" si="12"/>
        <v>Roosevelt Borough, Monmouth County</v>
      </c>
      <c r="B433">
        <f t="shared" si="13"/>
        <v>432</v>
      </c>
      <c r="C433" s="34" t="str">
        <f>'2025 Muniinfo'!A363</f>
        <v>1341</v>
      </c>
      <c r="D433" s="34" t="str">
        <f>'2025 Muniinfo'!B363</f>
        <v>Roosevelt Borough</v>
      </c>
      <c r="E433" s="34" t="str">
        <f>'2025 Muniinfo'!C363</f>
        <v>Monmouth</v>
      </c>
      <c r="F433">
        <f>'2025 Muniinfo'!D363</f>
        <v>3</v>
      </c>
      <c r="G433" t="str">
        <f>'2025 Muniinfo'!E363</f>
        <v>Ineligible</v>
      </c>
    </row>
    <row r="434" spans="1:7" ht="16.5" x14ac:dyDescent="0.3">
      <c r="A434" t="str">
        <f t="shared" si="12"/>
        <v>Roseland Borough, Essex County</v>
      </c>
      <c r="B434">
        <f t="shared" si="13"/>
        <v>433</v>
      </c>
      <c r="C434" s="34" t="str">
        <f>'2025 Muniinfo'!A219</f>
        <v>0718</v>
      </c>
      <c r="D434" s="34" t="str">
        <f>'2025 Muniinfo'!B219</f>
        <v>Roseland Borough</v>
      </c>
      <c r="E434" s="34" t="str">
        <f>'2025 Muniinfo'!C219</f>
        <v>Essex</v>
      </c>
      <c r="F434">
        <f>'2025 Muniinfo'!D219</f>
        <v>2</v>
      </c>
      <c r="G434" t="str">
        <f>'2025 Muniinfo'!E219</f>
        <v>Ineligible</v>
      </c>
    </row>
    <row r="435" spans="1:7" ht="16.5" x14ac:dyDescent="0.3">
      <c r="A435" t="str">
        <f t="shared" si="12"/>
        <v>Roselle Borough, Union County</v>
      </c>
      <c r="B435">
        <f t="shared" si="13"/>
        <v>434</v>
      </c>
      <c r="C435" s="34" t="str">
        <f>'2025 Muniinfo'!A537</f>
        <v>2014</v>
      </c>
      <c r="D435" s="34" t="str">
        <f>'2025 Muniinfo'!B537</f>
        <v>Roselle Borough</v>
      </c>
      <c r="E435" s="34" t="str">
        <f>'2025 Muniinfo'!C537</f>
        <v>Union</v>
      </c>
      <c r="F435">
        <f>'2025 Muniinfo'!D537</f>
        <v>3</v>
      </c>
      <c r="G435" t="str">
        <f>'2025 Muniinfo'!E537</f>
        <v>Ineligible</v>
      </c>
    </row>
    <row r="436" spans="1:7" ht="16.5" x14ac:dyDescent="0.3">
      <c r="A436" t="str">
        <f t="shared" si="12"/>
        <v>Roselle Park Borough, Union County</v>
      </c>
      <c r="B436">
        <f t="shared" si="13"/>
        <v>435</v>
      </c>
      <c r="C436" s="34" t="str">
        <f>'2025 Muniinfo'!A538</f>
        <v>2015</v>
      </c>
      <c r="D436" s="34" t="str">
        <f>'2025 Muniinfo'!B538</f>
        <v>Roselle Park Borough</v>
      </c>
      <c r="E436" s="34" t="str">
        <f>'2025 Muniinfo'!C538</f>
        <v>Union</v>
      </c>
      <c r="F436">
        <f>'2025 Muniinfo'!D538</f>
        <v>1</v>
      </c>
      <c r="G436" t="str">
        <f>'2025 Muniinfo'!E538</f>
        <v>Eligible</v>
      </c>
    </row>
    <row r="437" spans="1:7" ht="16.5" x14ac:dyDescent="0.3">
      <c r="A437" t="str">
        <f t="shared" si="12"/>
        <v>Roxbury Township, Morris County</v>
      </c>
      <c r="B437">
        <f t="shared" si="13"/>
        <v>436</v>
      </c>
      <c r="C437" s="34" t="str">
        <f>'2025 Muniinfo'!A411</f>
        <v>1436</v>
      </c>
      <c r="D437" s="34" t="str">
        <f>'2025 Muniinfo'!B411</f>
        <v>Roxbury Township</v>
      </c>
      <c r="E437" s="34" t="str">
        <f>'2025 Muniinfo'!C411</f>
        <v>Morris</v>
      </c>
      <c r="F437">
        <f>'2025 Muniinfo'!D411</f>
        <v>3</v>
      </c>
      <c r="G437" t="str">
        <f>'2025 Muniinfo'!E411</f>
        <v>Eligible</v>
      </c>
    </row>
    <row r="438" spans="1:7" ht="16.5" x14ac:dyDescent="0.3">
      <c r="A438" t="str">
        <f t="shared" si="12"/>
        <v>Rumson Borough, Monmouth County</v>
      </c>
      <c r="B438">
        <f t="shared" si="13"/>
        <v>437</v>
      </c>
      <c r="C438" s="34" t="str">
        <f>'2025 Muniinfo'!A364</f>
        <v>1342</v>
      </c>
      <c r="D438" s="34" t="str">
        <f>'2025 Muniinfo'!B364</f>
        <v>Rumson Borough</v>
      </c>
      <c r="E438" s="34" t="str">
        <f>'2025 Muniinfo'!C364</f>
        <v>Monmouth</v>
      </c>
      <c r="F438">
        <f>'2025 Muniinfo'!D364</f>
        <v>1</v>
      </c>
      <c r="G438" t="str">
        <f>'2025 Muniinfo'!E364</f>
        <v>Eligible</v>
      </c>
    </row>
    <row r="439" spans="1:7" ht="16.5" x14ac:dyDescent="0.3">
      <c r="A439" t="str">
        <f t="shared" si="12"/>
        <v>Runnemede Borough, Camden County</v>
      </c>
      <c r="B439">
        <f t="shared" si="13"/>
        <v>438</v>
      </c>
      <c r="C439" s="34" t="str">
        <f>'2025 Muniinfo'!A164</f>
        <v>0430</v>
      </c>
      <c r="D439" s="34" t="str">
        <f>'2025 Muniinfo'!B164</f>
        <v>Runnemede Borough</v>
      </c>
      <c r="E439" s="34" t="str">
        <f>'2025 Muniinfo'!C164</f>
        <v>Camden</v>
      </c>
      <c r="F439">
        <f>'2025 Muniinfo'!D164</f>
        <v>1</v>
      </c>
      <c r="G439" t="str">
        <f>'2025 Muniinfo'!E164</f>
        <v>Eligible</v>
      </c>
    </row>
    <row r="440" spans="1:7" ht="16.5" x14ac:dyDescent="0.3">
      <c r="A440" t="str">
        <f t="shared" si="12"/>
        <v>Rutherford Borough, Bergen County</v>
      </c>
      <c r="B440">
        <f t="shared" si="13"/>
        <v>439</v>
      </c>
      <c r="C440" s="34" t="str">
        <f>'2025 Muniinfo'!A81</f>
        <v>0256</v>
      </c>
      <c r="D440" s="34" t="str">
        <f>'2025 Muniinfo'!B81</f>
        <v>Rutherford Borough</v>
      </c>
      <c r="E440" s="34" t="str">
        <f>'2025 Muniinfo'!C81</f>
        <v>Bergen</v>
      </c>
      <c r="F440">
        <f>'2025 Muniinfo'!D81</f>
        <v>1</v>
      </c>
      <c r="G440" t="str">
        <f>'2025 Muniinfo'!E81</f>
        <v>Eligible</v>
      </c>
    </row>
    <row r="441" spans="1:7" ht="16.5" x14ac:dyDescent="0.3">
      <c r="A441" t="str">
        <f t="shared" si="12"/>
        <v>Saddle Brook Township, Bergen County</v>
      </c>
      <c r="B441">
        <f t="shared" si="13"/>
        <v>440</v>
      </c>
      <c r="C441" s="34" t="str">
        <f>'2025 Muniinfo'!A82</f>
        <v>0257</v>
      </c>
      <c r="D441" s="34" t="str">
        <f>'2025 Muniinfo'!B82</f>
        <v>Saddle Brook Township</v>
      </c>
      <c r="E441" s="34" t="str">
        <f>'2025 Muniinfo'!C82</f>
        <v>Bergen</v>
      </c>
      <c r="F441">
        <f>'2025 Muniinfo'!D82</f>
        <v>2</v>
      </c>
      <c r="G441" t="str">
        <f>'2025 Muniinfo'!E82</f>
        <v>Ineligible</v>
      </c>
    </row>
    <row r="442" spans="1:7" ht="16.5" x14ac:dyDescent="0.3">
      <c r="A442" t="str">
        <f t="shared" si="12"/>
        <v>Saddle River Borough, Bergen County</v>
      </c>
      <c r="B442">
        <f t="shared" si="13"/>
        <v>441</v>
      </c>
      <c r="C442" s="34" t="str">
        <f>'2025 Muniinfo'!A83</f>
        <v>0258</v>
      </c>
      <c r="D442" s="34" t="str">
        <f>'2025 Muniinfo'!B83</f>
        <v>Saddle River Borough</v>
      </c>
      <c r="E442" s="34" t="str">
        <f>'2025 Muniinfo'!C83</f>
        <v>Bergen</v>
      </c>
      <c r="F442">
        <f>'2025 Muniinfo'!D83</f>
        <v>3</v>
      </c>
      <c r="G442" t="str">
        <f>'2025 Muniinfo'!E83</f>
        <v>Eligible</v>
      </c>
    </row>
    <row r="443" spans="1:7" ht="16.5" x14ac:dyDescent="0.3">
      <c r="A443" t="str">
        <f t="shared" si="12"/>
        <v>Salem City, Salem County</v>
      </c>
      <c r="B443">
        <f t="shared" si="13"/>
        <v>442</v>
      </c>
      <c r="C443" s="34" t="str">
        <f>'2025 Muniinfo'!A475</f>
        <v>1712</v>
      </c>
      <c r="D443" s="34" t="str">
        <f>'2025 Muniinfo'!B475</f>
        <v>Salem City</v>
      </c>
      <c r="E443" s="34" t="str">
        <f>'2025 Muniinfo'!C475</f>
        <v>Salem</v>
      </c>
      <c r="F443">
        <f>'2025 Muniinfo'!D475</f>
        <v>1</v>
      </c>
      <c r="G443" t="str">
        <f>'2025 Muniinfo'!E475</f>
        <v>Ineligible</v>
      </c>
    </row>
    <row r="444" spans="1:7" ht="16.5" x14ac:dyDescent="0.3">
      <c r="A444" t="str">
        <f t="shared" si="12"/>
        <v>Sandyston Township, Sussex County</v>
      </c>
      <c r="B444">
        <f t="shared" si="13"/>
        <v>443</v>
      </c>
      <c r="C444" s="34" t="str">
        <f>'2025 Muniinfo'!A516</f>
        <v>1917</v>
      </c>
      <c r="D444" s="34" t="str">
        <f>'2025 Muniinfo'!B516</f>
        <v>Sandyston Township</v>
      </c>
      <c r="E444" s="34" t="str">
        <f>'2025 Muniinfo'!C516</f>
        <v>Sussex</v>
      </c>
      <c r="F444">
        <f>'2025 Muniinfo'!D516</f>
        <v>3</v>
      </c>
      <c r="G444" t="str">
        <f>'2025 Muniinfo'!E516</f>
        <v>Eligible</v>
      </c>
    </row>
    <row r="445" spans="1:7" ht="16.5" x14ac:dyDescent="0.3">
      <c r="A445" t="str">
        <f t="shared" si="12"/>
        <v>Sayreville Borough, Middlesex County</v>
      </c>
      <c r="B445">
        <f t="shared" si="13"/>
        <v>444</v>
      </c>
      <c r="C445" s="34" t="str">
        <f>'2025 Muniinfo'!A316</f>
        <v>1219</v>
      </c>
      <c r="D445" s="34" t="str">
        <f>'2025 Muniinfo'!B316</f>
        <v>Sayreville Borough</v>
      </c>
      <c r="E445" s="34" t="str">
        <f>'2025 Muniinfo'!C316</f>
        <v>Middlesex</v>
      </c>
      <c r="F445">
        <f>'2025 Muniinfo'!D316</f>
        <v>1</v>
      </c>
      <c r="G445" t="str">
        <f>'2025 Muniinfo'!E316</f>
        <v>Eligible</v>
      </c>
    </row>
    <row r="446" spans="1:7" ht="16.5" x14ac:dyDescent="0.3">
      <c r="A446" t="str">
        <f t="shared" si="12"/>
        <v>Scotch Plains Township, Union County</v>
      </c>
      <c r="B446">
        <f t="shared" si="13"/>
        <v>445</v>
      </c>
      <c r="C446" s="34" t="str">
        <f>'2025 Muniinfo'!A539</f>
        <v>2016</v>
      </c>
      <c r="D446" s="34" t="str">
        <f>'2025 Muniinfo'!B539</f>
        <v>Scotch Plains Township</v>
      </c>
      <c r="E446" s="34" t="str">
        <f>'2025 Muniinfo'!C539</f>
        <v>Union</v>
      </c>
      <c r="F446">
        <f>'2025 Muniinfo'!D539</f>
        <v>2</v>
      </c>
      <c r="G446" t="str">
        <f>'2025 Muniinfo'!E539</f>
        <v>Ineligible</v>
      </c>
    </row>
    <row r="447" spans="1:7" ht="16.5" x14ac:dyDescent="0.3">
      <c r="A447" t="str">
        <f t="shared" si="12"/>
        <v>Sea Bright Borough, Monmouth County</v>
      </c>
      <c r="B447">
        <f t="shared" si="13"/>
        <v>446</v>
      </c>
      <c r="C447" s="34" t="str">
        <f>'2025 Muniinfo'!A365</f>
        <v>1343</v>
      </c>
      <c r="D447" s="34" t="str">
        <f>'2025 Muniinfo'!B365</f>
        <v>Sea Bright Borough</v>
      </c>
      <c r="E447" s="34" t="str">
        <f>'2025 Muniinfo'!C365</f>
        <v>Monmouth</v>
      </c>
      <c r="F447">
        <f>'2025 Muniinfo'!D365</f>
        <v>2</v>
      </c>
      <c r="G447" t="str">
        <f>'2025 Muniinfo'!E365</f>
        <v>Ineligible</v>
      </c>
    </row>
    <row r="448" spans="1:7" ht="16.5" x14ac:dyDescent="0.3">
      <c r="A448" t="str">
        <f t="shared" si="12"/>
        <v>Sea Girt Borough, Monmouth County</v>
      </c>
      <c r="B448">
        <f t="shared" si="13"/>
        <v>447</v>
      </c>
      <c r="C448" s="34" t="str">
        <f>'2025 Muniinfo'!A366</f>
        <v>1344</v>
      </c>
      <c r="D448" s="34" t="str">
        <f>'2025 Muniinfo'!B366</f>
        <v>Sea Girt Borough</v>
      </c>
      <c r="E448" s="34" t="str">
        <f>'2025 Muniinfo'!C366</f>
        <v>Monmouth</v>
      </c>
      <c r="F448">
        <f>'2025 Muniinfo'!D366</f>
        <v>3</v>
      </c>
      <c r="G448" t="str">
        <f>'2025 Muniinfo'!E366</f>
        <v>Eligible</v>
      </c>
    </row>
    <row r="449" spans="1:7" ht="16.5" x14ac:dyDescent="0.3">
      <c r="A449" t="str">
        <f t="shared" si="12"/>
        <v>Sea Isle City, Cape May County</v>
      </c>
      <c r="B449">
        <f t="shared" si="13"/>
        <v>448</v>
      </c>
      <c r="C449" s="34" t="str">
        <f>'2025 Muniinfo'!A180</f>
        <v>0509</v>
      </c>
      <c r="D449" s="34" t="str">
        <f>'2025 Muniinfo'!B180</f>
        <v>Sea Isle City</v>
      </c>
      <c r="E449" s="34" t="str">
        <f>'2025 Muniinfo'!C180</f>
        <v>Cape May</v>
      </c>
      <c r="F449">
        <f>'2025 Muniinfo'!D180</f>
        <v>2</v>
      </c>
      <c r="G449" t="str">
        <f>'2025 Muniinfo'!E180</f>
        <v>Ineligible</v>
      </c>
    </row>
    <row r="450" spans="1:7" ht="16.5" x14ac:dyDescent="0.3">
      <c r="A450" t="str">
        <f t="shared" ref="A450:A513" si="14">D450&amp;", "&amp;E450&amp;" County"</f>
        <v>Seaside Heights Borough, Ocean County</v>
      </c>
      <c r="B450">
        <f t="shared" si="13"/>
        <v>449</v>
      </c>
      <c r="C450" s="34" t="str">
        <f>'2025 Muniinfo'!A440</f>
        <v>1526</v>
      </c>
      <c r="D450" s="34" t="str">
        <f>'2025 Muniinfo'!B440</f>
        <v>Seaside Heights Borough</v>
      </c>
      <c r="E450" s="34" t="str">
        <f>'2025 Muniinfo'!C440</f>
        <v>Ocean</v>
      </c>
      <c r="F450">
        <f>'2025 Muniinfo'!D440</f>
        <v>2</v>
      </c>
      <c r="G450" t="str">
        <f>'2025 Muniinfo'!E440</f>
        <v>Ineligible</v>
      </c>
    </row>
    <row r="451" spans="1:7" ht="16.5" x14ac:dyDescent="0.3">
      <c r="A451" t="str">
        <f t="shared" si="14"/>
        <v>Seaside Park Borough, Ocean County</v>
      </c>
      <c r="B451">
        <f t="shared" si="13"/>
        <v>450</v>
      </c>
      <c r="C451" s="34" t="str">
        <f>'2025 Muniinfo'!A441</f>
        <v>1527</v>
      </c>
      <c r="D451" s="34" t="str">
        <f>'2025 Muniinfo'!B441</f>
        <v>Seaside Park Borough</v>
      </c>
      <c r="E451" s="34" t="str">
        <f>'2025 Muniinfo'!C441</f>
        <v>Ocean</v>
      </c>
      <c r="F451">
        <f>'2025 Muniinfo'!D441</f>
        <v>3</v>
      </c>
      <c r="G451" t="str">
        <f>'2025 Muniinfo'!E441</f>
        <v>Eligible</v>
      </c>
    </row>
    <row r="452" spans="1:7" ht="16.5" x14ac:dyDescent="0.3">
      <c r="A452" t="str">
        <f t="shared" si="14"/>
        <v>Secaucus Town, Hudson County</v>
      </c>
      <c r="B452">
        <f t="shared" ref="B452:B515" si="15">B451+1</f>
        <v>451</v>
      </c>
      <c r="C452" s="34" t="str">
        <f>'2025 Muniinfo'!A256</f>
        <v>0909</v>
      </c>
      <c r="D452" s="34" t="str">
        <f>'2025 Muniinfo'!B256</f>
        <v>Secaucus Town</v>
      </c>
      <c r="E452" s="34" t="str">
        <f>'2025 Muniinfo'!C256</f>
        <v>Hudson</v>
      </c>
      <c r="F452">
        <f>'2025 Muniinfo'!D256</f>
        <v>3</v>
      </c>
      <c r="G452" t="str">
        <f>'2025 Muniinfo'!E256</f>
        <v>Ineligible</v>
      </c>
    </row>
    <row r="453" spans="1:7" ht="16.5" x14ac:dyDescent="0.3">
      <c r="A453" t="str">
        <f t="shared" si="14"/>
        <v>Shamong Township, Burlington County</v>
      </c>
      <c r="B453">
        <f t="shared" si="15"/>
        <v>452</v>
      </c>
      <c r="C453" s="34" t="str">
        <f>'2025 Muniinfo'!A127</f>
        <v>0332</v>
      </c>
      <c r="D453" s="34" t="str">
        <f>'2025 Muniinfo'!B127</f>
        <v>Shamong Township</v>
      </c>
      <c r="E453" s="34" t="str">
        <f>'2025 Muniinfo'!C127</f>
        <v>Burlington</v>
      </c>
      <c r="F453">
        <f>'2025 Muniinfo'!D127</f>
        <v>2</v>
      </c>
      <c r="G453" t="str">
        <f>'2025 Muniinfo'!E127</f>
        <v>Ineligible</v>
      </c>
    </row>
    <row r="454" spans="1:7" ht="16.5" x14ac:dyDescent="0.3">
      <c r="A454" t="str">
        <f t="shared" si="14"/>
        <v>Shiloh Borough, Cumberland County</v>
      </c>
      <c r="B454">
        <f t="shared" si="15"/>
        <v>453</v>
      </c>
      <c r="C454" s="34" t="str">
        <f>'2025 Muniinfo'!A198</f>
        <v>0611</v>
      </c>
      <c r="D454" s="34" t="str">
        <f>'2025 Muniinfo'!B198</f>
        <v>Shiloh Borough</v>
      </c>
      <c r="E454" s="34" t="str">
        <f>'2025 Muniinfo'!C198</f>
        <v>Cumberland</v>
      </c>
      <c r="F454">
        <f>'2025 Muniinfo'!D198</f>
        <v>2</v>
      </c>
      <c r="G454" t="str">
        <f>'2025 Muniinfo'!E198</f>
        <v>Ineligible</v>
      </c>
    </row>
    <row r="455" spans="1:7" ht="16.5" x14ac:dyDescent="0.3">
      <c r="A455" t="str">
        <f t="shared" si="14"/>
        <v>Ship Bottom Borough, Ocean County</v>
      </c>
      <c r="B455">
        <f t="shared" si="15"/>
        <v>454</v>
      </c>
      <c r="C455" s="34" t="str">
        <f>'2025 Muniinfo'!A442</f>
        <v>1528</v>
      </c>
      <c r="D455" s="34" t="str">
        <f>'2025 Muniinfo'!B442</f>
        <v>Ship Bottom Borough</v>
      </c>
      <c r="E455" s="34" t="str">
        <f>'2025 Muniinfo'!C442</f>
        <v>Ocean</v>
      </c>
      <c r="F455">
        <f>'2025 Muniinfo'!D442</f>
        <v>1</v>
      </c>
      <c r="G455" t="str">
        <f>'2025 Muniinfo'!E442</f>
        <v>Eligible</v>
      </c>
    </row>
    <row r="456" spans="1:7" ht="16.5" x14ac:dyDescent="0.3">
      <c r="A456" t="str">
        <f t="shared" si="14"/>
        <v>Shrewsbury Borough, Monmouth County</v>
      </c>
      <c r="B456">
        <f t="shared" si="15"/>
        <v>455</v>
      </c>
      <c r="C456" s="34" t="str">
        <f>'2025 Muniinfo'!A367</f>
        <v>1345</v>
      </c>
      <c r="D456" s="34" t="str">
        <f>'2025 Muniinfo'!B367</f>
        <v>Shrewsbury Borough</v>
      </c>
      <c r="E456" s="34" t="str">
        <f>'2025 Muniinfo'!C367</f>
        <v>Monmouth</v>
      </c>
      <c r="F456">
        <f>'2025 Muniinfo'!D367</f>
        <v>1</v>
      </c>
      <c r="G456" t="str">
        <f>'2025 Muniinfo'!E367</f>
        <v>Eligible</v>
      </c>
    </row>
    <row r="457" spans="1:7" ht="16.5" x14ac:dyDescent="0.3">
      <c r="A457" t="str">
        <f t="shared" si="14"/>
        <v>Shrewsbury Township, Monmouth County</v>
      </c>
      <c r="B457">
        <f t="shared" si="15"/>
        <v>456</v>
      </c>
      <c r="C457" s="34" t="str">
        <f>'2025 Muniinfo'!A368</f>
        <v>1346</v>
      </c>
      <c r="D457" s="34" t="str">
        <f>'2025 Muniinfo'!B368</f>
        <v>Shrewsbury Township</v>
      </c>
      <c r="E457" s="34" t="str">
        <f>'2025 Muniinfo'!C368</f>
        <v>Monmouth</v>
      </c>
      <c r="F457">
        <f>'2025 Muniinfo'!D368</f>
        <v>2</v>
      </c>
      <c r="G457" t="str">
        <f>'2025 Muniinfo'!E368</f>
        <v>Ineligible</v>
      </c>
    </row>
    <row r="458" spans="1:7" ht="16.5" x14ac:dyDescent="0.3">
      <c r="A458" t="str">
        <f t="shared" si="14"/>
        <v>Somerdale Borough, Camden County</v>
      </c>
      <c r="B458">
        <f t="shared" si="15"/>
        <v>457</v>
      </c>
      <c r="C458" s="34" t="str">
        <f>'2025 Muniinfo'!A165</f>
        <v>0431</v>
      </c>
      <c r="D458" s="34" t="str">
        <f>'2025 Muniinfo'!B165</f>
        <v>Somerdale Borough</v>
      </c>
      <c r="E458" s="34" t="str">
        <f>'2025 Muniinfo'!C165</f>
        <v>Camden</v>
      </c>
      <c r="F458">
        <f>'2025 Muniinfo'!D165</f>
        <v>2</v>
      </c>
      <c r="G458" t="str">
        <f>'2025 Muniinfo'!E165</f>
        <v>Ineligible</v>
      </c>
    </row>
    <row r="459" spans="1:7" ht="16.5" x14ac:dyDescent="0.3">
      <c r="A459" t="str">
        <f t="shared" si="14"/>
        <v>Somers Point City, Atlantic County</v>
      </c>
      <c r="B459">
        <f t="shared" si="15"/>
        <v>458</v>
      </c>
      <c r="C459" s="34" t="str">
        <f>'2025 Muniinfo'!A23</f>
        <v>0121</v>
      </c>
      <c r="D459" s="34" t="str">
        <f>'2025 Muniinfo'!B23</f>
        <v>Somers Point City</v>
      </c>
      <c r="E459" s="34" t="str">
        <f>'2025 Muniinfo'!C23</f>
        <v>Atlantic</v>
      </c>
      <c r="F459">
        <f>'2025 Muniinfo'!D23</f>
        <v>3</v>
      </c>
      <c r="G459" t="str">
        <f>'2025 Muniinfo'!E23</f>
        <v>Eligible</v>
      </c>
    </row>
    <row r="460" spans="1:7" ht="16.5" x14ac:dyDescent="0.3">
      <c r="A460" t="str">
        <f t="shared" si="14"/>
        <v>Somerville Borough, Somerset County</v>
      </c>
      <c r="B460">
        <f t="shared" si="15"/>
        <v>459</v>
      </c>
      <c r="C460" s="34" t="str">
        <f>'2025 Muniinfo'!A496</f>
        <v>1818</v>
      </c>
      <c r="D460" s="34" t="str">
        <f>'2025 Muniinfo'!B496</f>
        <v>Somerville Borough</v>
      </c>
      <c r="E460" s="34" t="str">
        <f>'2025 Muniinfo'!C496</f>
        <v>Somerset</v>
      </c>
      <c r="F460">
        <f>'2025 Muniinfo'!D496</f>
        <v>1</v>
      </c>
      <c r="G460" t="str">
        <f>'2025 Muniinfo'!E496</f>
        <v>Eligible</v>
      </c>
    </row>
    <row r="461" spans="1:7" ht="16.5" x14ac:dyDescent="0.3">
      <c r="A461" t="str">
        <f t="shared" si="14"/>
        <v>South Amboy City, Middlesex County</v>
      </c>
      <c r="B461">
        <f t="shared" si="15"/>
        <v>460</v>
      </c>
      <c r="C461" s="34" t="str">
        <f>'2025 Muniinfo'!A317</f>
        <v>1220</v>
      </c>
      <c r="D461" s="34" t="str">
        <f>'2025 Muniinfo'!B317</f>
        <v>South Amboy City</v>
      </c>
      <c r="E461" s="34" t="str">
        <f>'2025 Muniinfo'!C317</f>
        <v>Middlesex</v>
      </c>
      <c r="F461">
        <f>'2025 Muniinfo'!D317</f>
        <v>2</v>
      </c>
      <c r="G461" t="str">
        <f>'2025 Muniinfo'!E317</f>
        <v>Ineligible</v>
      </c>
    </row>
    <row r="462" spans="1:7" ht="16.5" x14ac:dyDescent="0.3">
      <c r="A462" t="str">
        <f t="shared" si="14"/>
        <v>South Bound Brook Borough, Somerset County</v>
      </c>
      <c r="B462">
        <f t="shared" si="15"/>
        <v>461</v>
      </c>
      <c r="C462" s="34" t="str">
        <f>'2025 Muniinfo'!A497</f>
        <v>1819</v>
      </c>
      <c r="D462" s="34" t="str">
        <f>'2025 Muniinfo'!B497</f>
        <v>South Bound Brook Borough</v>
      </c>
      <c r="E462" s="34" t="str">
        <f>'2025 Muniinfo'!C497</f>
        <v>Somerset</v>
      </c>
      <c r="F462">
        <f>'2025 Muniinfo'!D497</f>
        <v>2</v>
      </c>
      <c r="G462" t="str">
        <f>'2025 Muniinfo'!E497</f>
        <v>Ineligible</v>
      </c>
    </row>
    <row r="463" spans="1:7" ht="16.5" x14ac:dyDescent="0.3">
      <c r="A463" t="str">
        <f t="shared" si="14"/>
        <v>South Brunswick Township, Middlesex County</v>
      </c>
      <c r="B463">
        <f t="shared" si="15"/>
        <v>462</v>
      </c>
      <c r="C463" s="34" t="str">
        <f>'2025 Muniinfo'!A318</f>
        <v>1221</v>
      </c>
      <c r="D463" s="34" t="str">
        <f>'2025 Muniinfo'!B318</f>
        <v>South Brunswick Township</v>
      </c>
      <c r="E463" s="34" t="str">
        <f>'2025 Muniinfo'!C318</f>
        <v>Middlesex</v>
      </c>
      <c r="F463">
        <f>'2025 Muniinfo'!D318</f>
        <v>3</v>
      </c>
      <c r="G463" t="str">
        <f>'2025 Muniinfo'!E318</f>
        <v>Ineligible</v>
      </c>
    </row>
    <row r="464" spans="1:7" ht="16.5" x14ac:dyDescent="0.3">
      <c r="A464" t="str">
        <f t="shared" si="14"/>
        <v>South Hackensack Township, Bergen County</v>
      </c>
      <c r="B464">
        <f t="shared" si="15"/>
        <v>463</v>
      </c>
      <c r="C464" s="34" t="str">
        <f>'2025 Muniinfo'!A84</f>
        <v>0259</v>
      </c>
      <c r="D464" s="34" t="str">
        <f>'2025 Muniinfo'!B84</f>
        <v>South Hackensack Township</v>
      </c>
      <c r="E464" s="34" t="str">
        <f>'2025 Muniinfo'!C84</f>
        <v>Bergen</v>
      </c>
      <c r="F464">
        <f>'2025 Muniinfo'!D84</f>
        <v>1</v>
      </c>
      <c r="G464" t="str">
        <f>'2025 Muniinfo'!E84</f>
        <v>Eligible</v>
      </c>
    </row>
    <row r="465" spans="1:7" ht="16.5" x14ac:dyDescent="0.3">
      <c r="A465" t="str">
        <f t="shared" si="14"/>
        <v>South Harrison Township, Gloucester County</v>
      </c>
      <c r="B465">
        <f t="shared" si="15"/>
        <v>464</v>
      </c>
      <c r="C465" s="34" t="str">
        <f>'2025 Muniinfo'!A239</f>
        <v>0816</v>
      </c>
      <c r="D465" s="34" t="str">
        <f>'2025 Muniinfo'!B239</f>
        <v>South Harrison Township</v>
      </c>
      <c r="E465" s="34" t="str">
        <f>'2025 Muniinfo'!C239</f>
        <v>Gloucester</v>
      </c>
      <c r="F465">
        <f>'2025 Muniinfo'!D239</f>
        <v>1</v>
      </c>
      <c r="G465" t="str">
        <f>'2025 Muniinfo'!E239</f>
        <v>Eligible</v>
      </c>
    </row>
    <row r="466" spans="1:7" ht="16.5" x14ac:dyDescent="0.3">
      <c r="A466" t="str">
        <f t="shared" si="14"/>
        <v>South Orange Village, Essex County</v>
      </c>
      <c r="B466">
        <f t="shared" si="15"/>
        <v>465</v>
      </c>
      <c r="C466" s="34" t="str">
        <f>'2025 Muniinfo'!A220</f>
        <v>0719</v>
      </c>
      <c r="D466" s="34" t="str">
        <f>'2025 Muniinfo'!B220</f>
        <v>South Orange Village</v>
      </c>
      <c r="E466" s="34" t="str">
        <f>'2025 Muniinfo'!C220</f>
        <v>Essex</v>
      </c>
      <c r="F466">
        <f>'2025 Muniinfo'!D220</f>
        <v>3</v>
      </c>
      <c r="G466" t="str">
        <f>'2025 Muniinfo'!E220</f>
        <v>Ineligible</v>
      </c>
    </row>
    <row r="467" spans="1:7" ht="16.5" x14ac:dyDescent="0.3">
      <c r="A467" t="str">
        <f t="shared" si="14"/>
        <v>South Plainfield Borough, Middlesex County</v>
      </c>
      <c r="B467">
        <f t="shared" si="15"/>
        <v>466</v>
      </c>
      <c r="C467" s="34" t="str">
        <f>'2025 Muniinfo'!A319</f>
        <v>1222</v>
      </c>
      <c r="D467" s="34" t="str">
        <f>'2025 Muniinfo'!B319</f>
        <v>South Plainfield Borough</v>
      </c>
      <c r="E467" s="34" t="str">
        <f>'2025 Muniinfo'!C319</f>
        <v>Middlesex</v>
      </c>
      <c r="F467">
        <f>'2025 Muniinfo'!D319</f>
        <v>1</v>
      </c>
      <c r="G467" t="str">
        <f>'2025 Muniinfo'!E319</f>
        <v>Eligible</v>
      </c>
    </row>
    <row r="468" spans="1:7" ht="16.5" x14ac:dyDescent="0.3">
      <c r="A468" t="str">
        <f t="shared" si="14"/>
        <v>South River Borough, Middlesex County</v>
      </c>
      <c r="B468">
        <f t="shared" si="15"/>
        <v>467</v>
      </c>
      <c r="C468" s="34" t="str">
        <f>'2025 Muniinfo'!A320</f>
        <v>1223</v>
      </c>
      <c r="D468" s="34" t="str">
        <f>'2025 Muniinfo'!B320</f>
        <v>South River Borough</v>
      </c>
      <c r="E468" s="34" t="str">
        <f>'2025 Muniinfo'!C320</f>
        <v>Middlesex</v>
      </c>
      <c r="F468">
        <f>'2025 Muniinfo'!D320</f>
        <v>2</v>
      </c>
      <c r="G468" t="str">
        <f>'2025 Muniinfo'!E320</f>
        <v>Ineligible</v>
      </c>
    </row>
    <row r="469" spans="1:7" ht="16.5" x14ac:dyDescent="0.3">
      <c r="A469" t="str">
        <f t="shared" si="14"/>
        <v>South Toms River Borough, Ocean County</v>
      </c>
      <c r="B469">
        <f t="shared" si="15"/>
        <v>468</v>
      </c>
      <c r="C469" s="34" t="str">
        <f>'2025 Muniinfo'!A443</f>
        <v>1529</v>
      </c>
      <c r="D469" s="34" t="str">
        <f>'2025 Muniinfo'!B443</f>
        <v>South Toms River Borough</v>
      </c>
      <c r="E469" s="34" t="str">
        <f>'2025 Muniinfo'!C443</f>
        <v>Ocean</v>
      </c>
      <c r="F469">
        <f>'2025 Muniinfo'!D443</f>
        <v>2</v>
      </c>
      <c r="G469" t="str">
        <f>'2025 Muniinfo'!E443</f>
        <v>Ineligible</v>
      </c>
    </row>
    <row r="470" spans="1:7" ht="16.5" x14ac:dyDescent="0.3">
      <c r="A470" t="str">
        <f t="shared" si="14"/>
        <v>Southampton Township, Burlington County</v>
      </c>
      <c r="B470">
        <f t="shared" si="15"/>
        <v>469</v>
      </c>
      <c r="C470" s="34" t="str">
        <f>'2025 Muniinfo'!A128</f>
        <v>0333</v>
      </c>
      <c r="D470" s="34" t="str">
        <f>'2025 Muniinfo'!B128</f>
        <v>Southampton Township</v>
      </c>
      <c r="E470" s="34" t="str">
        <f>'2025 Muniinfo'!C128</f>
        <v>Burlington</v>
      </c>
      <c r="F470">
        <f>'2025 Muniinfo'!D128</f>
        <v>3</v>
      </c>
      <c r="G470" t="str">
        <f>'2025 Muniinfo'!E128</f>
        <v>Eligible</v>
      </c>
    </row>
    <row r="471" spans="1:7" ht="16.5" x14ac:dyDescent="0.3">
      <c r="A471" t="str">
        <f t="shared" si="14"/>
        <v>Sparta Township, Sussex County</v>
      </c>
      <c r="B471">
        <f t="shared" si="15"/>
        <v>470</v>
      </c>
      <c r="C471" s="34" t="str">
        <f>'2025 Muniinfo'!A517</f>
        <v>1918</v>
      </c>
      <c r="D471" s="34" t="str">
        <f>'2025 Muniinfo'!B517</f>
        <v>Sparta Township</v>
      </c>
      <c r="E471" s="34" t="str">
        <f>'2025 Muniinfo'!C517</f>
        <v>Sussex</v>
      </c>
      <c r="F471">
        <f>'2025 Muniinfo'!D517</f>
        <v>1</v>
      </c>
      <c r="G471" t="str">
        <f>'2025 Muniinfo'!E517</f>
        <v>Eligible</v>
      </c>
    </row>
    <row r="472" spans="1:7" ht="16.5" x14ac:dyDescent="0.3">
      <c r="A472" t="str">
        <f t="shared" si="14"/>
        <v>Spotswood Borough, Middlesex County</v>
      </c>
      <c r="B472">
        <f t="shared" si="15"/>
        <v>471</v>
      </c>
      <c r="C472" s="34" t="str">
        <f>'2025 Muniinfo'!A321</f>
        <v>1224</v>
      </c>
      <c r="D472" s="34" t="str">
        <f>'2025 Muniinfo'!B321</f>
        <v>Spotswood Borough</v>
      </c>
      <c r="E472" s="34" t="str">
        <f>'2025 Muniinfo'!C321</f>
        <v>Middlesex</v>
      </c>
      <c r="F472">
        <f>'2025 Muniinfo'!D321</f>
        <v>3</v>
      </c>
      <c r="G472" t="str">
        <f>'2025 Muniinfo'!E321</f>
        <v>Ineligible</v>
      </c>
    </row>
    <row r="473" spans="1:7" ht="16.5" x14ac:dyDescent="0.3">
      <c r="A473" t="str">
        <f t="shared" si="14"/>
        <v>Spring Lake Borough, Monmouth County</v>
      </c>
      <c r="B473">
        <f t="shared" si="15"/>
        <v>472</v>
      </c>
      <c r="C473" s="34" t="str">
        <f>'2025 Muniinfo'!A370</f>
        <v>1348</v>
      </c>
      <c r="D473" s="34" t="str">
        <f>'2025 Muniinfo'!B370</f>
        <v>Spring Lake Borough</v>
      </c>
      <c r="E473" s="34" t="str">
        <f>'2025 Muniinfo'!C370</f>
        <v>Monmouth</v>
      </c>
      <c r="F473">
        <f>'2025 Muniinfo'!D370</f>
        <v>1</v>
      </c>
      <c r="G473" t="str">
        <f>'2025 Muniinfo'!E370</f>
        <v>Eligible</v>
      </c>
    </row>
    <row r="474" spans="1:7" ht="16.5" x14ac:dyDescent="0.3">
      <c r="A474" t="str">
        <f t="shared" si="14"/>
        <v>Spring Lake Heights Borough, Monmouth County</v>
      </c>
      <c r="B474">
        <f t="shared" si="15"/>
        <v>473</v>
      </c>
      <c r="C474" s="34" t="str">
        <f>'2025 Muniinfo'!A371</f>
        <v>1349</v>
      </c>
      <c r="D474" s="34" t="str">
        <f>'2025 Muniinfo'!B371</f>
        <v>Spring Lake Heights Borough</v>
      </c>
      <c r="E474" s="34" t="str">
        <f>'2025 Muniinfo'!C371</f>
        <v>Monmouth</v>
      </c>
      <c r="F474">
        <f>'2025 Muniinfo'!D371</f>
        <v>2</v>
      </c>
      <c r="G474" t="str">
        <f>'2025 Muniinfo'!E371</f>
        <v>Ineligible</v>
      </c>
    </row>
    <row r="475" spans="1:7" ht="16.5" x14ac:dyDescent="0.3">
      <c r="A475" t="str">
        <f t="shared" si="14"/>
        <v>Springfield Township, Burlington County</v>
      </c>
      <c r="B475">
        <f t="shared" si="15"/>
        <v>474</v>
      </c>
      <c r="C475" s="34" t="str">
        <f>'2025 Muniinfo'!A129</f>
        <v>0334</v>
      </c>
      <c r="D475" s="34" t="str">
        <f>'2025 Muniinfo'!B129</f>
        <v>Springfield Township</v>
      </c>
      <c r="E475" s="34" t="str">
        <f>'2025 Muniinfo'!C129</f>
        <v>Burlington</v>
      </c>
      <c r="F475">
        <f>'2025 Muniinfo'!D129</f>
        <v>1</v>
      </c>
      <c r="G475" t="str">
        <f>'2025 Muniinfo'!E129</f>
        <v>Eligible</v>
      </c>
    </row>
    <row r="476" spans="1:7" ht="16.5" x14ac:dyDescent="0.3">
      <c r="A476" t="str">
        <f t="shared" si="14"/>
        <v>Springfield Township, Union County</v>
      </c>
      <c r="B476">
        <f t="shared" si="15"/>
        <v>475</v>
      </c>
      <c r="C476" s="34" t="str">
        <f>'2025 Muniinfo'!A540</f>
        <v>2017</v>
      </c>
      <c r="D476" s="34" t="str">
        <f>'2025 Muniinfo'!B540</f>
        <v>Springfield Township</v>
      </c>
      <c r="E476" s="34" t="str">
        <f>'2025 Muniinfo'!C540</f>
        <v>Union</v>
      </c>
      <c r="F476">
        <f>'2025 Muniinfo'!D540</f>
        <v>3</v>
      </c>
      <c r="G476" t="str">
        <f>'2025 Muniinfo'!E540</f>
        <v>Eligible</v>
      </c>
    </row>
    <row r="477" spans="1:7" ht="16.5" x14ac:dyDescent="0.3">
      <c r="A477" t="str">
        <f t="shared" si="14"/>
        <v>Stafford Township, Ocean County</v>
      </c>
      <c r="B477">
        <f t="shared" si="15"/>
        <v>476</v>
      </c>
      <c r="C477" s="34" t="str">
        <f>'2025 Muniinfo'!A444</f>
        <v>1530</v>
      </c>
      <c r="D477" s="34" t="str">
        <f>'2025 Muniinfo'!B444</f>
        <v>Stafford Township</v>
      </c>
      <c r="E477" s="34" t="str">
        <f>'2025 Muniinfo'!C444</f>
        <v>Ocean</v>
      </c>
      <c r="F477">
        <f>'2025 Muniinfo'!D444</f>
        <v>3</v>
      </c>
      <c r="G477" t="str">
        <f>'2025 Muniinfo'!E444</f>
        <v>Eligible</v>
      </c>
    </row>
    <row r="478" spans="1:7" ht="16.5" x14ac:dyDescent="0.3">
      <c r="A478" t="str">
        <f t="shared" si="14"/>
        <v>Stanhope Borough, Sussex County</v>
      </c>
      <c r="B478">
        <f t="shared" si="15"/>
        <v>477</v>
      </c>
      <c r="C478" s="34" t="str">
        <f>'2025 Muniinfo'!A518</f>
        <v>1919</v>
      </c>
      <c r="D478" s="34" t="str">
        <f>'2025 Muniinfo'!B518</f>
        <v>Stanhope Borough</v>
      </c>
      <c r="E478" s="34" t="str">
        <f>'2025 Muniinfo'!C518</f>
        <v>Sussex</v>
      </c>
      <c r="F478">
        <f>'2025 Muniinfo'!D518</f>
        <v>2</v>
      </c>
      <c r="G478" t="str">
        <f>'2025 Muniinfo'!E518</f>
        <v>Ineligible</v>
      </c>
    </row>
    <row r="479" spans="1:7" ht="16.5" x14ac:dyDescent="0.3">
      <c r="A479" t="str">
        <f t="shared" si="14"/>
        <v>Stillwater Township, Sussex County</v>
      </c>
      <c r="B479">
        <f t="shared" si="15"/>
        <v>478</v>
      </c>
      <c r="C479" s="34" t="str">
        <f>'2025 Muniinfo'!A519</f>
        <v>1920</v>
      </c>
      <c r="D479" s="34" t="str">
        <f>'2025 Muniinfo'!B519</f>
        <v>Stillwater Township</v>
      </c>
      <c r="E479" s="34" t="str">
        <f>'2025 Muniinfo'!C519</f>
        <v>Sussex</v>
      </c>
      <c r="F479">
        <f>'2025 Muniinfo'!D519</f>
        <v>3</v>
      </c>
      <c r="G479" t="str">
        <f>'2025 Muniinfo'!E519</f>
        <v>Eligible</v>
      </c>
    </row>
    <row r="480" spans="1:7" ht="16.5" x14ac:dyDescent="0.3">
      <c r="A480" t="str">
        <f t="shared" si="14"/>
        <v>Stockton Borough, Hunterdon County</v>
      </c>
      <c r="B480">
        <f t="shared" si="15"/>
        <v>479</v>
      </c>
      <c r="C480" s="34" t="str">
        <f>'2025 Muniinfo'!A282</f>
        <v>1023</v>
      </c>
      <c r="D480" s="34" t="str">
        <f>'2025 Muniinfo'!B282</f>
        <v>Stockton Borough</v>
      </c>
      <c r="E480" s="34" t="str">
        <f>'2025 Muniinfo'!C282</f>
        <v>Hunterdon</v>
      </c>
      <c r="F480">
        <f>'2025 Muniinfo'!D282</f>
        <v>2</v>
      </c>
      <c r="G480" t="str">
        <f>'2025 Muniinfo'!E282</f>
        <v>Ineligible</v>
      </c>
    </row>
    <row r="481" spans="1:7" ht="16.5" x14ac:dyDescent="0.3">
      <c r="A481" t="str">
        <f t="shared" si="14"/>
        <v>Stone Harbor Borough, Cape May County</v>
      </c>
      <c r="B481">
        <f t="shared" si="15"/>
        <v>480</v>
      </c>
      <c r="C481" s="34" t="str">
        <f>'2025 Muniinfo'!A181</f>
        <v>0510</v>
      </c>
      <c r="D481" s="34" t="str">
        <f>'2025 Muniinfo'!B181</f>
        <v>Stone Harbor Borough</v>
      </c>
      <c r="E481" s="34" t="str">
        <f>'2025 Muniinfo'!C181</f>
        <v>Cape May</v>
      </c>
      <c r="F481">
        <f>'2025 Muniinfo'!D181</f>
        <v>3</v>
      </c>
      <c r="G481" t="str">
        <f>'2025 Muniinfo'!E181</f>
        <v>Eligible</v>
      </c>
    </row>
    <row r="482" spans="1:7" ht="16.5" x14ac:dyDescent="0.3">
      <c r="A482" t="str">
        <f t="shared" si="14"/>
        <v>Stow Creek Township, Cumberland County</v>
      </c>
      <c r="B482">
        <f t="shared" si="15"/>
        <v>481</v>
      </c>
      <c r="C482" s="34" t="str">
        <f>'2025 Muniinfo'!A199</f>
        <v>0612</v>
      </c>
      <c r="D482" s="34" t="str">
        <f>'2025 Muniinfo'!B199</f>
        <v>Stow Creek Township</v>
      </c>
      <c r="E482" s="34" t="str">
        <f>'2025 Muniinfo'!C199</f>
        <v>Cumberland</v>
      </c>
      <c r="F482">
        <f>'2025 Muniinfo'!D199</f>
        <v>3</v>
      </c>
      <c r="G482" t="str">
        <f>'2025 Muniinfo'!E199</f>
        <v>Eligible</v>
      </c>
    </row>
    <row r="483" spans="1:7" ht="16.5" x14ac:dyDescent="0.3">
      <c r="A483" t="str">
        <f t="shared" si="14"/>
        <v>Stratford Borough, Camden County</v>
      </c>
      <c r="B483">
        <f t="shared" si="15"/>
        <v>482</v>
      </c>
      <c r="C483" s="34" t="str">
        <f>'2025 Muniinfo'!A166</f>
        <v>0432</v>
      </c>
      <c r="D483" s="34" t="str">
        <f>'2025 Muniinfo'!B166</f>
        <v>Stratford Borough</v>
      </c>
      <c r="E483" s="34" t="str">
        <f>'2025 Muniinfo'!C166</f>
        <v>Camden</v>
      </c>
      <c r="F483">
        <f>'2025 Muniinfo'!D166</f>
        <v>3</v>
      </c>
      <c r="G483" t="str">
        <f>'2025 Muniinfo'!E166</f>
        <v>Eligible</v>
      </c>
    </row>
    <row r="484" spans="1:7" ht="16.5" x14ac:dyDescent="0.3">
      <c r="A484" t="str">
        <f t="shared" si="14"/>
        <v>Summit City, Union County</v>
      </c>
      <c r="B484">
        <f t="shared" si="15"/>
        <v>483</v>
      </c>
      <c r="C484" s="34" t="str">
        <f>'2025 Muniinfo'!A541</f>
        <v>2018</v>
      </c>
      <c r="D484" s="34" t="str">
        <f>'2025 Muniinfo'!B541</f>
        <v>Summit City</v>
      </c>
      <c r="E484" s="34" t="str">
        <f>'2025 Muniinfo'!C541</f>
        <v>Union</v>
      </c>
      <c r="F484">
        <f>'2025 Muniinfo'!D541</f>
        <v>1</v>
      </c>
      <c r="G484" t="str">
        <f>'2025 Muniinfo'!E541</f>
        <v>Ineligible</v>
      </c>
    </row>
    <row r="485" spans="1:7" ht="16.5" x14ac:dyDescent="0.3">
      <c r="A485" t="str">
        <f t="shared" si="14"/>
        <v>Surf City Borough, Ocean County</v>
      </c>
      <c r="B485">
        <f t="shared" si="15"/>
        <v>484</v>
      </c>
      <c r="C485" s="34" t="str">
        <f>'2025 Muniinfo'!A445</f>
        <v>1531</v>
      </c>
      <c r="D485" s="34" t="str">
        <f>'2025 Muniinfo'!B445</f>
        <v>Surf City Borough</v>
      </c>
      <c r="E485" s="34" t="str">
        <f>'2025 Muniinfo'!C445</f>
        <v>Ocean</v>
      </c>
      <c r="F485">
        <f>'2025 Muniinfo'!D445</f>
        <v>1</v>
      </c>
      <c r="G485" t="str">
        <f>'2025 Muniinfo'!E445</f>
        <v>Eligible</v>
      </c>
    </row>
    <row r="486" spans="1:7" ht="16.5" x14ac:dyDescent="0.3">
      <c r="A486" t="str">
        <f t="shared" si="14"/>
        <v>Sussex Borough, Sussex County</v>
      </c>
      <c r="B486">
        <f t="shared" si="15"/>
        <v>485</v>
      </c>
      <c r="C486" s="34" t="str">
        <f>'2025 Muniinfo'!A520</f>
        <v>1921</v>
      </c>
      <c r="D486" s="34" t="str">
        <f>'2025 Muniinfo'!B520</f>
        <v>Sussex Borough</v>
      </c>
      <c r="E486" s="34" t="str">
        <f>'2025 Muniinfo'!C520</f>
        <v>Sussex</v>
      </c>
      <c r="F486">
        <f>'2025 Muniinfo'!D520</f>
        <v>1</v>
      </c>
      <c r="G486" t="str">
        <f>'2025 Muniinfo'!E520</f>
        <v>Ineligible</v>
      </c>
    </row>
    <row r="487" spans="1:7" ht="16.5" x14ac:dyDescent="0.3">
      <c r="A487" t="str">
        <f t="shared" si="14"/>
        <v>Swedesboro Borough, Gloucester County</v>
      </c>
      <c r="B487">
        <f t="shared" si="15"/>
        <v>486</v>
      </c>
      <c r="C487" s="34" t="str">
        <f>'2025 Muniinfo'!A240</f>
        <v>0817</v>
      </c>
      <c r="D487" s="34" t="str">
        <f>'2025 Muniinfo'!B240</f>
        <v>Swedesboro Borough</v>
      </c>
      <c r="E487" s="34" t="str">
        <f>'2025 Muniinfo'!C240</f>
        <v>Gloucester</v>
      </c>
      <c r="F487">
        <f>'2025 Muniinfo'!D240</f>
        <v>2</v>
      </c>
      <c r="G487" t="str">
        <f>'2025 Muniinfo'!E240</f>
        <v>Ineligible</v>
      </c>
    </row>
    <row r="488" spans="1:7" ht="16.5" x14ac:dyDescent="0.3">
      <c r="A488" t="str">
        <f t="shared" si="14"/>
        <v>Tabernacle Township, Burlington County</v>
      </c>
      <c r="B488">
        <f t="shared" si="15"/>
        <v>487</v>
      </c>
      <c r="C488" s="34" t="str">
        <f>'2025 Muniinfo'!A130</f>
        <v>0335</v>
      </c>
      <c r="D488" s="34" t="str">
        <f>'2025 Muniinfo'!B130</f>
        <v>Tabernacle Township</v>
      </c>
      <c r="E488" s="34" t="str">
        <f>'2025 Muniinfo'!C130</f>
        <v>Burlington</v>
      </c>
      <c r="F488">
        <f>'2025 Muniinfo'!D130</f>
        <v>2</v>
      </c>
      <c r="G488" t="str">
        <f>'2025 Muniinfo'!E130</f>
        <v>Ineligible</v>
      </c>
    </row>
    <row r="489" spans="1:7" ht="16.5" x14ac:dyDescent="0.3">
      <c r="A489" t="str">
        <f t="shared" si="14"/>
        <v>Tavistock Borough, Camden County</v>
      </c>
      <c r="B489">
        <f t="shared" si="15"/>
        <v>488</v>
      </c>
      <c r="C489" s="34" t="str">
        <f>'2025 Muniinfo'!A167</f>
        <v>0433</v>
      </c>
      <c r="D489" s="34" t="str">
        <f>'2025 Muniinfo'!B167</f>
        <v>Tavistock Borough</v>
      </c>
      <c r="E489" s="34" t="str">
        <f>'2025 Muniinfo'!C167</f>
        <v>Camden</v>
      </c>
      <c r="F489">
        <f>'2025 Muniinfo'!D167</f>
        <v>1</v>
      </c>
      <c r="G489" t="str">
        <f>'2025 Muniinfo'!E167</f>
        <v>Eligible</v>
      </c>
    </row>
    <row r="490" spans="1:7" ht="16.5" x14ac:dyDescent="0.3">
      <c r="A490" t="str">
        <f t="shared" si="14"/>
        <v>Teaneck Township, Bergen County</v>
      </c>
      <c r="B490">
        <f t="shared" si="15"/>
        <v>489</v>
      </c>
      <c r="C490" s="34" t="str">
        <f>'2025 Muniinfo'!A85</f>
        <v>0260</v>
      </c>
      <c r="D490" s="34" t="str">
        <f>'2025 Muniinfo'!B85</f>
        <v>Teaneck Township</v>
      </c>
      <c r="E490" s="34" t="str">
        <f>'2025 Muniinfo'!C85</f>
        <v>Bergen</v>
      </c>
      <c r="F490">
        <f>'2025 Muniinfo'!D85</f>
        <v>2</v>
      </c>
      <c r="G490" t="str">
        <f>'2025 Muniinfo'!E85</f>
        <v>Ineligible</v>
      </c>
    </row>
    <row r="491" spans="1:7" ht="16.5" x14ac:dyDescent="0.3">
      <c r="A491" t="str">
        <f t="shared" si="14"/>
        <v>Tenafly Borough, Bergen County</v>
      </c>
      <c r="B491">
        <f t="shared" si="15"/>
        <v>490</v>
      </c>
      <c r="C491" s="34" t="str">
        <f>'2025 Muniinfo'!A86</f>
        <v>0261</v>
      </c>
      <c r="D491" s="34" t="str">
        <f>'2025 Muniinfo'!B86</f>
        <v>Tenafly Borough</v>
      </c>
      <c r="E491" s="34" t="str">
        <f>'2025 Muniinfo'!C86</f>
        <v>Bergen</v>
      </c>
      <c r="F491">
        <f>'2025 Muniinfo'!D86</f>
        <v>3</v>
      </c>
      <c r="G491" t="str">
        <f>'2025 Muniinfo'!E86</f>
        <v>Ineligible</v>
      </c>
    </row>
    <row r="492" spans="1:7" ht="16.5" x14ac:dyDescent="0.3">
      <c r="A492" t="str">
        <f t="shared" si="14"/>
        <v>Teterboro Borough, Bergen County</v>
      </c>
      <c r="B492">
        <f t="shared" si="15"/>
        <v>491</v>
      </c>
      <c r="C492" s="34" t="str">
        <f>'2025 Muniinfo'!A87</f>
        <v>0262</v>
      </c>
      <c r="D492" s="34" t="str">
        <f>'2025 Muniinfo'!B87</f>
        <v>Teterboro Borough</v>
      </c>
      <c r="E492" s="34" t="str">
        <f>'2025 Muniinfo'!C87</f>
        <v>Bergen</v>
      </c>
      <c r="F492">
        <f>'2025 Muniinfo'!D87</f>
        <v>1</v>
      </c>
      <c r="G492" t="str">
        <f>'2025 Muniinfo'!E87</f>
        <v>Eligible</v>
      </c>
    </row>
    <row r="493" spans="1:7" ht="16.5" x14ac:dyDescent="0.3">
      <c r="A493" t="str">
        <f t="shared" si="14"/>
        <v>Tewksbury Township, Hunterdon County</v>
      </c>
      <c r="B493">
        <f t="shared" si="15"/>
        <v>492</v>
      </c>
      <c r="C493" s="34" t="str">
        <f>'2025 Muniinfo'!A283</f>
        <v>1024</v>
      </c>
      <c r="D493" s="34" t="str">
        <f>'2025 Muniinfo'!B283</f>
        <v>Tewksbury Township</v>
      </c>
      <c r="E493" s="34" t="str">
        <f>'2025 Muniinfo'!C283</f>
        <v>Hunterdon</v>
      </c>
      <c r="F493">
        <f>'2025 Muniinfo'!D283</f>
        <v>3</v>
      </c>
      <c r="G493" t="str">
        <f>'2025 Muniinfo'!E283</f>
        <v>Eligible</v>
      </c>
    </row>
    <row r="494" spans="1:7" ht="16.5" x14ac:dyDescent="0.3">
      <c r="A494" t="str">
        <f t="shared" si="14"/>
        <v>Tinton Falls Borough, Monmouth County</v>
      </c>
      <c r="B494">
        <f t="shared" si="15"/>
        <v>493</v>
      </c>
      <c r="C494" s="34" t="str">
        <f>'2025 Muniinfo'!A358</f>
        <v>1336</v>
      </c>
      <c r="D494" s="34" t="str">
        <f>'2025 Muniinfo'!B358</f>
        <v>Tinton Falls Borough</v>
      </c>
      <c r="E494" s="34" t="str">
        <f>'2025 Muniinfo'!C358</f>
        <v>Monmouth</v>
      </c>
      <c r="F494">
        <f>'2025 Muniinfo'!D358</f>
        <v>1</v>
      </c>
      <c r="G494" t="str">
        <f>'2025 Muniinfo'!E358</f>
        <v>Eligible</v>
      </c>
    </row>
    <row r="495" spans="1:7" ht="16.5" x14ac:dyDescent="0.3">
      <c r="A495" t="str">
        <f t="shared" si="14"/>
        <v>Toms River Township, Ocean County</v>
      </c>
      <c r="B495">
        <f t="shared" si="15"/>
        <v>494</v>
      </c>
      <c r="C495" s="34" t="str">
        <f>'2025 Muniinfo'!A421</f>
        <v>1507</v>
      </c>
      <c r="D495" s="34" t="str">
        <f>'2025 Muniinfo'!B421</f>
        <v>Toms River Township</v>
      </c>
      <c r="E495" s="34" t="str">
        <f>'2025 Muniinfo'!C421</f>
        <v>Ocean</v>
      </c>
      <c r="F495">
        <f>'2025 Muniinfo'!D421</f>
        <v>1</v>
      </c>
      <c r="G495" t="str">
        <f>'2025 Muniinfo'!E421</f>
        <v>Eligible</v>
      </c>
    </row>
    <row r="496" spans="1:7" ht="16.5" x14ac:dyDescent="0.3">
      <c r="A496" t="str">
        <f t="shared" si="14"/>
        <v>Totowa Borough, Passaic County</v>
      </c>
      <c r="B496">
        <f t="shared" si="15"/>
        <v>495</v>
      </c>
      <c r="C496" s="34" t="str">
        <f>'2025 Muniinfo'!A459</f>
        <v>1612</v>
      </c>
      <c r="D496" s="34" t="str">
        <f>'2025 Muniinfo'!B459</f>
        <v>Totowa Borough</v>
      </c>
      <c r="E496" s="34" t="str">
        <f>'2025 Muniinfo'!C459</f>
        <v>Passaic</v>
      </c>
      <c r="F496">
        <f>'2025 Muniinfo'!D459</f>
        <v>3</v>
      </c>
      <c r="G496" t="str">
        <f>'2025 Muniinfo'!E459</f>
        <v>Eligible</v>
      </c>
    </row>
    <row r="497" spans="1:7" ht="16.5" x14ac:dyDescent="0.3">
      <c r="A497" t="str">
        <f t="shared" si="14"/>
        <v>Trenton City, Mercer County</v>
      </c>
      <c r="B497">
        <f t="shared" si="15"/>
        <v>496</v>
      </c>
      <c r="C497" s="34" t="str">
        <f>'2025 Muniinfo'!A294</f>
        <v>1111</v>
      </c>
      <c r="D497" s="34" t="str">
        <f>'2025 Muniinfo'!B294</f>
        <v>Trenton City</v>
      </c>
      <c r="E497" s="34" t="str">
        <f>'2025 Muniinfo'!C294</f>
        <v>Mercer</v>
      </c>
      <c r="F497">
        <f>'2025 Muniinfo'!D294</f>
        <v>1</v>
      </c>
      <c r="G497" t="str">
        <f>'2025 Muniinfo'!E294</f>
        <v>Ineligible</v>
      </c>
    </row>
    <row r="498" spans="1:7" ht="16.5" x14ac:dyDescent="0.3">
      <c r="A498" t="str">
        <f t="shared" si="14"/>
        <v>Tuckerton Borough, Ocean County</v>
      </c>
      <c r="B498">
        <f t="shared" si="15"/>
        <v>497</v>
      </c>
      <c r="C498" s="34" t="str">
        <f>'2025 Muniinfo'!A446</f>
        <v>1532</v>
      </c>
      <c r="D498" s="34" t="str">
        <f>'2025 Muniinfo'!B446</f>
        <v>Tuckerton Borough</v>
      </c>
      <c r="E498" s="34" t="str">
        <f>'2025 Muniinfo'!C446</f>
        <v>Ocean</v>
      </c>
      <c r="F498">
        <f>'2025 Muniinfo'!D446</f>
        <v>2</v>
      </c>
      <c r="G498" t="str">
        <f>'2025 Muniinfo'!E446</f>
        <v>Ineligible</v>
      </c>
    </row>
    <row r="499" spans="1:7" ht="16.5" x14ac:dyDescent="0.3">
      <c r="A499" t="str">
        <f t="shared" si="14"/>
        <v>Union Beach Borough, Monmouth County</v>
      </c>
      <c r="B499">
        <f t="shared" si="15"/>
        <v>498</v>
      </c>
      <c r="C499" s="34" t="str">
        <f>'2025 Muniinfo'!A372</f>
        <v>1350</v>
      </c>
      <c r="D499" s="34" t="str">
        <f>'2025 Muniinfo'!B372</f>
        <v>Union Beach Borough</v>
      </c>
      <c r="E499" s="34" t="str">
        <f>'2025 Muniinfo'!C372</f>
        <v>Monmouth</v>
      </c>
      <c r="F499">
        <f>'2025 Muniinfo'!D372</f>
        <v>3</v>
      </c>
      <c r="G499" t="str">
        <f>'2025 Muniinfo'!E372</f>
        <v>Ineligible</v>
      </c>
    </row>
    <row r="500" spans="1:7" ht="16.5" x14ac:dyDescent="0.3">
      <c r="A500" t="str">
        <f t="shared" si="14"/>
        <v>Union City City, Hudson County</v>
      </c>
      <c r="B500">
        <f t="shared" si="15"/>
        <v>499</v>
      </c>
      <c r="C500" s="34" t="str">
        <f>'2025 Muniinfo'!A257</f>
        <v>0910</v>
      </c>
      <c r="D500" s="34" t="str">
        <f>'2025 Muniinfo'!B257</f>
        <v>Union City City</v>
      </c>
      <c r="E500" s="34" t="str">
        <f>'2025 Muniinfo'!C257</f>
        <v>Hudson</v>
      </c>
      <c r="F500">
        <f>'2025 Muniinfo'!D257</f>
        <v>1</v>
      </c>
      <c r="G500" t="str">
        <f>'2025 Muniinfo'!E257</f>
        <v>Ineligible</v>
      </c>
    </row>
    <row r="501" spans="1:7" ht="16.5" x14ac:dyDescent="0.3">
      <c r="A501" t="str">
        <f t="shared" si="14"/>
        <v>Union Township, Hunterdon County</v>
      </c>
      <c r="B501">
        <f t="shared" si="15"/>
        <v>500</v>
      </c>
      <c r="C501" s="34" t="str">
        <f>'2025 Muniinfo'!A284</f>
        <v>1025</v>
      </c>
      <c r="D501" s="34" t="str">
        <f>'2025 Muniinfo'!B284</f>
        <v>Union Township</v>
      </c>
      <c r="E501" s="34" t="str">
        <f>'2025 Muniinfo'!C284</f>
        <v>Hunterdon</v>
      </c>
      <c r="F501">
        <f>'2025 Muniinfo'!D284</f>
        <v>1</v>
      </c>
      <c r="G501" t="str">
        <f>'2025 Muniinfo'!E284</f>
        <v>Eligible</v>
      </c>
    </row>
    <row r="502" spans="1:7" ht="16.5" x14ac:dyDescent="0.3">
      <c r="A502" t="str">
        <f t="shared" si="14"/>
        <v>Union Township, Union County</v>
      </c>
      <c r="B502">
        <f t="shared" si="15"/>
        <v>501</v>
      </c>
      <c r="C502" s="34" t="str">
        <f>'2025 Muniinfo'!A542</f>
        <v>2019</v>
      </c>
      <c r="D502" s="34" t="str">
        <f>'2025 Muniinfo'!B542</f>
        <v>Union Township</v>
      </c>
      <c r="E502" s="34" t="str">
        <f>'2025 Muniinfo'!C542</f>
        <v>Union</v>
      </c>
      <c r="F502">
        <f>'2025 Muniinfo'!D542</f>
        <v>2</v>
      </c>
      <c r="G502" t="str">
        <f>'2025 Muniinfo'!E542</f>
        <v>Ineligible</v>
      </c>
    </row>
    <row r="503" spans="1:7" ht="16.5" x14ac:dyDescent="0.3">
      <c r="A503" t="str">
        <f t="shared" si="14"/>
        <v>Upper Deerfield Township, Cumberland County</v>
      </c>
      <c r="B503">
        <f t="shared" si="15"/>
        <v>502</v>
      </c>
      <c r="C503" s="34" t="str">
        <f>'2025 Muniinfo'!A200</f>
        <v>0613</v>
      </c>
      <c r="D503" s="34" t="str">
        <f>'2025 Muniinfo'!B200</f>
        <v>Upper Deerfield Township</v>
      </c>
      <c r="E503" s="34" t="str">
        <f>'2025 Muniinfo'!C200</f>
        <v>Cumberland</v>
      </c>
      <c r="F503">
        <f>'2025 Muniinfo'!D200</f>
        <v>1</v>
      </c>
      <c r="G503" t="str">
        <f>'2025 Muniinfo'!E200</f>
        <v>Eligible</v>
      </c>
    </row>
    <row r="504" spans="1:7" ht="16.5" x14ac:dyDescent="0.3">
      <c r="A504" t="str">
        <f t="shared" si="14"/>
        <v>Upper Freehold Township, Monmouth County</v>
      </c>
      <c r="B504">
        <f t="shared" si="15"/>
        <v>503</v>
      </c>
      <c r="C504" s="34" t="str">
        <f>'2025 Muniinfo'!A373</f>
        <v>1351</v>
      </c>
      <c r="D504" s="34" t="str">
        <f>'2025 Muniinfo'!B373</f>
        <v>Upper Freehold Township</v>
      </c>
      <c r="E504" s="34" t="str">
        <f>'2025 Muniinfo'!C373</f>
        <v>Monmouth</v>
      </c>
      <c r="F504">
        <f>'2025 Muniinfo'!D373</f>
        <v>1</v>
      </c>
      <c r="G504" t="str">
        <f>'2025 Muniinfo'!E373</f>
        <v>Eligible</v>
      </c>
    </row>
    <row r="505" spans="1:7" ht="16.5" x14ac:dyDescent="0.3">
      <c r="A505" t="str">
        <f t="shared" si="14"/>
        <v>Upper Pittsgrove Township, Salem County</v>
      </c>
      <c r="B505">
        <f t="shared" si="15"/>
        <v>504</v>
      </c>
      <c r="C505" s="34" t="str">
        <f>'2025 Muniinfo'!A477</f>
        <v>1714</v>
      </c>
      <c r="D505" s="34" t="str">
        <f>'2025 Muniinfo'!B477</f>
        <v>Upper Pittsgrove Township</v>
      </c>
      <c r="E505" s="34" t="str">
        <f>'2025 Muniinfo'!C477</f>
        <v>Salem</v>
      </c>
      <c r="F505">
        <f>'2025 Muniinfo'!D477</f>
        <v>3</v>
      </c>
      <c r="G505" t="str">
        <f>'2025 Muniinfo'!E477</f>
        <v>Eligible</v>
      </c>
    </row>
    <row r="506" spans="1:7" ht="16.5" x14ac:dyDescent="0.3">
      <c r="A506" t="str">
        <f t="shared" si="14"/>
        <v>Upper Saddle River Borough, Bergen County</v>
      </c>
      <c r="B506">
        <f t="shared" si="15"/>
        <v>505</v>
      </c>
      <c r="C506" s="34" t="str">
        <f>'2025 Muniinfo'!A88</f>
        <v>0263</v>
      </c>
      <c r="D506" s="34" t="str">
        <f>'2025 Muniinfo'!B88</f>
        <v>Upper Saddle River Borough</v>
      </c>
      <c r="E506" s="34" t="str">
        <f>'2025 Muniinfo'!C88</f>
        <v>Bergen</v>
      </c>
      <c r="F506">
        <f>'2025 Muniinfo'!D88</f>
        <v>2</v>
      </c>
      <c r="G506" t="str">
        <f>'2025 Muniinfo'!E88</f>
        <v>Ineligible</v>
      </c>
    </row>
    <row r="507" spans="1:7" ht="16.5" x14ac:dyDescent="0.3">
      <c r="A507" t="str">
        <f t="shared" si="14"/>
        <v>Upper Township, Cape May County</v>
      </c>
      <c r="B507">
        <f t="shared" si="15"/>
        <v>506</v>
      </c>
      <c r="C507" s="34" t="str">
        <f>'2025 Muniinfo'!A182</f>
        <v>0511</v>
      </c>
      <c r="D507" s="34" t="str">
        <f>'2025 Muniinfo'!B182</f>
        <v>Upper Township</v>
      </c>
      <c r="E507" s="34" t="str">
        <f>'2025 Muniinfo'!C182</f>
        <v>Cape May</v>
      </c>
      <c r="F507">
        <f>'2025 Muniinfo'!D182</f>
        <v>1</v>
      </c>
      <c r="G507" t="str">
        <f>'2025 Muniinfo'!E182</f>
        <v>Eligible</v>
      </c>
    </row>
    <row r="508" spans="1:7" ht="16.5" x14ac:dyDescent="0.3">
      <c r="A508" t="str">
        <f t="shared" si="14"/>
        <v>Ventnor City, Atlantic County</v>
      </c>
      <c r="B508">
        <f t="shared" si="15"/>
        <v>507</v>
      </c>
      <c r="C508" s="34" t="str">
        <f>'2025 Muniinfo'!A24</f>
        <v>0122</v>
      </c>
      <c r="D508" s="34" t="str">
        <f>'2025 Muniinfo'!B24</f>
        <v>Ventnor City</v>
      </c>
      <c r="E508" s="34" t="str">
        <f>'2025 Muniinfo'!C24</f>
        <v>Atlantic</v>
      </c>
      <c r="F508">
        <f>'2025 Muniinfo'!D24</f>
        <v>1</v>
      </c>
      <c r="G508" t="str">
        <f>'2025 Muniinfo'!E24</f>
        <v>Eligible</v>
      </c>
    </row>
    <row r="509" spans="1:7" ht="16.5" x14ac:dyDescent="0.3">
      <c r="A509" t="str">
        <f t="shared" si="14"/>
        <v>Vernon Township, Sussex County</v>
      </c>
      <c r="B509">
        <f t="shared" si="15"/>
        <v>508</v>
      </c>
      <c r="C509" s="34" t="str">
        <f>'2025 Muniinfo'!A521</f>
        <v>1922</v>
      </c>
      <c r="D509" s="34" t="str">
        <f>'2025 Muniinfo'!B521</f>
        <v>Vernon Township</v>
      </c>
      <c r="E509" s="34" t="str">
        <f>'2025 Muniinfo'!C521</f>
        <v>Sussex</v>
      </c>
      <c r="F509">
        <f>'2025 Muniinfo'!D521</f>
        <v>2</v>
      </c>
      <c r="G509" t="str">
        <f>'2025 Muniinfo'!E521</f>
        <v>Ineligible</v>
      </c>
    </row>
    <row r="510" spans="1:7" ht="16.5" x14ac:dyDescent="0.3">
      <c r="A510" t="str">
        <f t="shared" si="14"/>
        <v>Verona Township, Essex County</v>
      </c>
      <c r="B510">
        <f t="shared" si="15"/>
        <v>509</v>
      </c>
      <c r="C510" s="34" t="str">
        <f>'2025 Muniinfo'!A221</f>
        <v>0720</v>
      </c>
      <c r="D510" s="34" t="str">
        <f>'2025 Muniinfo'!B221</f>
        <v>Verona Township</v>
      </c>
      <c r="E510" s="34" t="str">
        <f>'2025 Muniinfo'!C221</f>
        <v>Essex</v>
      </c>
      <c r="F510">
        <f>'2025 Muniinfo'!D221</f>
        <v>1</v>
      </c>
      <c r="G510" t="str">
        <f>'2025 Muniinfo'!E221</f>
        <v>Ineligible</v>
      </c>
    </row>
    <row r="511" spans="1:7" ht="16.5" x14ac:dyDescent="0.3">
      <c r="A511" t="str">
        <f t="shared" si="14"/>
        <v>Victory Gardens Borough, Morris County</v>
      </c>
      <c r="B511">
        <f t="shared" si="15"/>
        <v>510</v>
      </c>
      <c r="C511" s="34" t="str">
        <f>'2025 Muniinfo'!A412</f>
        <v>1437</v>
      </c>
      <c r="D511" s="34" t="str">
        <f>'2025 Muniinfo'!B412</f>
        <v>Victory Gardens Borough</v>
      </c>
      <c r="E511" s="34" t="str">
        <f>'2025 Muniinfo'!C412</f>
        <v>Morris</v>
      </c>
      <c r="F511">
        <f>'2025 Muniinfo'!D412</f>
        <v>1</v>
      </c>
      <c r="G511" t="str">
        <f>'2025 Muniinfo'!E412</f>
        <v>Ineligible</v>
      </c>
    </row>
    <row r="512" spans="1:7" ht="16.5" x14ac:dyDescent="0.3">
      <c r="A512" t="str">
        <f t="shared" si="14"/>
        <v>Vineland City, Cumberland County</v>
      </c>
      <c r="B512">
        <f t="shared" si="15"/>
        <v>511</v>
      </c>
      <c r="C512" s="34" t="str">
        <f>'2025 Muniinfo'!A201</f>
        <v>0614</v>
      </c>
      <c r="D512" s="34" t="str">
        <f>'2025 Muniinfo'!B201</f>
        <v>Vineland City</v>
      </c>
      <c r="E512" s="34" t="str">
        <f>'2025 Muniinfo'!C201</f>
        <v>Cumberland</v>
      </c>
      <c r="F512">
        <f>'2025 Muniinfo'!D201</f>
        <v>2</v>
      </c>
      <c r="G512" t="str">
        <f>'2025 Muniinfo'!E201</f>
        <v>Ineligible</v>
      </c>
    </row>
    <row r="513" spans="1:7" ht="16.5" x14ac:dyDescent="0.3">
      <c r="A513" t="str">
        <f t="shared" si="14"/>
        <v>Voorhees Township, Camden County</v>
      </c>
      <c r="B513">
        <f t="shared" si="15"/>
        <v>512</v>
      </c>
      <c r="C513" s="34" t="str">
        <f>'2025 Muniinfo'!A168</f>
        <v>0434</v>
      </c>
      <c r="D513" s="34" t="str">
        <f>'2025 Muniinfo'!B168</f>
        <v>Voorhees Township</v>
      </c>
      <c r="E513" s="34" t="str">
        <f>'2025 Muniinfo'!C168</f>
        <v>Camden</v>
      </c>
      <c r="F513">
        <f>'2025 Muniinfo'!D168</f>
        <v>2</v>
      </c>
      <c r="G513" t="str">
        <f>'2025 Muniinfo'!E168</f>
        <v>Ineligible</v>
      </c>
    </row>
    <row r="514" spans="1:7" ht="16.5" x14ac:dyDescent="0.3">
      <c r="A514" t="str">
        <f t="shared" ref="A514:A566" si="16">D514&amp;", "&amp;E514&amp;" County"</f>
        <v>Waldwick Borough, Bergen County</v>
      </c>
      <c r="B514">
        <f t="shared" si="15"/>
        <v>513</v>
      </c>
      <c r="C514" s="34" t="str">
        <f>'2025 Muniinfo'!A89</f>
        <v>0264</v>
      </c>
      <c r="D514" s="34" t="str">
        <f>'2025 Muniinfo'!B89</f>
        <v>Waldwick Borough</v>
      </c>
      <c r="E514" s="34" t="str">
        <f>'2025 Muniinfo'!C89</f>
        <v>Bergen</v>
      </c>
      <c r="F514">
        <f>'2025 Muniinfo'!D89</f>
        <v>3</v>
      </c>
      <c r="G514" t="str">
        <f>'2025 Muniinfo'!E89</f>
        <v>Eligible</v>
      </c>
    </row>
    <row r="515" spans="1:7" ht="16.5" x14ac:dyDescent="0.3">
      <c r="A515" t="str">
        <f t="shared" si="16"/>
        <v>Wall Township, Monmouth County</v>
      </c>
      <c r="B515">
        <f t="shared" si="15"/>
        <v>514</v>
      </c>
      <c r="C515" s="34" t="str">
        <f>'2025 Muniinfo'!A374</f>
        <v>1352</v>
      </c>
      <c r="D515" s="34" t="str">
        <f>'2025 Muniinfo'!B374</f>
        <v>Wall Township</v>
      </c>
      <c r="E515" s="34" t="str">
        <f>'2025 Muniinfo'!C374</f>
        <v>Monmouth</v>
      </c>
      <c r="F515">
        <f>'2025 Muniinfo'!D374</f>
        <v>2</v>
      </c>
      <c r="G515" t="str">
        <f>'2025 Muniinfo'!E374</f>
        <v>Ineligible</v>
      </c>
    </row>
    <row r="516" spans="1:7" ht="16.5" x14ac:dyDescent="0.3">
      <c r="A516" t="str">
        <f t="shared" si="16"/>
        <v>Wallington Borough, Bergen County</v>
      </c>
      <c r="B516">
        <f t="shared" ref="B516:B566" si="17">B515+1</f>
        <v>515</v>
      </c>
      <c r="C516" s="34" t="str">
        <f>'2025 Muniinfo'!A90</f>
        <v>0265</v>
      </c>
      <c r="D516" s="34" t="str">
        <f>'2025 Muniinfo'!B90</f>
        <v>Wallington Borough</v>
      </c>
      <c r="E516" s="34" t="str">
        <f>'2025 Muniinfo'!C90</f>
        <v>Bergen</v>
      </c>
      <c r="F516">
        <f>'2025 Muniinfo'!D90</f>
        <v>1</v>
      </c>
      <c r="G516" t="str">
        <f>'2025 Muniinfo'!E90</f>
        <v>Ineligible</v>
      </c>
    </row>
    <row r="517" spans="1:7" ht="16.5" x14ac:dyDescent="0.3">
      <c r="A517" t="str">
        <f t="shared" si="16"/>
        <v>Walpack Township, Sussex County</v>
      </c>
      <c r="B517">
        <f t="shared" si="17"/>
        <v>516</v>
      </c>
      <c r="C517" s="34" t="str">
        <f>'2025 Muniinfo'!A522</f>
        <v>1923</v>
      </c>
      <c r="D517" s="34" t="str">
        <f>'2025 Muniinfo'!B522</f>
        <v>Walpack Township</v>
      </c>
      <c r="E517" s="34" t="str">
        <f>'2025 Muniinfo'!C522</f>
        <v>Sussex</v>
      </c>
      <c r="F517">
        <f>'2025 Muniinfo'!D522</f>
        <v>3</v>
      </c>
      <c r="G517" t="str">
        <f>'2025 Muniinfo'!E522</f>
        <v>Eligible</v>
      </c>
    </row>
    <row r="518" spans="1:7" ht="16.5" x14ac:dyDescent="0.3">
      <c r="A518" t="str">
        <f t="shared" si="16"/>
        <v>Wanaque Borough, Passaic County</v>
      </c>
      <c r="B518">
        <f t="shared" si="17"/>
        <v>517</v>
      </c>
      <c r="C518" s="34" t="str">
        <f>'2025 Muniinfo'!A460</f>
        <v>1613</v>
      </c>
      <c r="D518" s="34" t="str">
        <f>'2025 Muniinfo'!B460</f>
        <v>Wanaque Borough</v>
      </c>
      <c r="E518" s="34" t="str">
        <f>'2025 Muniinfo'!C460</f>
        <v>Passaic</v>
      </c>
      <c r="F518">
        <f>'2025 Muniinfo'!D460</f>
        <v>1</v>
      </c>
      <c r="G518" t="str">
        <f>'2025 Muniinfo'!E460</f>
        <v>Eligible</v>
      </c>
    </row>
    <row r="519" spans="1:7" ht="16.5" x14ac:dyDescent="0.3">
      <c r="A519" t="str">
        <f t="shared" si="16"/>
        <v>Wantage Township, Sussex County</v>
      </c>
      <c r="B519">
        <f t="shared" si="17"/>
        <v>518</v>
      </c>
      <c r="C519" s="34" t="str">
        <f>'2025 Muniinfo'!A523</f>
        <v>1924</v>
      </c>
      <c r="D519" s="34" t="str">
        <f>'2025 Muniinfo'!B523</f>
        <v>Wantage Township</v>
      </c>
      <c r="E519" s="34" t="str">
        <f>'2025 Muniinfo'!C523</f>
        <v>Sussex</v>
      </c>
      <c r="F519">
        <f>'2025 Muniinfo'!D523</f>
        <v>1</v>
      </c>
      <c r="G519" t="str">
        <f>'2025 Muniinfo'!E523</f>
        <v>Eligible</v>
      </c>
    </row>
    <row r="520" spans="1:7" ht="16.5" x14ac:dyDescent="0.3">
      <c r="A520" t="str">
        <f t="shared" si="16"/>
        <v>Warren Township, Somerset County</v>
      </c>
      <c r="B520">
        <f t="shared" si="17"/>
        <v>519</v>
      </c>
      <c r="C520" s="34" t="str">
        <f>'2025 Muniinfo'!A498</f>
        <v>1820</v>
      </c>
      <c r="D520" s="34" t="str">
        <f>'2025 Muniinfo'!B498</f>
        <v>Warren Township</v>
      </c>
      <c r="E520" s="34" t="str">
        <f>'2025 Muniinfo'!C498</f>
        <v>Somerset</v>
      </c>
      <c r="F520">
        <f>'2025 Muniinfo'!D498</f>
        <v>3</v>
      </c>
      <c r="G520" t="str">
        <f>'2025 Muniinfo'!E498</f>
        <v>Eligible</v>
      </c>
    </row>
    <row r="521" spans="1:7" ht="16.5" x14ac:dyDescent="0.3">
      <c r="A521" t="str">
        <f t="shared" si="16"/>
        <v>Washington Borough, Warren County</v>
      </c>
      <c r="B521">
        <f t="shared" si="17"/>
        <v>520</v>
      </c>
      <c r="C521" s="34" t="str">
        <f>'2025 Muniinfo'!A564</f>
        <v>2121</v>
      </c>
      <c r="D521" s="34" t="str">
        <f>'2025 Muniinfo'!B564</f>
        <v>Washington Borough</v>
      </c>
      <c r="E521" s="34" t="str">
        <f>'2025 Muniinfo'!C564</f>
        <v>Warren</v>
      </c>
      <c r="F521">
        <f>'2025 Muniinfo'!D564</f>
        <v>1</v>
      </c>
      <c r="G521" t="str">
        <f>'2025 Muniinfo'!E564</f>
        <v>Ineligible</v>
      </c>
    </row>
    <row r="522" spans="1:7" ht="16.5" x14ac:dyDescent="0.3">
      <c r="A522" t="str">
        <f t="shared" si="16"/>
        <v>Washington Township, Bergen County</v>
      </c>
      <c r="B522">
        <f t="shared" si="17"/>
        <v>521</v>
      </c>
      <c r="C522" s="34" t="str">
        <f>'2025 Muniinfo'!A91</f>
        <v>0266</v>
      </c>
      <c r="D522" s="34" t="str">
        <f>'2025 Muniinfo'!B91</f>
        <v>Washington Township</v>
      </c>
      <c r="E522" s="34" t="str">
        <f>'2025 Muniinfo'!C91</f>
        <v>Bergen</v>
      </c>
      <c r="F522">
        <f>'2025 Muniinfo'!D91</f>
        <v>2</v>
      </c>
      <c r="G522" t="str">
        <f>'2025 Muniinfo'!E91</f>
        <v>Ineligible</v>
      </c>
    </row>
    <row r="523" spans="1:7" ht="16.5" x14ac:dyDescent="0.3">
      <c r="A523" t="str">
        <f t="shared" si="16"/>
        <v>Washington Township, Burlington County</v>
      </c>
      <c r="B523">
        <f t="shared" si="17"/>
        <v>522</v>
      </c>
      <c r="C523" s="34" t="str">
        <f>'2025 Muniinfo'!A131</f>
        <v>0336</v>
      </c>
      <c r="D523" s="34" t="str">
        <f>'2025 Muniinfo'!B131</f>
        <v>Washington Township</v>
      </c>
      <c r="E523" s="34" t="str">
        <f>'2025 Muniinfo'!C131</f>
        <v>Burlington</v>
      </c>
      <c r="F523">
        <f>'2025 Muniinfo'!D131</f>
        <v>3</v>
      </c>
      <c r="G523" t="str">
        <f>'2025 Muniinfo'!E131</f>
        <v>Eligible</v>
      </c>
    </row>
    <row r="524" spans="1:7" ht="16.5" x14ac:dyDescent="0.3">
      <c r="A524" t="str">
        <f t="shared" si="16"/>
        <v>Washington Township, Gloucester County</v>
      </c>
      <c r="B524">
        <f t="shared" si="17"/>
        <v>523</v>
      </c>
      <c r="C524" s="34" t="str">
        <f>'2025 Muniinfo'!A241</f>
        <v>0818</v>
      </c>
      <c r="D524" s="34" t="str">
        <f>'2025 Muniinfo'!B241</f>
        <v>Washington Township</v>
      </c>
      <c r="E524" s="34" t="str">
        <f>'2025 Muniinfo'!C241</f>
        <v>Gloucester</v>
      </c>
      <c r="F524">
        <f>'2025 Muniinfo'!D241</f>
        <v>3</v>
      </c>
      <c r="G524" t="str">
        <f>'2025 Muniinfo'!E241</f>
        <v>Eligible</v>
      </c>
    </row>
    <row r="525" spans="1:7" ht="16.5" x14ac:dyDescent="0.3">
      <c r="A525" t="str">
        <f t="shared" si="16"/>
        <v>Washington Township, Morris County</v>
      </c>
      <c r="B525">
        <f t="shared" si="17"/>
        <v>524</v>
      </c>
      <c r="C525" s="34" t="str">
        <f>'2025 Muniinfo'!A413</f>
        <v>1438</v>
      </c>
      <c r="D525" s="34" t="str">
        <f>'2025 Muniinfo'!B413</f>
        <v>Washington Township</v>
      </c>
      <c r="E525" s="34" t="str">
        <f>'2025 Muniinfo'!C413</f>
        <v>Morris</v>
      </c>
      <c r="F525">
        <f>'2025 Muniinfo'!D413</f>
        <v>2</v>
      </c>
      <c r="G525" t="str">
        <f>'2025 Muniinfo'!E413</f>
        <v>Ineligible</v>
      </c>
    </row>
    <row r="526" spans="1:7" ht="16.5" x14ac:dyDescent="0.3">
      <c r="A526" t="str">
        <f t="shared" si="16"/>
        <v>Washington Township, Warren County</v>
      </c>
      <c r="B526">
        <f t="shared" si="17"/>
        <v>525</v>
      </c>
      <c r="C526" s="34" t="str">
        <f>'2025 Muniinfo'!A565</f>
        <v>2122</v>
      </c>
      <c r="D526" s="34" t="str">
        <f>'2025 Muniinfo'!B565</f>
        <v>Washington Township</v>
      </c>
      <c r="E526" s="34" t="str">
        <f>'2025 Muniinfo'!C565</f>
        <v>Warren</v>
      </c>
      <c r="F526">
        <f>'2025 Muniinfo'!D565</f>
        <v>2</v>
      </c>
      <c r="G526" t="str">
        <f>'2025 Muniinfo'!E565</f>
        <v>Ineligible</v>
      </c>
    </row>
    <row r="527" spans="1:7" ht="16.5" x14ac:dyDescent="0.3">
      <c r="A527" t="str">
        <f t="shared" si="16"/>
        <v>Watchung Borough, Somerset County</v>
      </c>
      <c r="B527">
        <f t="shared" si="17"/>
        <v>526</v>
      </c>
      <c r="C527" s="34" t="str">
        <f>'2025 Muniinfo'!A499</f>
        <v>1821</v>
      </c>
      <c r="D527" s="34" t="str">
        <f>'2025 Muniinfo'!B499</f>
        <v>Watchung Borough</v>
      </c>
      <c r="E527" s="34" t="str">
        <f>'2025 Muniinfo'!C499</f>
        <v>Somerset</v>
      </c>
      <c r="F527">
        <f>'2025 Muniinfo'!D499</f>
        <v>1</v>
      </c>
      <c r="G527" t="str">
        <f>'2025 Muniinfo'!E499</f>
        <v>Eligible</v>
      </c>
    </row>
    <row r="528" spans="1:7" ht="16.5" x14ac:dyDescent="0.3">
      <c r="A528" t="str">
        <f t="shared" si="16"/>
        <v>Waterford Township, Camden County</v>
      </c>
      <c r="B528">
        <f t="shared" si="17"/>
        <v>527</v>
      </c>
      <c r="C528" s="34" t="str">
        <f>'2025 Muniinfo'!A169</f>
        <v>0435</v>
      </c>
      <c r="D528" s="34" t="str">
        <f>'2025 Muniinfo'!B169</f>
        <v>Waterford Township</v>
      </c>
      <c r="E528" s="34" t="str">
        <f>'2025 Muniinfo'!C169</f>
        <v>Camden</v>
      </c>
      <c r="F528">
        <f>'2025 Muniinfo'!D169</f>
        <v>3</v>
      </c>
      <c r="G528" t="str">
        <f>'2025 Muniinfo'!E169</f>
        <v>Eligible</v>
      </c>
    </row>
    <row r="529" spans="1:7" ht="16.5" x14ac:dyDescent="0.3">
      <c r="A529" t="str">
        <f t="shared" si="16"/>
        <v>Wayne Township, Passaic County</v>
      </c>
      <c r="B529">
        <f t="shared" si="17"/>
        <v>528</v>
      </c>
      <c r="C529" s="34" t="str">
        <f>'2025 Muniinfo'!A461</f>
        <v>1614</v>
      </c>
      <c r="D529" s="34" t="str">
        <f>'2025 Muniinfo'!B461</f>
        <v>Wayne Township</v>
      </c>
      <c r="E529" s="34" t="str">
        <f>'2025 Muniinfo'!C461</f>
        <v>Passaic</v>
      </c>
      <c r="F529">
        <f>'2025 Muniinfo'!D461</f>
        <v>2</v>
      </c>
      <c r="G529" t="str">
        <f>'2025 Muniinfo'!E461</f>
        <v>Ineligible</v>
      </c>
    </row>
    <row r="530" spans="1:7" ht="16.5" x14ac:dyDescent="0.3">
      <c r="A530" t="str">
        <f t="shared" si="16"/>
        <v>Weehawken Township, Hudson County</v>
      </c>
      <c r="B530">
        <f t="shared" si="17"/>
        <v>529</v>
      </c>
      <c r="C530" s="34" t="str">
        <f>'2025 Muniinfo'!A258</f>
        <v>0911</v>
      </c>
      <c r="D530" s="34" t="str">
        <f>'2025 Muniinfo'!B258</f>
        <v>Weehawken Township</v>
      </c>
      <c r="E530" s="34" t="str">
        <f>'2025 Muniinfo'!C258</f>
        <v>Hudson</v>
      </c>
      <c r="F530">
        <f>'2025 Muniinfo'!D258</f>
        <v>2</v>
      </c>
      <c r="G530" t="str">
        <f>'2025 Muniinfo'!E258</f>
        <v>Ineligible</v>
      </c>
    </row>
    <row r="531" spans="1:7" ht="16.5" x14ac:dyDescent="0.3">
      <c r="A531" t="str">
        <f t="shared" si="16"/>
        <v>Wenonah Borough, Gloucester County</v>
      </c>
      <c r="B531">
        <f t="shared" si="17"/>
        <v>530</v>
      </c>
      <c r="C531" s="34" t="str">
        <f>'2025 Muniinfo'!A242</f>
        <v>0819</v>
      </c>
      <c r="D531" s="34" t="str">
        <f>'2025 Muniinfo'!B242</f>
        <v>Wenonah Borough</v>
      </c>
      <c r="E531" s="34" t="str">
        <f>'2025 Muniinfo'!C242</f>
        <v>Gloucester</v>
      </c>
      <c r="F531">
        <f>'2025 Muniinfo'!D242</f>
        <v>1</v>
      </c>
      <c r="G531" t="str">
        <f>'2025 Muniinfo'!E242</f>
        <v>Eligible</v>
      </c>
    </row>
    <row r="532" spans="1:7" ht="16.5" x14ac:dyDescent="0.3">
      <c r="A532" t="str">
        <f t="shared" si="16"/>
        <v>West Amwell Township, Hunterdon County</v>
      </c>
      <c r="B532">
        <f t="shared" si="17"/>
        <v>531</v>
      </c>
      <c r="C532" s="34" t="str">
        <f>'2025 Muniinfo'!A285</f>
        <v>1026</v>
      </c>
      <c r="D532" s="34" t="str">
        <f>'2025 Muniinfo'!B285</f>
        <v>West Amwell Township</v>
      </c>
      <c r="E532" s="34" t="str">
        <f>'2025 Muniinfo'!C285</f>
        <v>Hunterdon</v>
      </c>
      <c r="F532">
        <f>'2025 Muniinfo'!D285</f>
        <v>2</v>
      </c>
      <c r="G532" t="str">
        <f>'2025 Muniinfo'!E285</f>
        <v>Ineligible</v>
      </c>
    </row>
    <row r="533" spans="1:7" ht="16.5" x14ac:dyDescent="0.3">
      <c r="A533" t="str">
        <f t="shared" si="16"/>
        <v>West Caldwell Township, Essex County</v>
      </c>
      <c r="B533">
        <f t="shared" si="17"/>
        <v>532</v>
      </c>
      <c r="C533" s="34" t="str">
        <f>'2025 Muniinfo'!A222</f>
        <v>0721</v>
      </c>
      <c r="D533" s="34" t="str">
        <f>'2025 Muniinfo'!B222</f>
        <v>West Caldwell Township</v>
      </c>
      <c r="E533" s="34" t="str">
        <f>'2025 Muniinfo'!C222</f>
        <v>Essex</v>
      </c>
      <c r="F533">
        <f>'2025 Muniinfo'!D222</f>
        <v>2</v>
      </c>
      <c r="G533" t="str">
        <f>'2025 Muniinfo'!E222</f>
        <v>Ineligible</v>
      </c>
    </row>
    <row r="534" spans="1:7" ht="16.5" x14ac:dyDescent="0.3">
      <c r="A534" t="str">
        <f t="shared" si="16"/>
        <v>West Cape May Borough, Cape May County</v>
      </c>
      <c r="B534">
        <f t="shared" si="17"/>
        <v>533</v>
      </c>
      <c r="C534" s="34" t="str">
        <f>'2025 Muniinfo'!A183</f>
        <v>0512</v>
      </c>
      <c r="D534" s="34" t="str">
        <f>'2025 Muniinfo'!B183</f>
        <v>West Cape May Borough</v>
      </c>
      <c r="E534" s="34" t="str">
        <f>'2025 Muniinfo'!C183</f>
        <v>Cape May</v>
      </c>
      <c r="F534">
        <f>'2025 Muniinfo'!D183</f>
        <v>2</v>
      </c>
      <c r="G534" t="str">
        <f>'2025 Muniinfo'!E183</f>
        <v>Ineligible</v>
      </c>
    </row>
    <row r="535" spans="1:7" ht="16.5" x14ac:dyDescent="0.3">
      <c r="A535" t="str">
        <f t="shared" si="16"/>
        <v>West Deptford Township, Gloucester County</v>
      </c>
      <c r="B535">
        <f t="shared" si="17"/>
        <v>534</v>
      </c>
      <c r="C535" s="34" t="str">
        <f>'2025 Muniinfo'!A243</f>
        <v>0820</v>
      </c>
      <c r="D535" s="34" t="str">
        <f>'2025 Muniinfo'!B243</f>
        <v>West Deptford Township</v>
      </c>
      <c r="E535" s="34" t="str">
        <f>'2025 Muniinfo'!C243</f>
        <v>Gloucester</v>
      </c>
      <c r="F535">
        <f>'2025 Muniinfo'!D243</f>
        <v>2</v>
      </c>
      <c r="G535" t="str">
        <f>'2025 Muniinfo'!E243</f>
        <v>Ineligible</v>
      </c>
    </row>
    <row r="536" spans="1:7" ht="16.5" x14ac:dyDescent="0.3">
      <c r="A536" t="str">
        <f t="shared" si="16"/>
        <v>West Long Branch Borough, Monmouth County</v>
      </c>
      <c r="B536">
        <f t="shared" si="17"/>
        <v>535</v>
      </c>
      <c r="C536" s="34" t="str">
        <f>'2025 Muniinfo'!A375</f>
        <v>1353</v>
      </c>
      <c r="D536" s="34" t="str">
        <f>'2025 Muniinfo'!B375</f>
        <v>West Long Branch Borough</v>
      </c>
      <c r="E536" s="34" t="str">
        <f>'2025 Muniinfo'!C375</f>
        <v>Monmouth</v>
      </c>
      <c r="F536">
        <f>'2025 Muniinfo'!D375</f>
        <v>3</v>
      </c>
      <c r="G536" t="str">
        <f>'2025 Muniinfo'!E375</f>
        <v>Eligible</v>
      </c>
    </row>
    <row r="537" spans="1:7" ht="16.5" x14ac:dyDescent="0.3">
      <c r="A537" t="str">
        <f t="shared" si="16"/>
        <v>West Milford Township, Passaic County</v>
      </c>
      <c r="B537">
        <f t="shared" si="17"/>
        <v>536</v>
      </c>
      <c r="C537" s="34" t="str">
        <f>'2025 Muniinfo'!A462</f>
        <v>1615</v>
      </c>
      <c r="D537" s="34" t="str">
        <f>'2025 Muniinfo'!B462</f>
        <v>West Milford Township</v>
      </c>
      <c r="E537" s="34" t="str">
        <f>'2025 Muniinfo'!C462</f>
        <v>Passaic</v>
      </c>
      <c r="F537">
        <f>'2025 Muniinfo'!D462</f>
        <v>3</v>
      </c>
      <c r="G537" t="str">
        <f>'2025 Muniinfo'!E462</f>
        <v>Eligible</v>
      </c>
    </row>
    <row r="538" spans="1:7" ht="16.5" x14ac:dyDescent="0.3">
      <c r="A538" t="str">
        <f t="shared" si="16"/>
        <v>West New York Town, Hudson County</v>
      </c>
      <c r="B538">
        <f t="shared" si="17"/>
        <v>537</v>
      </c>
      <c r="C538" s="34" t="str">
        <f>'2025 Muniinfo'!A259</f>
        <v>0912</v>
      </c>
      <c r="D538" s="34" t="str">
        <f>'2025 Muniinfo'!B259</f>
        <v>West New York Town</v>
      </c>
      <c r="E538" s="34" t="str">
        <f>'2025 Muniinfo'!C259</f>
        <v>Hudson</v>
      </c>
      <c r="F538">
        <f>'2025 Muniinfo'!D259</f>
        <v>3</v>
      </c>
      <c r="G538" t="str">
        <f>'2025 Muniinfo'!E259</f>
        <v>Ineligible</v>
      </c>
    </row>
    <row r="539" spans="1:7" ht="16.5" x14ac:dyDescent="0.3">
      <c r="A539" t="str">
        <f t="shared" si="16"/>
        <v>West Orange Township, Essex County</v>
      </c>
      <c r="B539">
        <f t="shared" si="17"/>
        <v>538</v>
      </c>
      <c r="C539" s="34" t="str">
        <f>'2025 Muniinfo'!A223</f>
        <v>0722</v>
      </c>
      <c r="D539" s="34" t="str">
        <f>'2025 Muniinfo'!B223</f>
        <v>West Orange Township</v>
      </c>
      <c r="E539" s="34" t="str">
        <f>'2025 Muniinfo'!C223</f>
        <v>Essex</v>
      </c>
      <c r="F539">
        <f>'2025 Muniinfo'!D223</f>
        <v>3</v>
      </c>
      <c r="G539" t="str">
        <f>'2025 Muniinfo'!E223</f>
        <v>Ineligible</v>
      </c>
    </row>
    <row r="540" spans="1:7" ht="16.5" x14ac:dyDescent="0.3">
      <c r="A540" t="str">
        <f t="shared" si="16"/>
        <v>West Wildwood Borough, Cape May County</v>
      </c>
      <c r="B540">
        <f t="shared" si="17"/>
        <v>539</v>
      </c>
      <c r="C540" s="34" t="str">
        <f>'2025 Muniinfo'!A184</f>
        <v>0513</v>
      </c>
      <c r="D540" s="34" t="str">
        <f>'2025 Muniinfo'!B184</f>
        <v>West Wildwood Borough</v>
      </c>
      <c r="E540" s="34" t="str">
        <f>'2025 Muniinfo'!C184</f>
        <v>Cape May</v>
      </c>
      <c r="F540">
        <f>'2025 Muniinfo'!D184</f>
        <v>3</v>
      </c>
      <c r="G540" t="str">
        <f>'2025 Muniinfo'!E184</f>
        <v>Eligible</v>
      </c>
    </row>
    <row r="541" spans="1:7" ht="16.5" x14ac:dyDescent="0.3">
      <c r="A541" t="str">
        <f t="shared" si="16"/>
        <v>West Windsor Township, Mercer County</v>
      </c>
      <c r="B541">
        <f t="shared" si="17"/>
        <v>540</v>
      </c>
      <c r="C541" s="34" t="str">
        <f>'2025 Muniinfo'!A296</f>
        <v>1113</v>
      </c>
      <c r="D541" s="34" t="str">
        <f>'2025 Muniinfo'!B296</f>
        <v>West Windsor Township</v>
      </c>
      <c r="E541" s="34" t="str">
        <f>'2025 Muniinfo'!C296</f>
        <v>Mercer</v>
      </c>
      <c r="F541">
        <f>'2025 Muniinfo'!D296</f>
        <v>3</v>
      </c>
      <c r="G541" t="str">
        <f>'2025 Muniinfo'!E296</f>
        <v>Eligible</v>
      </c>
    </row>
    <row r="542" spans="1:7" ht="16.5" x14ac:dyDescent="0.3">
      <c r="A542" t="str">
        <f t="shared" si="16"/>
        <v>Westampton Township, Burlington County</v>
      </c>
      <c r="B542">
        <f t="shared" si="17"/>
        <v>541</v>
      </c>
      <c r="C542" s="34" t="str">
        <f>'2025 Muniinfo'!A132</f>
        <v>0337</v>
      </c>
      <c r="D542" s="34" t="str">
        <f>'2025 Muniinfo'!B132</f>
        <v>Westampton Township</v>
      </c>
      <c r="E542" s="34" t="str">
        <f>'2025 Muniinfo'!C132</f>
        <v>Burlington</v>
      </c>
      <c r="F542">
        <f>'2025 Muniinfo'!D132</f>
        <v>1</v>
      </c>
      <c r="G542" t="str">
        <f>'2025 Muniinfo'!E132</f>
        <v>Eligible</v>
      </c>
    </row>
    <row r="543" spans="1:7" ht="16.5" x14ac:dyDescent="0.3">
      <c r="A543" t="str">
        <f t="shared" si="16"/>
        <v>Westfield Town, Union County</v>
      </c>
      <c r="B543">
        <f t="shared" si="17"/>
        <v>542</v>
      </c>
      <c r="C543" s="34" t="str">
        <f>'2025 Muniinfo'!A543</f>
        <v>2020</v>
      </c>
      <c r="D543" s="34" t="str">
        <f>'2025 Muniinfo'!B543</f>
        <v>Westfield Town</v>
      </c>
      <c r="E543" s="34" t="str">
        <f>'2025 Muniinfo'!C543</f>
        <v>Union</v>
      </c>
      <c r="F543">
        <f>'2025 Muniinfo'!D543</f>
        <v>3</v>
      </c>
      <c r="G543" t="str">
        <f>'2025 Muniinfo'!E543</f>
        <v>Ineligible</v>
      </c>
    </row>
    <row r="544" spans="1:7" ht="16.5" x14ac:dyDescent="0.3">
      <c r="A544" t="str">
        <f t="shared" si="16"/>
        <v>Westville Borough, Gloucester County</v>
      </c>
      <c r="B544">
        <f t="shared" si="17"/>
        <v>543</v>
      </c>
      <c r="C544" s="34" t="str">
        <f>'2025 Muniinfo'!A244</f>
        <v>0821</v>
      </c>
      <c r="D544" s="34" t="str">
        <f>'2025 Muniinfo'!B244</f>
        <v>Westville Borough</v>
      </c>
      <c r="E544" s="34" t="str">
        <f>'2025 Muniinfo'!C244</f>
        <v>Gloucester</v>
      </c>
      <c r="F544">
        <f>'2025 Muniinfo'!D244</f>
        <v>3</v>
      </c>
      <c r="G544" t="str">
        <f>'2025 Muniinfo'!E244</f>
        <v>Eligible</v>
      </c>
    </row>
    <row r="545" spans="1:7" ht="16.5" x14ac:dyDescent="0.3">
      <c r="A545" t="str">
        <f t="shared" si="16"/>
        <v>Westwood Borough, Bergen County</v>
      </c>
      <c r="B545">
        <f t="shared" si="17"/>
        <v>544</v>
      </c>
      <c r="C545" s="34" t="str">
        <f>'2025 Muniinfo'!A92</f>
        <v>0267</v>
      </c>
      <c r="D545" s="34" t="str">
        <f>'2025 Muniinfo'!B92</f>
        <v>Westwood Borough</v>
      </c>
      <c r="E545" s="34" t="str">
        <f>'2025 Muniinfo'!C92</f>
        <v>Bergen</v>
      </c>
      <c r="F545">
        <f>'2025 Muniinfo'!D92</f>
        <v>3</v>
      </c>
      <c r="G545" t="str">
        <f>'2025 Muniinfo'!E92</f>
        <v>Eligible</v>
      </c>
    </row>
    <row r="546" spans="1:7" ht="16.5" x14ac:dyDescent="0.3">
      <c r="A546" t="str">
        <f t="shared" si="16"/>
        <v>Weymouth Township, Atlantic County</v>
      </c>
      <c r="B546">
        <f t="shared" si="17"/>
        <v>545</v>
      </c>
      <c r="C546" s="34" t="str">
        <f>'2025 Muniinfo'!A25</f>
        <v>0123</v>
      </c>
      <c r="D546" s="34" t="str">
        <f>'2025 Muniinfo'!B25</f>
        <v>Weymouth Township</v>
      </c>
      <c r="E546" s="34" t="str">
        <f>'2025 Muniinfo'!C25</f>
        <v>Atlantic</v>
      </c>
      <c r="F546">
        <f>'2025 Muniinfo'!D25</f>
        <v>2</v>
      </c>
      <c r="G546" t="str">
        <f>'2025 Muniinfo'!E25</f>
        <v>Ineligible</v>
      </c>
    </row>
    <row r="547" spans="1:7" ht="16.5" x14ac:dyDescent="0.3">
      <c r="A547" t="str">
        <f t="shared" si="16"/>
        <v>Wharton Borough, Morris County</v>
      </c>
      <c r="B547">
        <f t="shared" si="17"/>
        <v>546</v>
      </c>
      <c r="C547" s="34" t="str">
        <f>'2025 Muniinfo'!A414</f>
        <v>1439</v>
      </c>
      <c r="D547" s="34" t="str">
        <f>'2025 Muniinfo'!B414</f>
        <v>Wharton Borough</v>
      </c>
      <c r="E547" s="34" t="str">
        <f>'2025 Muniinfo'!C414</f>
        <v>Morris</v>
      </c>
      <c r="F547">
        <f>'2025 Muniinfo'!D414</f>
        <v>3</v>
      </c>
      <c r="G547" t="str">
        <f>'2025 Muniinfo'!E414</f>
        <v>Eligible</v>
      </c>
    </row>
    <row r="548" spans="1:7" ht="16.5" x14ac:dyDescent="0.3">
      <c r="A548" t="str">
        <f t="shared" si="16"/>
        <v>White Township, Warren County</v>
      </c>
      <c r="B548">
        <f t="shared" si="17"/>
        <v>547</v>
      </c>
      <c r="C548" s="34" t="str">
        <f>'2025 Muniinfo'!A566</f>
        <v>2123</v>
      </c>
      <c r="D548" s="34" t="str">
        <f>'2025 Muniinfo'!B566</f>
        <v>White Township</v>
      </c>
      <c r="E548" s="34" t="str">
        <f>'2025 Muniinfo'!C566</f>
        <v>Warren</v>
      </c>
      <c r="F548">
        <f>'2025 Muniinfo'!D566</f>
        <v>3</v>
      </c>
      <c r="G548" t="str">
        <f>'2025 Muniinfo'!E566</f>
        <v>Eligible</v>
      </c>
    </row>
    <row r="549" spans="1:7" ht="16.5" x14ac:dyDescent="0.3">
      <c r="A549" t="str">
        <f t="shared" si="16"/>
        <v>Wildwood City, Cape May County</v>
      </c>
      <c r="B549">
        <f t="shared" si="17"/>
        <v>548</v>
      </c>
      <c r="C549" s="34" t="str">
        <f>'2025 Muniinfo'!A185</f>
        <v>0514</v>
      </c>
      <c r="D549" s="34" t="str">
        <f>'2025 Muniinfo'!B185</f>
        <v>Wildwood City</v>
      </c>
      <c r="E549" s="34" t="str">
        <f>'2025 Muniinfo'!C185</f>
        <v>Cape May</v>
      </c>
      <c r="F549">
        <f>'2025 Muniinfo'!D185</f>
        <v>1</v>
      </c>
      <c r="G549" t="str">
        <f>'2025 Muniinfo'!E185</f>
        <v>Ineligible</v>
      </c>
    </row>
    <row r="550" spans="1:7" ht="16.5" x14ac:dyDescent="0.3">
      <c r="A550" t="str">
        <f t="shared" si="16"/>
        <v>Wildwood Crest Borough, Cape May County</v>
      </c>
      <c r="B550">
        <f t="shared" si="17"/>
        <v>549</v>
      </c>
      <c r="C550" s="34" t="str">
        <f>'2025 Muniinfo'!A186</f>
        <v>0515</v>
      </c>
      <c r="D550" s="34" t="str">
        <f>'2025 Muniinfo'!B186</f>
        <v>Wildwood Crest Borough</v>
      </c>
      <c r="E550" s="34" t="str">
        <f>'2025 Muniinfo'!C186</f>
        <v>Cape May</v>
      </c>
      <c r="F550">
        <f>'2025 Muniinfo'!D186</f>
        <v>2</v>
      </c>
      <c r="G550" t="str">
        <f>'2025 Muniinfo'!E186</f>
        <v>Ineligible</v>
      </c>
    </row>
    <row r="551" spans="1:7" ht="16.5" x14ac:dyDescent="0.3">
      <c r="A551" t="str">
        <f t="shared" si="16"/>
        <v>Willingboro Township, Burlington County</v>
      </c>
      <c r="B551">
        <f t="shared" si="17"/>
        <v>550</v>
      </c>
      <c r="C551" s="34" t="str">
        <f>'2025 Muniinfo'!A133</f>
        <v>0338</v>
      </c>
      <c r="D551" s="34" t="str">
        <f>'2025 Muniinfo'!B133</f>
        <v>Willingboro Township</v>
      </c>
      <c r="E551" s="34" t="str">
        <f>'2025 Muniinfo'!C133</f>
        <v>Burlington</v>
      </c>
      <c r="F551">
        <f>'2025 Muniinfo'!D133</f>
        <v>2</v>
      </c>
      <c r="G551" t="str">
        <f>'2025 Muniinfo'!E133</f>
        <v>Ineligible</v>
      </c>
    </row>
    <row r="552" spans="1:7" ht="16.5" x14ac:dyDescent="0.3">
      <c r="A552" t="str">
        <f t="shared" si="16"/>
        <v>Winfield Township, Union County</v>
      </c>
      <c r="B552">
        <f t="shared" si="17"/>
        <v>551</v>
      </c>
      <c r="C552" s="34" t="str">
        <f>'2025 Muniinfo'!A544</f>
        <v>2021</v>
      </c>
      <c r="D552" s="34" t="str">
        <f>'2025 Muniinfo'!B544</f>
        <v>Winfield Township</v>
      </c>
      <c r="E552" s="34" t="str">
        <f>'2025 Muniinfo'!C544</f>
        <v>Union</v>
      </c>
      <c r="F552">
        <f>'2025 Muniinfo'!D544</f>
        <v>1</v>
      </c>
      <c r="G552" t="str">
        <f>'2025 Muniinfo'!E544</f>
        <v>Eligible</v>
      </c>
    </row>
    <row r="553" spans="1:7" ht="16.5" x14ac:dyDescent="0.3">
      <c r="A553" t="str">
        <f t="shared" si="16"/>
        <v>Winslow Township, Camden County</v>
      </c>
      <c r="B553">
        <f t="shared" si="17"/>
        <v>552</v>
      </c>
      <c r="C553" s="34" t="str">
        <f>'2025 Muniinfo'!A170</f>
        <v>0436</v>
      </c>
      <c r="D553" s="34" t="str">
        <f>'2025 Muniinfo'!B170</f>
        <v>Winslow Township</v>
      </c>
      <c r="E553" s="34" t="str">
        <f>'2025 Muniinfo'!C170</f>
        <v>Camden</v>
      </c>
      <c r="F553">
        <f>'2025 Muniinfo'!D170</f>
        <v>1</v>
      </c>
      <c r="G553" t="str">
        <f>'2025 Muniinfo'!E170</f>
        <v>Ineligible</v>
      </c>
    </row>
    <row r="554" spans="1:7" ht="16.5" x14ac:dyDescent="0.3">
      <c r="A554" t="str">
        <f t="shared" si="16"/>
        <v>Woodbine Borough, Cape May County</v>
      </c>
      <c r="B554">
        <f t="shared" si="17"/>
        <v>553</v>
      </c>
      <c r="C554" s="34" t="str">
        <f>'2025 Muniinfo'!A187</f>
        <v>0516</v>
      </c>
      <c r="D554" s="34" t="str">
        <f>'2025 Muniinfo'!B187</f>
        <v>Woodbine Borough</v>
      </c>
      <c r="E554" s="34" t="str">
        <f>'2025 Muniinfo'!C187</f>
        <v>Cape May</v>
      </c>
      <c r="F554">
        <f>'2025 Muniinfo'!D187</f>
        <v>3</v>
      </c>
      <c r="G554" t="str">
        <f>'2025 Muniinfo'!E187</f>
        <v>Eligible</v>
      </c>
    </row>
    <row r="555" spans="1:7" ht="16.5" x14ac:dyDescent="0.3">
      <c r="A555" t="str">
        <f t="shared" si="16"/>
        <v>Woodbridge Township, Middlesex County</v>
      </c>
      <c r="B555">
        <f t="shared" si="17"/>
        <v>554</v>
      </c>
      <c r="C555" s="34" t="str">
        <f>'2025 Muniinfo'!A322</f>
        <v>1225</v>
      </c>
      <c r="D555" s="34" t="str">
        <f>'2025 Muniinfo'!B322</f>
        <v>Woodbridge Township</v>
      </c>
      <c r="E555" s="34" t="str">
        <f>'2025 Muniinfo'!C322</f>
        <v>Middlesex</v>
      </c>
      <c r="F555">
        <f>'2025 Muniinfo'!D322</f>
        <v>1</v>
      </c>
      <c r="G555" t="str">
        <f>'2025 Muniinfo'!E322</f>
        <v>Ineligible</v>
      </c>
    </row>
    <row r="556" spans="1:7" ht="16.5" x14ac:dyDescent="0.3">
      <c r="A556" t="str">
        <f t="shared" si="16"/>
        <v>Woodbury City, Gloucester County</v>
      </c>
      <c r="B556">
        <f t="shared" si="17"/>
        <v>555</v>
      </c>
      <c r="C556" s="34" t="str">
        <f>'2025 Muniinfo'!A245</f>
        <v>0822</v>
      </c>
      <c r="D556" s="34" t="str">
        <f>'2025 Muniinfo'!B245</f>
        <v>Woodbury City</v>
      </c>
      <c r="E556" s="34" t="str">
        <f>'2025 Muniinfo'!C245</f>
        <v>Gloucester</v>
      </c>
      <c r="F556">
        <f>'2025 Muniinfo'!D245</f>
        <v>1</v>
      </c>
      <c r="G556" t="str">
        <f>'2025 Muniinfo'!E245</f>
        <v>Ineligible</v>
      </c>
    </row>
    <row r="557" spans="1:7" ht="16.5" x14ac:dyDescent="0.3">
      <c r="A557" t="str">
        <f t="shared" si="16"/>
        <v>Woodbury Heights Borough, Gloucester County</v>
      </c>
      <c r="B557">
        <f t="shared" si="17"/>
        <v>556</v>
      </c>
      <c r="C557" s="34" t="str">
        <f>'2025 Muniinfo'!A246</f>
        <v>0823</v>
      </c>
      <c r="D557" s="34" t="str">
        <f>'2025 Muniinfo'!B246</f>
        <v>Woodbury Heights Borough</v>
      </c>
      <c r="E557" s="34" t="str">
        <f>'2025 Muniinfo'!C246</f>
        <v>Gloucester</v>
      </c>
      <c r="F557">
        <f>'2025 Muniinfo'!D246</f>
        <v>2</v>
      </c>
      <c r="G557" t="str">
        <f>'2025 Muniinfo'!E246</f>
        <v>Ineligible</v>
      </c>
    </row>
    <row r="558" spans="1:7" ht="16.5" x14ac:dyDescent="0.3">
      <c r="A558" t="str">
        <f t="shared" si="16"/>
        <v>Woodcliff Lake Borough, Bergen County</v>
      </c>
      <c r="B558">
        <f t="shared" si="17"/>
        <v>557</v>
      </c>
      <c r="C558" s="34" t="str">
        <f>'2025 Muniinfo'!A93</f>
        <v>0268</v>
      </c>
      <c r="D558" s="34" t="str">
        <f>'2025 Muniinfo'!B93</f>
        <v>Woodcliff Lake Borough</v>
      </c>
      <c r="E558" s="34" t="str">
        <f>'2025 Muniinfo'!C93</f>
        <v>Bergen</v>
      </c>
      <c r="F558">
        <f>'2025 Muniinfo'!D93</f>
        <v>1</v>
      </c>
      <c r="G558" t="str">
        <f>'2025 Muniinfo'!E93</f>
        <v>Eligible</v>
      </c>
    </row>
    <row r="559" spans="1:7" ht="16.5" x14ac:dyDescent="0.3">
      <c r="A559" t="str">
        <f t="shared" si="16"/>
        <v>Woodland Park Borough, Passaic County</v>
      </c>
      <c r="B559">
        <f t="shared" si="17"/>
        <v>558</v>
      </c>
      <c r="C559" s="34" t="str">
        <f>'2025 Muniinfo'!A463</f>
        <v>1616</v>
      </c>
      <c r="D559" s="34" t="str">
        <f>'2025 Muniinfo'!B463</f>
        <v>Woodland Park Borough</v>
      </c>
      <c r="E559" s="34" t="str">
        <f>'2025 Muniinfo'!C463</f>
        <v>Passaic</v>
      </c>
      <c r="F559">
        <f>'2025 Muniinfo'!D463</f>
        <v>1</v>
      </c>
      <c r="G559" t="str">
        <f>'2025 Muniinfo'!E463</f>
        <v>Ineligible</v>
      </c>
    </row>
    <row r="560" spans="1:7" ht="16.5" x14ac:dyDescent="0.3">
      <c r="A560" t="str">
        <f t="shared" si="16"/>
        <v>Woodland Township, Burlington County</v>
      </c>
      <c r="B560">
        <f t="shared" si="17"/>
        <v>559</v>
      </c>
      <c r="C560" s="34" t="str">
        <f>'2025 Muniinfo'!A134</f>
        <v>0339</v>
      </c>
      <c r="D560" s="34" t="str">
        <f>'2025 Muniinfo'!B134</f>
        <v>Woodland Township</v>
      </c>
      <c r="E560" s="34" t="str">
        <f>'2025 Muniinfo'!C134</f>
        <v>Burlington</v>
      </c>
      <c r="F560">
        <f>'2025 Muniinfo'!D134</f>
        <v>3</v>
      </c>
      <c r="G560" t="str">
        <f>'2025 Muniinfo'!E134</f>
        <v>Eligible</v>
      </c>
    </row>
    <row r="561" spans="1:7" ht="16.5" x14ac:dyDescent="0.3">
      <c r="A561" t="str">
        <f t="shared" si="16"/>
        <v>Woodlynne Borough, Camden County</v>
      </c>
      <c r="B561">
        <f t="shared" si="17"/>
        <v>560</v>
      </c>
      <c r="C561" s="34" t="str">
        <f>'2025 Muniinfo'!A171</f>
        <v>0437</v>
      </c>
      <c r="D561" s="34" t="str">
        <f>'2025 Muniinfo'!B171</f>
        <v>Woodlynne Borough</v>
      </c>
      <c r="E561" s="34" t="str">
        <f>'2025 Muniinfo'!C171</f>
        <v>Camden</v>
      </c>
      <c r="F561">
        <f>'2025 Muniinfo'!D171</f>
        <v>2</v>
      </c>
      <c r="G561" t="str">
        <f>'2025 Muniinfo'!E171</f>
        <v>Ineligible</v>
      </c>
    </row>
    <row r="562" spans="1:7" ht="16.5" x14ac:dyDescent="0.3">
      <c r="A562" t="str">
        <f t="shared" si="16"/>
        <v>Wood-Ridge Borough, Bergen County</v>
      </c>
      <c r="B562">
        <f t="shared" si="17"/>
        <v>561</v>
      </c>
      <c r="C562" s="34" t="str">
        <f>'2025 Muniinfo'!A94</f>
        <v>0269</v>
      </c>
      <c r="D562" s="34" t="str">
        <f>'2025 Muniinfo'!B94</f>
        <v>Wood-Ridge Borough</v>
      </c>
      <c r="E562" s="34" t="str">
        <f>'2025 Muniinfo'!C94</f>
        <v>Bergen</v>
      </c>
      <c r="F562">
        <f>'2025 Muniinfo'!D94</f>
        <v>2</v>
      </c>
      <c r="G562" t="str">
        <f>'2025 Muniinfo'!E94</f>
        <v>Ineligible</v>
      </c>
    </row>
    <row r="563" spans="1:7" ht="16.5" x14ac:dyDescent="0.3">
      <c r="A563" t="str">
        <f t="shared" si="16"/>
        <v>Woodstown Borough, Salem County</v>
      </c>
      <c r="B563">
        <f t="shared" si="17"/>
        <v>562</v>
      </c>
      <c r="C563" s="34" t="str">
        <f>'2025 Muniinfo'!A478</f>
        <v>1715</v>
      </c>
      <c r="D563" s="34" t="str">
        <f>'2025 Muniinfo'!B478</f>
        <v>Woodstown Borough</v>
      </c>
      <c r="E563" s="34" t="str">
        <f>'2025 Muniinfo'!C478</f>
        <v>Salem</v>
      </c>
      <c r="F563">
        <f>'2025 Muniinfo'!D478</f>
        <v>1</v>
      </c>
      <c r="G563" t="str">
        <f>'2025 Muniinfo'!E478</f>
        <v>Ineligible</v>
      </c>
    </row>
    <row r="564" spans="1:7" ht="16.5" x14ac:dyDescent="0.3">
      <c r="A564" t="str">
        <f t="shared" si="16"/>
        <v>Woolwich Township, Gloucester County</v>
      </c>
      <c r="B564">
        <f t="shared" si="17"/>
        <v>563</v>
      </c>
      <c r="C564" s="34" t="str">
        <f>'2025 Muniinfo'!A247</f>
        <v>0824</v>
      </c>
      <c r="D564" s="34" t="str">
        <f>'2025 Muniinfo'!B247</f>
        <v>Woolwich Township</v>
      </c>
      <c r="E564" s="34" t="str">
        <f>'2025 Muniinfo'!C247</f>
        <v>Gloucester</v>
      </c>
      <c r="F564">
        <f>'2025 Muniinfo'!D247</f>
        <v>3</v>
      </c>
      <c r="G564" t="str">
        <f>'2025 Muniinfo'!E247</f>
        <v>Eligible</v>
      </c>
    </row>
    <row r="565" spans="1:7" ht="16.5" x14ac:dyDescent="0.3">
      <c r="A565" t="str">
        <f t="shared" si="16"/>
        <v>Wrightstown Borough, Burlington County</v>
      </c>
      <c r="B565">
        <f t="shared" si="17"/>
        <v>564</v>
      </c>
      <c r="C565" s="34" t="str">
        <f>'2025 Muniinfo'!A135</f>
        <v>0340</v>
      </c>
      <c r="D565" s="34" t="str">
        <f>'2025 Muniinfo'!B135</f>
        <v>Wrightstown Borough</v>
      </c>
      <c r="E565" s="34" t="str">
        <f>'2025 Muniinfo'!C135</f>
        <v>Burlington</v>
      </c>
      <c r="F565">
        <f>'2025 Muniinfo'!D135</f>
        <v>1</v>
      </c>
      <c r="G565" t="str">
        <f>'2025 Muniinfo'!E135</f>
        <v>Eligible</v>
      </c>
    </row>
    <row r="566" spans="1:7" ht="16.5" x14ac:dyDescent="0.3">
      <c r="A566" t="str">
        <f t="shared" si="16"/>
        <v>Wyckoff Township, Bergen County</v>
      </c>
      <c r="B566">
        <f t="shared" si="17"/>
        <v>565</v>
      </c>
      <c r="C566" s="34" t="str">
        <f>'2025 Muniinfo'!A95</f>
        <v>0270</v>
      </c>
      <c r="D566" s="34" t="str">
        <f>'2025 Muniinfo'!B95</f>
        <v>Wyckoff Township</v>
      </c>
      <c r="E566" s="34" t="str">
        <f>'2025 Muniinfo'!C95</f>
        <v>Bergen</v>
      </c>
      <c r="F566">
        <f>'2025 Muniinfo'!D95</f>
        <v>3</v>
      </c>
      <c r="G566" t="str">
        <f>'2025 Muniinfo'!E95</f>
        <v>Eligible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2025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Clayton, Spencer [DCA]</cp:lastModifiedBy>
  <cp:lastPrinted>2018-03-15T14:10:11Z</cp:lastPrinted>
  <dcterms:created xsi:type="dcterms:W3CDTF">2016-01-13T15:40:27Z</dcterms:created>
  <dcterms:modified xsi:type="dcterms:W3CDTF">2025-02-04T16:32:07Z</dcterms:modified>
</cp:coreProperties>
</file>