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2008 Taxes" sheetId="1" r:id="rId1"/>
  </sheets>
  <definedNames>
    <definedName name="_xlnm._FilterDatabase" localSheetId="0" hidden="1">'2008 Taxes'!$A$1:$AD$568</definedName>
    <definedName name="_xlnm.Print_Area" localSheetId="0">'2008 Taxes'!$A:$IV</definedName>
    <definedName name="_xlnm.Print_Titles" localSheetId="0">'2008 Taxes'!$A:$D,'2008 Taxes'!$1:$2</definedName>
  </definedNames>
  <calcPr fullCalcOnLoad="1"/>
</workbook>
</file>

<file path=xl/sharedStrings.xml><?xml version="1.0" encoding="utf-8"?>
<sst xmlns="http://schemas.openxmlformats.org/spreadsheetml/2006/main" count="2381" uniqueCount="1174">
  <si>
    <t>MUNI-</t>
  </si>
  <si>
    <t>MUNICIPALITY</t>
  </si>
  <si>
    <t>COUNTY</t>
  </si>
  <si>
    <t>Status</t>
  </si>
  <si>
    <t>R/E</t>
  </si>
  <si>
    <t>Net Valuation Taxable (Col. 6)</t>
  </si>
  <si>
    <t>State Equalization Table Average Ratio</t>
  </si>
  <si>
    <t>State Equalization Table Average Ratio (Decimal Form)</t>
  </si>
  <si>
    <t>Net County Taxes Apportioned Less Col 12AV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</si>
  <si>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</si>
  <si>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</si>
  <si>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</si>
  <si>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</si>
  <si>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</si>
  <si>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</si>
  <si>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</si>
  <si>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</si>
  <si>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</si>
  <si>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</si>
  <si>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</si>
  <si>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Total Levy on Which Tax Rate is Computed</t>
  </si>
  <si>
    <t>CY Municipal Rate</t>
  </si>
  <si>
    <t>CY Municipal Open Space Rate</t>
  </si>
  <si>
    <t>CY Total Municipal Rate</t>
  </si>
  <si>
    <t>CY School Rate</t>
  </si>
  <si>
    <t>CY County Rate</t>
  </si>
  <si>
    <t>REAP Credit Rate</t>
  </si>
  <si>
    <t>CY Total Rate</t>
  </si>
  <si>
    <t>Average Residential Property Value</t>
  </si>
  <si>
    <t>Average Total Property Taxes</t>
  </si>
  <si>
    <t>CY Equalized Value</t>
  </si>
  <si>
    <t>CY County EQ Rate</t>
  </si>
  <si>
    <t>CY School EQ Rate</t>
  </si>
  <si>
    <t>CY Total Municipal EQ Rate</t>
  </si>
  <si>
    <t>CY Total EQ Rate (REAP Not Included)</t>
  </si>
  <si>
    <t>0101</t>
  </si>
  <si>
    <t>Absecon City</t>
  </si>
  <si>
    <t>Atlantic</t>
  </si>
  <si>
    <t>RE</t>
  </si>
  <si>
    <t>0102</t>
  </si>
  <si>
    <t>Atlantic City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</si>
  <si>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</si>
  <si>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</si>
  <si>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</si>
  <si>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</si>
  <si>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</si>
  <si>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</si>
  <si>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</si>
  <si>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</si>
  <si>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</si>
  <si>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</si>
  <si>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</si>
  <si>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</si>
  <si>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</si>
  <si>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</si>
  <si>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</si>
  <si>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</si>
  <si>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</si>
  <si>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</si>
  <si>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</si>
  <si>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</si>
  <si>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</si>
  <si>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</si>
  <si>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</si>
  <si>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</si>
  <si>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</si>
  <si>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</si>
  <si>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</si>
  <si>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</si>
  <si>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</si>
  <si>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</si>
  <si>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</si>
  <si>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</si>
  <si>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</si>
  <si>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</si>
  <si>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</si>
  <si>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</si>
  <si>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</si>
  <si>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</si>
  <si>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</si>
  <si>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</si>
  <si>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</si>
  <si>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</si>
  <si>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</si>
  <si>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</si>
  <si>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</si>
  <si>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</si>
  <si>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</si>
  <si>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</si>
  <si>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</si>
  <si>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</si>
  <si>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</si>
  <si>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</si>
  <si>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</si>
  <si>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</si>
  <si>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</si>
  <si>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</si>
  <si>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</si>
  <si>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</si>
  <si>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</si>
  <si>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</si>
  <si>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</si>
  <si>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</si>
  <si>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</si>
  <si>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</si>
  <si>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</si>
  <si>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</si>
  <si>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</si>
  <si>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</si>
  <si>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</si>
  <si>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RV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</si>
  <si>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</si>
  <si>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</si>
  <si>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</si>
  <si>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</si>
  <si>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</si>
  <si>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</si>
  <si>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</si>
  <si>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</si>
  <si>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</si>
  <si>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</si>
  <si>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</si>
  <si>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</si>
  <si>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</si>
  <si>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</si>
  <si>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</si>
  <si>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</si>
  <si>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</si>
  <si>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</si>
  <si>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</si>
  <si>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</si>
  <si>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</si>
  <si>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</si>
  <si>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</si>
  <si>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</si>
  <si>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</si>
  <si>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</si>
  <si>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</si>
  <si>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</si>
  <si>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</si>
  <si>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</si>
  <si>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</si>
  <si>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</si>
  <si>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</si>
  <si>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</si>
  <si>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</si>
  <si>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</si>
  <si>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</si>
  <si>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</si>
  <si>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</si>
  <si>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</si>
  <si>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</si>
  <si>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</si>
  <si>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</si>
  <si>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</si>
  <si>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</si>
  <si>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</si>
  <si>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</si>
  <si>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</si>
  <si>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</si>
  <si>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</si>
  <si>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</si>
  <si>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</si>
  <si>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</si>
  <si>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</si>
  <si>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</si>
  <si>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</si>
  <si>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</si>
  <si>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</si>
  <si>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</si>
  <si>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</si>
  <si>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</si>
  <si>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</si>
  <si>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</si>
  <si>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</si>
  <si>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</si>
  <si>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</si>
  <si>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RA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</si>
  <si>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</si>
  <si>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</si>
  <si>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</si>
  <si>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</si>
  <si>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</si>
  <si>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</si>
  <si>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</si>
  <si>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</si>
  <si>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</si>
  <si>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</si>
  <si>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</si>
  <si>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</si>
  <si>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</si>
  <si>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</si>
  <si>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</si>
  <si>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</si>
  <si>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</si>
  <si>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</si>
  <si>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</si>
  <si>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</si>
  <si>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</si>
  <si>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</si>
  <si>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</si>
  <si>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</si>
  <si>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</si>
  <si>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</si>
  <si>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</si>
  <si>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</si>
  <si>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</si>
  <si>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</si>
  <si>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</si>
  <si>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</si>
  <si>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</si>
  <si>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</si>
  <si>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</si>
  <si>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</si>
  <si>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</si>
  <si>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</si>
  <si>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</si>
  <si>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</si>
  <si>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</si>
  <si>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</si>
  <si>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</si>
  <si>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</si>
  <si>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</si>
  <si>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</si>
  <si>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</si>
  <si>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</si>
  <si>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</si>
  <si>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</si>
  <si>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</si>
  <si>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</si>
  <si>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</si>
  <si>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</si>
  <si>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</si>
  <si>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</si>
  <si>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</si>
  <si>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</si>
  <si>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</si>
  <si>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</si>
  <si>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</si>
  <si>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</si>
  <si>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</si>
  <si>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</si>
  <si>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</si>
  <si>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</si>
  <si>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</si>
  <si>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</si>
  <si>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</si>
  <si>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</si>
  <si>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</si>
  <si>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</si>
  <si>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</si>
  <si>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</si>
  <si>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</si>
  <si>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</si>
  <si>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</si>
  <si>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</si>
  <si>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</si>
  <si>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</si>
  <si>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</si>
  <si>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</si>
  <si>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</si>
  <si>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</si>
  <si>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</si>
  <si>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</si>
  <si>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</si>
  <si>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</si>
  <si>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</si>
  <si>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</si>
  <si>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</si>
  <si>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</si>
  <si>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</si>
  <si>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</si>
  <si>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</si>
  <si>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</si>
  <si>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</si>
  <si>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</si>
  <si>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</si>
  <si>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</si>
  <si>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</si>
  <si>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</si>
  <si>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</si>
  <si>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</si>
  <si>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</si>
  <si>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</si>
  <si>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</si>
  <si>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</si>
  <si>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</si>
  <si>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</si>
  <si>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</si>
  <si>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</si>
  <si>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</si>
  <si>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</si>
  <si>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</si>
  <si>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</si>
  <si>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</si>
  <si>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</si>
  <si>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</si>
  <si>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</si>
  <si>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</si>
  <si>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</si>
  <si>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</si>
  <si>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</si>
  <si>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</si>
  <si>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</si>
  <si>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</si>
  <si>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</si>
  <si>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</si>
  <si>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</si>
  <si>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</si>
  <si>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</si>
  <si>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</si>
  <si>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</si>
  <si>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</si>
  <si>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</si>
  <si>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</si>
  <si>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</si>
  <si>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</si>
  <si>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</si>
  <si>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</si>
  <si>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</si>
  <si>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</si>
  <si>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</si>
  <si>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</si>
  <si>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</si>
  <si>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</si>
  <si>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</si>
  <si>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</si>
  <si>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</si>
  <si>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</si>
  <si>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</si>
  <si>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</si>
  <si>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</si>
  <si>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</si>
  <si>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</si>
  <si>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</si>
  <si>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</si>
  <si>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</si>
  <si>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</si>
  <si>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</si>
  <si>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</si>
  <si>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</si>
  <si>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</si>
  <si>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</si>
  <si>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</si>
  <si>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</si>
  <si>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</si>
  <si>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</si>
  <si>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</si>
  <si>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</si>
  <si>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</si>
  <si>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</si>
  <si>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</si>
  <si>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</si>
  <si>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</si>
  <si>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</si>
  <si>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</si>
  <si>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</si>
  <si>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</si>
  <si>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</si>
  <si>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</si>
  <si>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</si>
  <si>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</si>
  <si>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</si>
  <si>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</si>
  <si>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</si>
  <si>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</si>
  <si>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</si>
  <si>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</si>
  <si>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</si>
  <si>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</si>
  <si>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</si>
  <si>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</si>
  <si>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</si>
  <si>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</si>
  <si>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</si>
  <si>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</si>
  <si>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</si>
  <si>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</si>
  <si>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</si>
  <si>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</si>
  <si>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</si>
  <si>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</si>
  <si>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</si>
  <si>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</si>
  <si>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</si>
  <si>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</si>
  <si>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</si>
  <si>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</si>
  <si>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</si>
  <si>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</si>
  <si>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</si>
  <si>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</si>
  <si>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</si>
  <si>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</si>
  <si>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</si>
  <si>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</si>
  <si>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</si>
  <si>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</si>
  <si>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</si>
  <si>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</si>
  <si>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</si>
  <si>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</si>
  <si>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</si>
  <si>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</si>
  <si>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</si>
  <si>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</si>
  <si>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</si>
  <si>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</si>
  <si>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</si>
  <si>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</si>
  <si>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</si>
  <si>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</si>
  <si>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</si>
  <si>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</si>
  <si>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</si>
  <si>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</si>
  <si>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</si>
  <si>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</si>
  <si>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</si>
  <si>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</si>
  <si>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</si>
  <si>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</si>
  <si>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</si>
  <si>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</si>
  <si>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</si>
  <si>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</si>
  <si>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</si>
  <si>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</si>
  <si>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</si>
  <si>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</si>
  <si>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</si>
  <si>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</si>
  <si>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</si>
  <si>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</si>
  <si>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</si>
  <si>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</si>
  <si>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</si>
  <si>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</si>
  <si>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</si>
  <si>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</si>
  <si>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</si>
  <si>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</si>
  <si>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</si>
  <si>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</si>
  <si>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</si>
  <si>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</si>
  <si>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</si>
  <si>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</si>
  <si>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</si>
  <si>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</si>
  <si>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</si>
  <si>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</si>
  <si>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</si>
  <si>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</si>
  <si>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</si>
  <si>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</si>
  <si>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</si>
  <si>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</si>
  <si>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</si>
  <si>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</si>
  <si>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</si>
  <si>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</si>
  <si>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</si>
  <si>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</si>
  <si>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</si>
  <si>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</si>
  <si>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</si>
  <si>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</si>
  <si>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</si>
  <si>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</si>
  <si>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</si>
  <si>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</si>
  <si>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</si>
  <si>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</si>
  <si>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</si>
  <si>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</si>
  <si>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</si>
  <si>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</si>
  <si>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</si>
  <si>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</si>
  <si>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</si>
  <si>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</si>
  <si>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</si>
  <si>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</si>
  <si>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</si>
  <si>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</si>
  <si>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</si>
  <si>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</si>
  <si>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</si>
  <si>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</si>
  <si>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</si>
  <si>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</si>
  <si>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</si>
  <si>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</si>
  <si>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</si>
  <si>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</si>
  <si>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</si>
  <si>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</si>
  <si>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</si>
  <si>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</si>
  <si>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</si>
  <si>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</si>
  <si>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</si>
  <si>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</si>
  <si>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</si>
  <si>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</si>
  <si>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</si>
  <si>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</si>
  <si>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</si>
  <si>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</si>
  <si>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</si>
  <si>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</si>
  <si>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</si>
  <si>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</si>
  <si>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</si>
  <si>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</si>
  <si>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</si>
  <si>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</si>
  <si>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</si>
  <si>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</si>
  <si>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</si>
  <si>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</si>
  <si>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</si>
  <si>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</si>
  <si>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</si>
  <si>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</si>
  <si>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</si>
  <si>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</si>
  <si>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</si>
  <si>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</si>
  <si>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</si>
  <si>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</si>
  <si>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</si>
  <si>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</si>
  <si>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</si>
  <si>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</si>
  <si>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</si>
  <si>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</si>
  <si>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</si>
  <si>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</si>
  <si>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</si>
  <si>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</si>
  <si>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</si>
  <si>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</si>
  <si>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</si>
  <si>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</si>
  <si>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</si>
  <si>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</si>
  <si>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</si>
  <si>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</si>
  <si>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</si>
  <si>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</si>
  <si>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</si>
  <si>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</si>
  <si>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</si>
  <si>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</si>
  <si>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</si>
  <si>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</si>
  <si>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</si>
  <si>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</si>
  <si>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</si>
  <si>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</si>
  <si>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</si>
  <si>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</si>
  <si>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</si>
  <si>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</si>
  <si>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</si>
  <si>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</si>
  <si>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</si>
  <si>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</si>
  <si>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</si>
  <si>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</si>
  <si>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</si>
  <si>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</si>
  <si>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</si>
  <si>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</si>
  <si>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</si>
  <si>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</si>
  <si>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</si>
  <si>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</si>
  <si>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</si>
  <si>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</si>
  <si>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</si>
  <si>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</si>
  <si>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</si>
  <si>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</si>
  <si>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</si>
  <si>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</si>
  <si>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</si>
  <si>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</si>
  <si>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</si>
  <si>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</si>
  <si>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</si>
  <si>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</si>
  <si>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</si>
  <si>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</si>
  <si>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</si>
  <si>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</si>
  <si>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</si>
  <si>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</si>
  <si>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</si>
  <si>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</si>
  <si>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</si>
  <si>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</si>
  <si>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</si>
  <si>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</si>
  <si>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</si>
  <si>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</si>
  <si>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</si>
  <si>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</si>
  <si>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</si>
  <si>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</si>
  <si>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</si>
  <si>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</si>
  <si>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</si>
  <si>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</si>
  <si>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</si>
  <si>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</si>
  <si>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</si>
  <si>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</si>
  <si>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</si>
  <si>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</si>
  <si>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</si>
  <si>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</si>
  <si>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</si>
  <si>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</si>
  <si>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</si>
  <si>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</si>
  <si>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</si>
  <si>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</si>
  <si>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</si>
  <si>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</si>
  <si>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</si>
  <si>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</si>
  <si>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</si>
  <si>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</si>
  <si>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</si>
  <si>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</si>
  <si>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</si>
  <si>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</si>
  <si>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</si>
  <si>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</si>
  <si>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</si>
  <si>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</si>
  <si>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</si>
  <si>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</si>
  <si>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</si>
  <si>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</si>
  <si>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</si>
  <si>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</si>
  <si>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</si>
  <si>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</si>
  <si>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</si>
  <si>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</si>
  <si>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</si>
  <si>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</si>
  <si>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</si>
  <si>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</si>
  <si>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</si>
  <si>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</si>
  <si>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</si>
  <si>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</si>
  <si>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</si>
  <si>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</si>
  <si>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</si>
  <si>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</si>
  <si>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</si>
  <si>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</si>
  <si>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</si>
  <si>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</si>
  <si>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</si>
  <si>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</si>
  <si>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</si>
  <si>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</si>
  <si>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</si>
  <si>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</si>
  <si>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</si>
  <si>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</si>
  <si>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</si>
  <si>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</si>
  <si>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</si>
  <si>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</si>
  <si>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</si>
  <si>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</si>
  <si>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</si>
  <si>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</si>
  <si>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</si>
  <si>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</si>
  <si>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</si>
  <si>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</si>
  <si>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</si>
  <si>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</si>
  <si>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</si>
  <si>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</si>
  <si>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</si>
  <si>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</si>
  <si>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</si>
  <si>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</si>
  <si>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</si>
  <si>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</si>
  <si>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</si>
  <si>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</si>
  <si>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</si>
  <si>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</si>
  <si>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</si>
  <si>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</si>
  <si>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</si>
  <si>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</si>
  <si>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</si>
  <si>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</si>
  <si>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</si>
  <si>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</si>
  <si>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</si>
  <si>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</si>
  <si>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</si>
  <si>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</si>
  <si>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</si>
  <si>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</si>
  <si>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</si>
  <si>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</si>
  <si>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</si>
  <si>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</si>
  <si>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</si>
  <si>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</si>
  <si>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</si>
  <si>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</si>
  <si>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</si>
  <si>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</si>
  <si>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</si>
  <si>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</si>
  <si>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</si>
  <si>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</si>
  <si>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</si>
  <si>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</si>
  <si>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</si>
  <si>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</si>
  <si>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</si>
  <si>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</si>
  <si>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</si>
  <si>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</si>
  <si>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</si>
  <si>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</si>
  <si>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</si>
  <si>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</si>
  <si>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</si>
  <si>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</si>
  <si>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</si>
  <si>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</si>
  <si>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</si>
  <si>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</si>
  <si>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</si>
  <si>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</si>
  <si>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</si>
  <si>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</si>
  <si>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</si>
  <si>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</si>
  <si>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</si>
  <si>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</si>
  <si>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</si>
  <si>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</si>
  <si>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</si>
  <si>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</si>
  <si>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</si>
  <si>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</si>
  <si>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</si>
  <si>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</si>
  <si>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</si>
  <si>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</si>
  <si>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</si>
  <si>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</si>
  <si>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</si>
  <si>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</si>
  <si>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</si>
  <si>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</si>
  <si>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</si>
  <si>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</si>
  <si>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</si>
  <si>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</si>
  <si>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</si>
  <si>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 (South Belmar)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</si>
  <si>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</si>
  <si>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</si>
  <si>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</si>
  <si>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</si>
  <si>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</si>
  <si>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</si>
  <si>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</si>
  <si>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</si>
  <si>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</si>
  <si>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</si>
  <si>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</si>
  <si>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</si>
  <si>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</si>
  <si>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</si>
  <si>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</si>
  <si>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</si>
  <si>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</si>
  <si>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</si>
  <si>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</si>
  <si>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</si>
  <si>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</si>
  <si>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</si>
  <si>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</si>
  <si>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</si>
  <si>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</si>
  <si>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</si>
  <si>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</si>
  <si>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</si>
  <si>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</si>
  <si>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</si>
  <si>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</si>
  <si>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</si>
  <si>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</si>
  <si>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</si>
  <si>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</si>
  <si>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</si>
  <si>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</si>
  <si>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</si>
  <si>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</si>
  <si>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</si>
  <si>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</si>
  <si>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</si>
  <si>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</si>
  <si>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</si>
  <si>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</si>
  <si>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</si>
  <si>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</si>
  <si>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</si>
  <si>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</si>
  <si>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</si>
  <si>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</si>
  <si>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</si>
  <si>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</si>
  <si>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</si>
  <si>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</si>
  <si>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</si>
  <si>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</si>
  <si>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</si>
  <si>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</si>
  <si>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</si>
  <si>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</si>
  <si>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</si>
  <si>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</si>
  <si>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</si>
  <si>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</si>
  <si>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</si>
  <si>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</si>
  <si>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</si>
  <si>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</si>
  <si>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</si>
  <si>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</si>
  <si>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</si>
  <si>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</si>
  <si>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</si>
  <si>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</si>
  <si>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</si>
  <si>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</si>
  <si>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</si>
  <si>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</si>
  <si>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</si>
  <si>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</si>
  <si>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</si>
  <si>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</si>
  <si>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</si>
  <si>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</si>
  <si>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</si>
  <si>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</si>
  <si>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</si>
  <si>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</si>
  <si>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</si>
  <si>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</si>
  <si>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</si>
  <si>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</si>
  <si>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</si>
  <si>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</si>
  <si>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</si>
  <si>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</si>
  <si>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</si>
  <si>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</si>
  <si>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</si>
  <si>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</si>
  <si>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</si>
  <si>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</si>
  <si>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</si>
  <si>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Dover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</si>
  <si>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</si>
  <si>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</si>
  <si>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</si>
  <si>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</si>
  <si>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</si>
  <si>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</si>
  <si>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</si>
  <si>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</si>
  <si>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</si>
  <si>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</si>
  <si>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</si>
  <si>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</si>
  <si>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</si>
  <si>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</si>
  <si>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</si>
  <si>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</si>
  <si>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</si>
  <si>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</si>
  <si>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</si>
  <si>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</si>
  <si>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</si>
  <si>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</si>
  <si>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</si>
  <si>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</si>
  <si>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</si>
  <si>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</si>
  <si>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</si>
  <si>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</si>
  <si>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</si>
  <si>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</si>
  <si>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</si>
  <si>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</si>
  <si>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</si>
  <si>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</si>
  <si>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</si>
  <si>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</si>
  <si>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</si>
  <si>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</si>
  <si>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</si>
  <si>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</si>
  <si>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</si>
  <si>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</si>
  <si>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</si>
  <si>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</si>
  <si>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</si>
  <si>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</si>
  <si>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</si>
  <si>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</si>
  <si>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</si>
  <si>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</si>
  <si>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</si>
  <si>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</si>
  <si>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</si>
  <si>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</si>
  <si>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</si>
  <si>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</si>
  <si>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</si>
  <si>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</si>
  <si>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</si>
  <si>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</si>
  <si>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</si>
  <si>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</si>
  <si>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</si>
  <si>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</si>
  <si>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</si>
  <si>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</si>
  <si>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</si>
  <si>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</si>
  <si>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</si>
  <si>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</si>
  <si>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</si>
  <si>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</si>
  <si>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</si>
  <si>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</si>
  <si>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</si>
  <si>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</si>
  <si>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</si>
  <si>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</si>
  <si>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</si>
  <si>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</si>
  <si>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</si>
  <si>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</si>
  <si>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</si>
  <si>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</si>
  <si>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</si>
  <si>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</si>
  <si>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</si>
  <si>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</si>
  <si>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</si>
  <si>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</si>
  <si>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</si>
  <si>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</si>
  <si>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</si>
  <si>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</si>
  <si>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</si>
  <si>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</si>
  <si>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</si>
  <si>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</si>
  <si>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</si>
  <si>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</si>
  <si>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</si>
  <si>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</si>
  <si>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</si>
  <si>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</si>
  <si>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</si>
  <si>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</si>
  <si>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</si>
  <si>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</si>
  <si>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</si>
  <si>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</si>
  <si>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</si>
  <si>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</si>
  <si>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</si>
  <si>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</si>
  <si>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</si>
  <si>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</si>
  <si>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</si>
  <si>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</si>
  <si>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</si>
  <si>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</si>
  <si>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</si>
  <si>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</si>
  <si>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</si>
  <si>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</si>
  <si>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</si>
  <si>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</si>
  <si>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</si>
  <si>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</si>
  <si>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</si>
  <si>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</si>
  <si>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</si>
  <si>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</si>
  <si>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</si>
  <si>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</si>
  <si>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</si>
  <si>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</si>
  <si>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</si>
  <si>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</si>
  <si>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</si>
  <si>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</si>
  <si>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</si>
  <si>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</si>
  <si>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</si>
  <si>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</si>
  <si>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</si>
  <si>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</si>
  <si>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</si>
  <si>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</si>
  <si>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</si>
  <si>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</si>
  <si>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</si>
  <si>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</si>
  <si>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</si>
  <si>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</si>
  <si>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</si>
  <si>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</si>
  <si>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</si>
  <si>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</si>
  <si>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</si>
  <si>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</si>
  <si>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</si>
  <si>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</si>
  <si>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</si>
  <si>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</si>
  <si>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</si>
  <si>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</si>
  <si>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</si>
  <si>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</si>
  <si>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</si>
  <si>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</si>
  <si>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</si>
  <si>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</si>
  <si>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</si>
  <si>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</si>
  <si>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</si>
  <si>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</si>
  <si>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</si>
  <si>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</si>
  <si>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</si>
  <si>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</si>
  <si>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</si>
  <si>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</si>
  <si>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</si>
  <si>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</si>
  <si>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</si>
  <si>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</si>
  <si>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</si>
  <si>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</si>
  <si>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</si>
  <si>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</si>
  <si>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</si>
  <si>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</si>
  <si>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</si>
  <si>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</si>
  <si>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</si>
  <si>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</si>
  <si>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</si>
  <si>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</si>
  <si>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</si>
  <si>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</si>
  <si>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</si>
  <si>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</si>
  <si>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</si>
  <si>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</si>
  <si>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</si>
  <si>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</si>
  <si>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</si>
  <si>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</si>
  <si>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</si>
  <si>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</si>
  <si>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</si>
  <si>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</si>
  <si>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</si>
  <si>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</si>
  <si>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</si>
  <si>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</si>
  <si>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</si>
  <si>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</si>
  <si>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</si>
  <si>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</si>
  <si>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</si>
  <si>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</si>
  <si>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</si>
  <si>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</si>
  <si>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</si>
  <si>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</si>
  <si>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</si>
  <si>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</si>
  <si>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</si>
  <si>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</si>
  <si>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</si>
  <si>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</si>
  <si>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</si>
  <si>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</si>
  <si>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</si>
  <si>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</si>
  <si>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</si>
  <si>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</si>
  <si>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</si>
  <si>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</si>
  <si>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</si>
  <si>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</si>
  <si>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</si>
  <si>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</si>
  <si>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</si>
  <si>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</si>
  <si>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</si>
  <si>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</si>
  <si>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</si>
  <si>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</si>
  <si>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</si>
  <si>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</si>
  <si>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</si>
  <si>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</si>
  <si>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</si>
  <si>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</si>
  <si>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</si>
  <si>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</si>
  <si>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</si>
  <si>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</si>
  <si>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</si>
  <si>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</si>
  <si>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</si>
  <si>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</si>
  <si>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</si>
  <si>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</si>
  <si>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</si>
  <si>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</si>
  <si>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</si>
  <si>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</si>
  <si>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</si>
  <si>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</si>
  <si>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</si>
  <si>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</si>
  <si>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</si>
  <si>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</si>
  <si>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</si>
  <si>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</si>
  <si>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</si>
  <si>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</si>
  <si>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</si>
  <si>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</si>
  <si>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</si>
  <si>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</si>
  <si>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</si>
  <si>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</si>
  <si>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</si>
  <si>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</si>
  <si>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-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</si>
</sst>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0.00_)"/>
    <numFmt numFmtId="168" formatCode="#,##0.0000_);\(#,##0.0000\)"/>
    <numFmt numFmtId="169" formatCode="0.0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0.0_)"/>
    <numFmt numFmtId="176" formatCode="0.00000_)"/>
    <numFmt numFmtId="177" formatCode="0.000000_)"/>
    <numFmt numFmtId="178" formatCode="0.0%"/>
    <numFmt numFmtId="179" formatCode="&quot;$&quot;#,##0"/>
    <numFmt numFmtId="180" formatCode="_(* #,##0.000_);_(* \(#,##0.000\);_(* &quot;-&quot;??_);_(@_)"/>
    <numFmt numFmtId="181" formatCode="#,##0.0_);\(#,##0.0\)"/>
    <numFmt numFmtId="182" formatCode="&quot;$&quot;#,##0.00"/>
    <numFmt numFmtId="183" formatCode="0.0"/>
    <numFmt numFmtId="184" formatCode="&quot;$&quot;#,##0.0"/>
    <numFmt numFmtId="185" formatCode="_(* #,##0.0000_);_(* \(#,##0.0000\);_(* &quot;-&quot;??_);_(@_)"/>
    <numFmt numFmtId="186" formatCode="_(* #,##0.0000_);_(* \(#,##0.0000\);_(* &quot;-&quot;????_);_(@_)"/>
    <numFmt numFmtId="187" formatCode="#,##0.0"/>
    <numFmt numFmtId="188" formatCode="#,##0.000"/>
    <numFmt numFmtId="189" formatCode="0.00000000"/>
    <numFmt numFmtId="190" formatCode="_(* #,##0.00000_);_(* \(#,##0.00000\);_(* &quot;-&quot;??_);_(@_)"/>
    <numFmt numFmtId="191" formatCode="_(&quot;$&quot;* #,##0_);_(&quot;$&quot;* \(#,##0\);_(&quot;$&quot;* &quot;-&quot;??_);_(@_)"/>
    <numFmt numFmtId="192" formatCode="#,##0;[Red]#,##0"/>
    <numFmt numFmtId="193" formatCode="0.0000"/>
    <numFmt numFmtId="194" formatCode="_(&quot;$&quot;* #,##0.0_);_(&quot;$&quot;* \(#,##0.0\);_(&quot;$&quot;* &quot;-&quot;??_);_(@_)"/>
    <numFmt numFmtId="195" formatCode="0.0000000"/>
    <numFmt numFmtId="196" formatCode="0.000000"/>
    <numFmt numFmtId="197" formatCode="0.00000"/>
    <numFmt numFmtId="198" formatCode="#,##0.0000"/>
    <numFmt numFmtId="199" formatCode="#,##0.00000"/>
    <numFmt numFmtId="200" formatCode="0.000%"/>
    <numFmt numFmtId="201" formatCode="[$€-2]\ #,##0.00_);[Red]\([$€-2]\ #,##0.00\)"/>
  </numFmts>
  <fonts count="44">
    <font>
      <sz val="10"/>
      <name val="Arial"/>
      <family val="0"/>
    </font>
    <font>
      <sz val="13"/>
      <name val="Times New Roman"/>
      <family val="0"/>
    </font>
    <font>
      <u val="single"/>
      <sz val="8.7"/>
      <color indexed="36"/>
      <name val="Arial"/>
      <family val="0"/>
    </font>
    <font>
      <u val="single"/>
      <sz val="8.7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color indexed="12"/>
      <name val="Helv"/>
      <family val="0"/>
    </font>
    <font>
      <sz val="10"/>
      <color indexed="55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0" fillId="0" borderId="10" xfId="0" applyBorder="1" applyAlignment="1" applyProtection="1">
      <alignment horizontal="center" vertical="center" wrapText="1"/>
      <protection/>
    </xf>
    <xf numFmtId="16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 quotePrefix="1">
      <alignment horizontal="center" vertical="center" wrapText="1"/>
      <protection/>
    </xf>
    <xf numFmtId="164" fontId="5" fillId="0" borderId="10" xfId="0" applyNumberFormat="1" applyFont="1" applyBorder="1" applyAlignment="1" applyProtection="1" quotePrefix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165" fontId="5" fillId="0" borderId="10" xfId="0" applyNumberFormat="1" applyFont="1" applyBorder="1" applyAlignment="1" applyProtection="1" quotePrefix="1">
      <alignment horizontal="center" vertical="center" wrapText="1"/>
      <protection/>
    </xf>
    <xf numFmtId="165" fontId="5" fillId="0" borderId="10" xfId="0" applyNumberFormat="1" applyFont="1" applyBorder="1" applyAlignment="1" applyProtection="1">
      <alignment horizontal="center" vertical="center" wrapText="1"/>
      <protection/>
    </xf>
    <xf numFmtId="166" fontId="5" fillId="0" borderId="10" xfId="0" applyNumberFormat="1" applyFont="1" applyBorder="1" applyAlignment="1" applyProtection="1">
      <alignment horizontal="center" vertical="center" wrapText="1"/>
      <protection/>
    </xf>
    <xf numFmtId="170" fontId="6" fillId="0" borderId="10" xfId="42" applyNumberFormat="1" applyFont="1" applyBorder="1" applyAlignment="1" applyProtection="1" quotePrefix="1">
      <alignment horizontal="center" vertical="center" wrapText="1"/>
      <protection/>
    </xf>
    <xf numFmtId="179" fontId="6" fillId="0" borderId="10" xfId="0" applyNumberFormat="1" applyFont="1" applyBorder="1" applyAlignment="1" applyProtection="1" quotePrefix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0" xfId="0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 locked="0"/>
    </xf>
    <xf numFmtId="164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166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6" fontId="0" fillId="0" borderId="0" xfId="0" applyNumberFormat="1" applyAlignment="1">
      <alignment horizontal="right"/>
    </xf>
    <xf numFmtId="170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/>
    </xf>
    <xf numFmtId="179" fontId="0" fillId="0" borderId="0" xfId="0" applyNumberFormat="1" applyAlignment="1">
      <alignment/>
    </xf>
    <xf numFmtId="37" fontId="5" fillId="0" borderId="0" xfId="0" applyNumberFormat="1" applyFont="1" applyAlignment="1" applyProtection="1">
      <alignment/>
      <protection/>
    </xf>
    <xf numFmtId="164" fontId="0" fillId="0" borderId="0" xfId="0" applyBorder="1" applyAlignment="1">
      <alignment/>
    </xf>
    <xf numFmtId="170" fontId="0" fillId="0" borderId="0" xfId="42" applyNumberFormat="1" applyFont="1" applyAlignment="1">
      <alignment/>
    </xf>
    <xf numFmtId="164" fontId="0" fillId="0" borderId="0" xfId="0" applyFont="1" applyAlignment="1" applyProtection="1" quotePrefix="1">
      <alignment horizontal="left"/>
      <protection/>
    </xf>
    <xf numFmtId="164" fontId="0" fillId="0" borderId="0" xfId="0" applyAlignment="1" applyProtection="1">
      <alignment horizontal="center" vertical="center"/>
      <protection/>
    </xf>
    <xf numFmtId="43" fontId="0" fillId="0" borderId="0" xfId="42" applyFont="1" applyAlignment="1">
      <alignment/>
    </xf>
    <xf numFmtId="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7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4" fontId="0" fillId="0" borderId="0" xfId="0" applyFill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 locked="0"/>
    </xf>
    <xf numFmtId="164" fontId="0" fillId="0" borderId="0" xfId="0" applyFill="1" applyAlignment="1">
      <alignment horizontal="center" vertical="center"/>
    </xf>
    <xf numFmtId="4" fontId="0" fillId="0" borderId="0" xfId="0" applyNumberFormat="1" applyFill="1" applyAlignment="1" applyProtection="1">
      <alignment/>
      <protection/>
    </xf>
    <xf numFmtId="43" fontId="0" fillId="0" borderId="0" xfId="42" applyFont="1" applyFill="1" applyAlignment="1">
      <alignment/>
    </xf>
    <xf numFmtId="166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179" fontId="0" fillId="33" borderId="0" xfId="0" applyNumberFormat="1" applyFill="1" applyAlignment="1">
      <alignment/>
    </xf>
    <xf numFmtId="164" fontId="5" fillId="0" borderId="0" xfId="0" applyNumberFormat="1" applyFont="1" applyAlignment="1" applyProtection="1">
      <alignment horizontal="center" vertical="center"/>
      <protection/>
    </xf>
    <xf numFmtId="43" fontId="5" fillId="0" borderId="0" xfId="42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5" fillId="0" borderId="0" xfId="42" applyNumberFormat="1" applyFont="1" applyAlignment="1" applyProtection="1">
      <alignment/>
      <protection/>
    </xf>
    <xf numFmtId="170" fontId="5" fillId="0" borderId="0" xfId="42" applyNumberFormat="1" applyFont="1" applyAlignment="1" applyProtection="1" quotePrefix="1">
      <alignment/>
      <protection/>
    </xf>
    <xf numFmtId="164" fontId="0" fillId="0" borderId="0" xfId="0" applyFont="1" applyFill="1" applyAlignment="1">
      <alignment/>
    </xf>
    <xf numFmtId="3" fontId="0" fillId="0" borderId="0" xfId="0" applyNumberFormat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79" fontId="8" fillId="33" borderId="10" xfId="0" applyNumberFormat="1" applyFont="1" applyFill="1" applyBorder="1" applyAlignment="1" applyProtection="1" quotePrefix="1">
      <alignment horizontal="fill" vertical="center" wrapText="1"/>
      <protection/>
    </xf>
    <xf numFmtId="164" fontId="0" fillId="0" borderId="0" xfId="0" applyFont="1" applyAlignment="1">
      <alignment/>
    </xf>
    <xf numFmtId="170" fontId="0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170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64" fontId="0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J591"/>
  <sheetViews>
    <sheetView tabSelected="1" defaultGridColor="0" zoomScalePageLayoutView="0" colorId="22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" sqref="F1"/>
    </sheetView>
  </sheetViews>
  <sheetFormatPr defaultColWidth="9.7109375" defaultRowHeight="12.75"/>
  <cols>
    <col min="1" max="1" width="10.7109375" style="0" customWidth="1"/>
    <col min="2" max="2" width="28.00390625" style="55" customWidth="1"/>
    <col min="3" max="3" width="12.8515625" style="37" customWidth="1"/>
    <col min="4" max="4" width="7.421875" style="0" customWidth="1"/>
    <col min="5" max="5" width="5.28125" style="0" customWidth="1"/>
    <col min="6" max="6" width="20.28125" style="59" customWidth="1"/>
    <col min="7" max="7" width="14.28125" style="33" customWidth="1"/>
    <col min="8" max="8" width="15.28125" style="0" customWidth="1"/>
    <col min="9" max="9" width="17.57421875" style="17" bestFit="1" customWidth="1"/>
    <col min="10" max="12" width="14.8515625" style="17" bestFit="1" customWidth="1"/>
    <col min="13" max="13" width="17.57421875" style="0" bestFit="1" customWidth="1"/>
    <col min="14" max="15" width="17.57421875" style="17" bestFit="1" customWidth="1"/>
    <col min="16" max="16" width="14.8515625" style="17" bestFit="1" customWidth="1"/>
    <col min="17" max="17" width="17.57421875" style="0" bestFit="1" customWidth="1"/>
    <col min="18" max="18" width="17.57421875" style="17" bestFit="1" customWidth="1"/>
    <col min="19" max="19" width="15.8515625" style="17" bestFit="1" customWidth="1"/>
    <col min="20" max="20" width="17.57421875" style="0" bestFit="1" customWidth="1"/>
    <col min="21" max="21" width="18.7109375" style="0" bestFit="1" customWidth="1"/>
    <col min="22" max="24" width="13.57421875" style="0" customWidth="1"/>
    <col min="25" max="25" width="13.421875" style="0" customWidth="1"/>
    <col min="26" max="26" width="13.7109375" style="0" customWidth="1"/>
    <col min="27" max="27" width="13.7109375" style="60" customWidth="1"/>
    <col min="28" max="28" width="10.7109375" style="0" customWidth="1"/>
    <col min="29" max="29" width="15.140625" style="30" customWidth="1"/>
    <col min="30" max="30" width="12.8515625" style="27" customWidth="1"/>
    <col min="31" max="31" width="4.140625" style="48" customWidth="1"/>
    <col min="32" max="32" width="18.00390625" style="0" customWidth="1"/>
    <col min="33" max="36" width="10.7109375" style="0" customWidth="1"/>
  </cols>
  <sheetData>
    <row r="1" spans="1:36" s="12" customFormat="1" ht="63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6" t="s">
        <v>10</v>
      </c>
      <c r="L1" s="4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6" t="s">
        <v>16</v>
      </c>
      <c r="R1" s="6" t="s">
        <v>17</v>
      </c>
      <c r="S1" s="6" t="s">
        <v>18</v>
      </c>
      <c r="T1" s="3" t="s">
        <v>19</v>
      </c>
      <c r="U1" s="4" t="s">
        <v>20</v>
      </c>
      <c r="V1" s="7" t="s">
        <v>21</v>
      </c>
      <c r="W1" s="8" t="s">
        <v>22</v>
      </c>
      <c r="X1" s="8" t="s">
        <v>23</v>
      </c>
      <c r="Y1" s="7" t="s">
        <v>24</v>
      </c>
      <c r="Z1" s="7" t="s">
        <v>25</v>
      </c>
      <c r="AA1" s="9" t="s">
        <v>26</v>
      </c>
      <c r="AB1" s="7" t="s">
        <v>27</v>
      </c>
      <c r="AC1" s="10" t="s">
        <v>28</v>
      </c>
      <c r="AD1" s="11" t="s">
        <v>29</v>
      </c>
      <c r="AE1" s="61" t="s">
        <v>1173</v>
      </c>
      <c r="AF1" s="5" t="s">
        <v>30</v>
      </c>
      <c r="AG1" s="7" t="s">
        <v>31</v>
      </c>
      <c r="AH1" s="7" t="s">
        <v>32</v>
      </c>
      <c r="AI1" s="7" t="s">
        <v>33</v>
      </c>
      <c r="AJ1" s="7" t="s">
        <v>34</v>
      </c>
    </row>
    <row r="2" spans="1:36" s="29" customFormat="1" ht="12.75">
      <c r="A2" s="13" t="s">
        <v>35</v>
      </c>
      <c r="B2" s="14" t="s">
        <v>36</v>
      </c>
      <c r="C2" s="15" t="s">
        <v>37</v>
      </c>
      <c r="D2" s="16"/>
      <c r="E2" s="16" t="s">
        <v>38</v>
      </c>
      <c r="F2" s="17">
        <v>1038939327</v>
      </c>
      <c r="G2" s="18">
        <v>104.95</v>
      </c>
      <c r="H2" s="19">
        <f aca="true" t="shared" si="0" ref="H2:H65">G2/100</f>
        <v>1.0495</v>
      </c>
      <c r="I2" s="17">
        <v>2230936.82</v>
      </c>
      <c r="J2" s="17">
        <v>0</v>
      </c>
      <c r="K2" s="17">
        <v>117082.42</v>
      </c>
      <c r="L2" s="17">
        <v>197422.31</v>
      </c>
      <c r="M2" s="20">
        <f aca="true" t="shared" si="1" ref="M2:M65">SUM(I2:L2)</f>
        <v>2545441.55</v>
      </c>
      <c r="N2" s="17">
        <v>10015702</v>
      </c>
      <c r="O2" s="17"/>
      <c r="P2" s="17"/>
      <c r="Q2" s="20">
        <f aca="true" t="shared" si="2" ref="Q2:Q13">SUM(N2:P2)</f>
        <v>10015702</v>
      </c>
      <c r="R2" s="17">
        <v>6544308.64</v>
      </c>
      <c r="S2" s="17">
        <v>0</v>
      </c>
      <c r="T2" s="21">
        <f aca="true" t="shared" si="3" ref="T2:T65">R2+S2</f>
        <v>6544308.64</v>
      </c>
      <c r="U2" s="20">
        <f aca="true" t="shared" si="4" ref="U2:U65">M2+Q2+T2</f>
        <v>19105452.19</v>
      </c>
      <c r="V2" s="22">
        <f aca="true" t="shared" si="5" ref="V2:V65">(R2/$F2)*100</f>
        <v>0.6299028701605787</v>
      </c>
      <c r="W2" s="22">
        <f aca="true" t="shared" si="6" ref="W2:W65">(S2/$F2)*100</f>
        <v>0</v>
      </c>
      <c r="X2" s="22">
        <f aca="true" t="shared" si="7" ref="X2:X65">(T2/$F2)*100</f>
        <v>0.6299028701605787</v>
      </c>
      <c r="Y2" s="23">
        <f aca="true" t="shared" si="8" ref="Y2:Y65">(Q2/F2)*100</f>
        <v>0.9640314636005688</v>
      </c>
      <c r="Z2" s="23">
        <f aca="true" t="shared" si="9" ref="Z2:Z65">(M2/F2)*100</f>
        <v>0.2450038692201705</v>
      </c>
      <c r="AA2" s="24"/>
      <c r="AB2" s="23">
        <f aca="true" t="shared" si="10" ref="AB2:AB65">((U2/F2)*100)-AA2</f>
        <v>1.8389382029813182</v>
      </c>
      <c r="AC2" s="25">
        <v>253787.8003120125</v>
      </c>
      <c r="AD2" s="26">
        <f aca="true" t="shared" si="11" ref="AD2:AD65">AC2/100*AB2</f>
        <v>4667.000814443539</v>
      </c>
      <c r="AE2" s="61" t="s">
        <v>1173</v>
      </c>
      <c r="AF2" s="28">
        <f>F2/H2</f>
        <v>989937424.4878513</v>
      </c>
      <c r="AG2" s="22">
        <f>(M2/AF2)*100</f>
        <v>0.257131560746569</v>
      </c>
      <c r="AH2" s="22">
        <f>(Q2/AF2)*100</f>
        <v>1.011751021048797</v>
      </c>
      <c r="AI2" s="22">
        <f>(T2/AF2)*100</f>
        <v>0.6610830622335273</v>
      </c>
      <c r="AJ2" s="22">
        <f aca="true" t="shared" si="12" ref="AJ2:AJ65">ROUND(AG2,3)+ROUND(AH2,3)+ROUND(AI2,3)</f>
        <v>1.9300000000000002</v>
      </c>
    </row>
    <row r="3" spans="1:36" ht="12.75">
      <c r="A3" s="13" t="s">
        <v>39</v>
      </c>
      <c r="B3" s="31" t="s">
        <v>40</v>
      </c>
      <c r="C3" s="15" t="s">
        <v>37</v>
      </c>
      <c r="D3" s="32"/>
      <c r="E3" s="32" t="s">
        <v>38</v>
      </c>
      <c r="F3" s="17">
        <v>20503172174</v>
      </c>
      <c r="G3" s="33">
        <v>100.46</v>
      </c>
      <c r="H3" s="19">
        <f t="shared" si="0"/>
        <v>1.0046</v>
      </c>
      <c r="I3" s="17">
        <v>48719702.75</v>
      </c>
      <c r="J3" s="17">
        <v>0</v>
      </c>
      <c r="K3" s="17">
        <v>0</v>
      </c>
      <c r="L3" s="17">
        <v>4492638.07</v>
      </c>
      <c r="M3" s="20">
        <f t="shared" si="1"/>
        <v>53212340.82</v>
      </c>
      <c r="N3" s="17">
        <v>107440123.5</v>
      </c>
      <c r="Q3" s="20">
        <f t="shared" si="2"/>
        <v>107440123.5</v>
      </c>
      <c r="R3" s="17">
        <v>180814349.07</v>
      </c>
      <c r="S3" s="17">
        <v>0</v>
      </c>
      <c r="T3" s="21">
        <f t="shared" si="3"/>
        <v>180814349.07</v>
      </c>
      <c r="U3" s="20">
        <f t="shared" si="4"/>
        <v>341466813.39</v>
      </c>
      <c r="V3" s="22">
        <f t="shared" si="5"/>
        <v>0.8818847519570168</v>
      </c>
      <c r="W3" s="22">
        <f t="shared" si="6"/>
        <v>0</v>
      </c>
      <c r="X3" s="22">
        <f t="shared" si="7"/>
        <v>0.8818847519570168</v>
      </c>
      <c r="Y3" s="23">
        <f t="shared" si="8"/>
        <v>0.5240170769099058</v>
      </c>
      <c r="Z3" s="23">
        <f t="shared" si="9"/>
        <v>0.2595322341753457</v>
      </c>
      <c r="AA3" s="24"/>
      <c r="AB3" s="23">
        <f t="shared" si="10"/>
        <v>1.6654340630422684</v>
      </c>
      <c r="AC3" s="30">
        <v>258764.15367886916</v>
      </c>
      <c r="AD3" s="26">
        <f t="shared" si="11"/>
        <v>4309.54635831093</v>
      </c>
      <c r="AE3" s="61" t="s">
        <v>1173</v>
      </c>
      <c r="AF3" s="28">
        <f>F3/H3</f>
        <v>20409289442.564205</v>
      </c>
      <c r="AG3" s="22">
        <f>(M3/AF3)*100</f>
        <v>0.2607260824525523</v>
      </c>
      <c r="AH3" s="22">
        <f>(Q3/AF3)*100</f>
        <v>0.5264275554636915</v>
      </c>
      <c r="AI3" s="22">
        <f>(T3/AF3)*100</f>
        <v>0.8859414218160191</v>
      </c>
      <c r="AJ3" s="22">
        <f t="shared" si="12"/>
        <v>1.673</v>
      </c>
    </row>
    <row r="4" spans="1:36" ht="12.75">
      <c r="A4" s="13" t="s">
        <v>41</v>
      </c>
      <c r="B4" s="14" t="s">
        <v>42</v>
      </c>
      <c r="C4" s="15" t="s">
        <v>37</v>
      </c>
      <c r="D4" s="16"/>
      <c r="E4" s="16"/>
      <c r="F4" s="17">
        <v>4699840568</v>
      </c>
      <c r="G4" s="33">
        <v>103.34</v>
      </c>
      <c r="H4" s="19">
        <f t="shared" si="0"/>
        <v>1.0334</v>
      </c>
      <c r="I4" s="17">
        <v>10309327.29</v>
      </c>
      <c r="J4" s="17">
        <v>1328081.69</v>
      </c>
      <c r="K4" s="17">
        <v>543444.32</v>
      </c>
      <c r="L4" s="17">
        <v>916346.19</v>
      </c>
      <c r="M4" s="20">
        <f t="shared" si="1"/>
        <v>13097199.489999998</v>
      </c>
      <c r="N4" s="17">
        <v>13507427</v>
      </c>
      <c r="O4" s="17">
        <v>0</v>
      </c>
      <c r="P4" s="17">
        <v>1518831.5</v>
      </c>
      <c r="Q4" s="20">
        <f t="shared" si="2"/>
        <v>15026258.5</v>
      </c>
      <c r="R4" s="17">
        <v>18220478.5</v>
      </c>
      <c r="S4" s="17">
        <v>0</v>
      </c>
      <c r="T4" s="21">
        <f t="shared" si="3"/>
        <v>18220478.5</v>
      </c>
      <c r="U4" s="20">
        <f t="shared" si="4"/>
        <v>46343936.489999995</v>
      </c>
      <c r="V4" s="22">
        <f t="shared" si="5"/>
        <v>0.38768290618321244</v>
      </c>
      <c r="W4" s="22">
        <f t="shared" si="6"/>
        <v>0</v>
      </c>
      <c r="X4" s="22">
        <f t="shared" si="7"/>
        <v>0.38768290618321244</v>
      </c>
      <c r="Y4" s="23">
        <f t="shared" si="8"/>
        <v>0.3197184730543821</v>
      </c>
      <c r="Z4" s="23">
        <f t="shared" si="9"/>
        <v>0.2786732720078942</v>
      </c>
      <c r="AA4" s="24"/>
      <c r="AB4" s="23">
        <f t="shared" si="10"/>
        <v>0.9860746512454888</v>
      </c>
      <c r="AC4" s="30">
        <v>529309.610634043</v>
      </c>
      <c r="AD4" s="26">
        <f t="shared" si="11"/>
        <v>5219.387897068495</v>
      </c>
      <c r="AE4" s="61" t="s">
        <v>1173</v>
      </c>
      <c r="AF4" s="28">
        <f>F4/H4</f>
        <v>4547939392.297271</v>
      </c>
      <c r="AG4" s="22">
        <f>(M4/AF4)*100</f>
        <v>0.28798095929295786</v>
      </c>
      <c r="AH4" s="22">
        <f>(Q4/AF4)*100</f>
        <v>0.3303970700543985</v>
      </c>
      <c r="AI4" s="22">
        <f>(T4/AF4)*100</f>
        <v>0.4006315152497318</v>
      </c>
      <c r="AJ4" s="22">
        <f t="shared" si="12"/>
        <v>1.0190000000000001</v>
      </c>
    </row>
    <row r="5" spans="1:36" ht="12.75">
      <c r="A5" s="13" t="s">
        <v>43</v>
      </c>
      <c r="B5" s="14" t="s">
        <v>44</v>
      </c>
      <c r="C5" s="15" t="s">
        <v>37</v>
      </c>
      <c r="D5" s="16"/>
      <c r="E5" s="16"/>
      <c r="F5" s="17">
        <v>298604752</v>
      </c>
      <c r="G5" s="33">
        <v>94.59</v>
      </c>
      <c r="H5" s="19">
        <f t="shared" si="0"/>
        <v>0.9459000000000001</v>
      </c>
      <c r="I5" s="17">
        <v>686903.54</v>
      </c>
      <c r="J5" s="17">
        <v>88331.84</v>
      </c>
      <c r="K5" s="17">
        <v>36144.94</v>
      </c>
      <c r="L5" s="17">
        <v>60946.96</v>
      </c>
      <c r="M5" s="20">
        <f t="shared" si="1"/>
        <v>872327.28</v>
      </c>
      <c r="N5" s="17">
        <v>0</v>
      </c>
      <c r="O5" s="17">
        <v>4031152.64</v>
      </c>
      <c r="P5" s="17">
        <v>0</v>
      </c>
      <c r="Q5" s="20">
        <f t="shared" si="2"/>
        <v>4031152.64</v>
      </c>
      <c r="R5" s="17">
        <v>2050884.66</v>
      </c>
      <c r="S5" s="17">
        <v>0</v>
      </c>
      <c r="T5" s="21">
        <f t="shared" si="3"/>
        <v>2050884.66</v>
      </c>
      <c r="U5" s="20">
        <f t="shared" si="4"/>
        <v>6954364.58</v>
      </c>
      <c r="V5" s="22">
        <f t="shared" si="5"/>
        <v>0.6868225124561983</v>
      </c>
      <c r="W5" s="22">
        <f t="shared" si="6"/>
        <v>0</v>
      </c>
      <c r="X5" s="22">
        <f t="shared" si="7"/>
        <v>0.6868225124561983</v>
      </c>
      <c r="Y5" s="23">
        <f t="shared" si="8"/>
        <v>1.3499961447365043</v>
      </c>
      <c r="Z5" s="23">
        <f t="shared" si="9"/>
        <v>0.29213442658139616</v>
      </c>
      <c r="AA5" s="24"/>
      <c r="AB5" s="23">
        <f t="shared" si="10"/>
        <v>2.3289530837740986</v>
      </c>
      <c r="AC5" s="30">
        <v>180916.50339110775</v>
      </c>
      <c r="AD5" s="26">
        <f t="shared" si="11"/>
        <v>4213.460484783475</v>
      </c>
      <c r="AE5" s="61" t="s">
        <v>1173</v>
      </c>
      <c r="AF5" s="28">
        <f>F5/H5</f>
        <v>315683213.870388</v>
      </c>
      <c r="AG5" s="22">
        <f>(M5/AF5)*100</f>
        <v>0.2763299541033426</v>
      </c>
      <c r="AH5" s="22">
        <f>(Q5/AF5)*100</f>
        <v>1.2769613533062596</v>
      </c>
      <c r="AI5" s="22">
        <f>(T5/AF5)*100</f>
        <v>0.649665414532318</v>
      </c>
      <c r="AJ5" s="22">
        <f t="shared" si="12"/>
        <v>2.203</v>
      </c>
    </row>
    <row r="6" spans="1:36" ht="12.75">
      <c r="A6" s="13" t="s">
        <v>45</v>
      </c>
      <c r="B6" s="14" t="s">
        <v>46</v>
      </c>
      <c r="C6" s="15" t="s">
        <v>37</v>
      </c>
      <c r="D6" s="16"/>
      <c r="E6" s="16"/>
      <c r="F6" s="17">
        <v>277690070</v>
      </c>
      <c r="G6" s="33">
        <v>40.83</v>
      </c>
      <c r="H6" s="19">
        <f t="shared" si="0"/>
        <v>0.4083</v>
      </c>
      <c r="I6" s="17">
        <v>1324548.57</v>
      </c>
      <c r="J6" s="17">
        <v>171139.43</v>
      </c>
      <c r="K6" s="17">
        <v>70029.39</v>
      </c>
      <c r="L6" s="17">
        <v>118082.32</v>
      </c>
      <c r="M6" s="20">
        <f t="shared" si="1"/>
        <v>1683799.71</v>
      </c>
      <c r="N6" s="17">
        <v>0</v>
      </c>
      <c r="O6" s="17">
        <v>7687133.12</v>
      </c>
      <c r="P6" s="17">
        <v>0</v>
      </c>
      <c r="Q6" s="20">
        <f t="shared" si="2"/>
        <v>7687133.12</v>
      </c>
      <c r="R6" s="17">
        <v>1999647.32</v>
      </c>
      <c r="S6" s="17">
        <v>0</v>
      </c>
      <c r="T6" s="21">
        <f t="shared" si="3"/>
        <v>1999647.32</v>
      </c>
      <c r="U6" s="20">
        <f t="shared" si="4"/>
        <v>11370580.15</v>
      </c>
      <c r="V6" s="22">
        <f t="shared" si="5"/>
        <v>0.7201004054628241</v>
      </c>
      <c r="W6" s="22">
        <f t="shared" si="6"/>
        <v>0</v>
      </c>
      <c r="X6" s="22">
        <f t="shared" si="7"/>
        <v>0.7201004054628241</v>
      </c>
      <c r="Y6" s="23">
        <f t="shared" si="8"/>
        <v>2.768241990071881</v>
      </c>
      <c r="Z6" s="23">
        <f t="shared" si="9"/>
        <v>0.6063593523527867</v>
      </c>
      <c r="AA6" s="24"/>
      <c r="AB6" s="23">
        <f t="shared" si="10"/>
        <v>4.094701747887492</v>
      </c>
      <c r="AC6" s="30">
        <v>91396.66003976144</v>
      </c>
      <c r="AD6" s="26">
        <f t="shared" si="11"/>
        <v>3742.4206361589004</v>
      </c>
      <c r="AE6" s="61" t="s">
        <v>1173</v>
      </c>
      <c r="AF6" s="28">
        <f>F6/H6</f>
        <v>680112833.7007103</v>
      </c>
      <c r="AG6" s="22">
        <f>(M6/AF6)*100</f>
        <v>0.2475765235656428</v>
      </c>
      <c r="AH6" s="22">
        <f>(Q6/AF6)*100</f>
        <v>1.130273204546349</v>
      </c>
      <c r="AI6" s="22">
        <f>(T6/AF6)*100</f>
        <v>0.29401699555047106</v>
      </c>
      <c r="AJ6" s="22">
        <f t="shared" si="12"/>
        <v>1.672</v>
      </c>
    </row>
    <row r="7" spans="1:36" ht="12.75">
      <c r="A7" s="13" t="s">
        <v>47</v>
      </c>
      <c r="B7" s="14" t="s">
        <v>48</v>
      </c>
      <c r="C7" s="15" t="s">
        <v>37</v>
      </c>
      <c r="D7" s="16"/>
      <c r="E7" s="16"/>
      <c r="F7" s="17">
        <v>30546274</v>
      </c>
      <c r="G7" s="33">
        <v>56.92</v>
      </c>
      <c r="H7" s="19">
        <f t="shared" si="0"/>
        <v>0.5692</v>
      </c>
      <c r="I7" s="17">
        <v>158066.91</v>
      </c>
      <c r="J7" s="17">
        <v>20272.31</v>
      </c>
      <c r="K7" s="17">
        <v>8295.33</v>
      </c>
      <c r="L7" s="17">
        <v>13987.43</v>
      </c>
      <c r="M7" s="20">
        <f t="shared" si="1"/>
        <v>200621.97999999998</v>
      </c>
      <c r="N7" s="17">
        <v>786464</v>
      </c>
      <c r="O7" s="17">
        <v>0</v>
      </c>
      <c r="P7" s="17">
        <v>0</v>
      </c>
      <c r="Q7" s="20">
        <f t="shared" si="2"/>
        <v>786464</v>
      </c>
      <c r="R7" s="17">
        <v>84563.01</v>
      </c>
      <c r="S7" s="17">
        <v>0</v>
      </c>
      <c r="T7" s="21">
        <f t="shared" si="3"/>
        <v>84563.01</v>
      </c>
      <c r="U7" s="20">
        <f t="shared" si="4"/>
        <v>1071648.99</v>
      </c>
      <c r="V7" s="22">
        <f t="shared" si="5"/>
        <v>0.2768357607215859</v>
      </c>
      <c r="W7" s="22">
        <f t="shared" si="6"/>
        <v>0</v>
      </c>
      <c r="X7" s="22">
        <f t="shared" si="7"/>
        <v>0.2768357607215859</v>
      </c>
      <c r="Y7" s="23">
        <f t="shared" si="8"/>
        <v>2.5746642618343567</v>
      </c>
      <c r="Z7" s="23">
        <f t="shared" si="9"/>
        <v>0.6567805291080673</v>
      </c>
      <c r="AA7" s="24"/>
      <c r="AB7" s="23">
        <f t="shared" si="10"/>
        <v>3.50828055166401</v>
      </c>
      <c r="AC7" s="30">
        <v>122058.13953488372</v>
      </c>
      <c r="AD7" s="26">
        <f t="shared" si="11"/>
        <v>4282.141971025246</v>
      </c>
      <c r="AE7" s="61" t="s">
        <v>1173</v>
      </c>
      <c r="AF7" s="28">
        <f>F7/H7</f>
        <v>53665274.068868585</v>
      </c>
      <c r="AG7" s="22">
        <f>(M7/AF7)*100</f>
        <v>0.3738394771683119</v>
      </c>
      <c r="AH7" s="22">
        <f>(Q7/AF7)*100</f>
        <v>1.4654988978361159</v>
      </c>
      <c r="AI7" s="22">
        <f>(T7/AF7)*100</f>
        <v>0.1575749150027267</v>
      </c>
      <c r="AJ7" s="22">
        <f t="shared" si="12"/>
        <v>1.9969999999999999</v>
      </c>
    </row>
    <row r="8" spans="1:36" ht="12.75">
      <c r="A8" s="13" t="s">
        <v>49</v>
      </c>
      <c r="B8" s="14" t="s">
        <v>50</v>
      </c>
      <c r="C8" s="15" t="s">
        <v>37</v>
      </c>
      <c r="D8" s="16"/>
      <c r="E8" s="16"/>
      <c r="F8" s="17">
        <v>299436382</v>
      </c>
      <c r="G8" s="33">
        <v>92.91</v>
      </c>
      <c r="H8" s="19">
        <f t="shared" si="0"/>
        <v>0.9290999999999999</v>
      </c>
      <c r="I8" s="17">
        <v>747266.06</v>
      </c>
      <c r="J8" s="17">
        <v>96182.42</v>
      </c>
      <c r="K8" s="17">
        <v>39357.36</v>
      </c>
      <c r="L8" s="17">
        <v>66363.68</v>
      </c>
      <c r="M8" s="20">
        <f t="shared" si="1"/>
        <v>949169.52</v>
      </c>
      <c r="N8" s="17">
        <v>2126183</v>
      </c>
      <c r="O8" s="17">
        <v>1327701.27</v>
      </c>
      <c r="P8" s="17">
        <v>0</v>
      </c>
      <c r="Q8" s="20">
        <f t="shared" si="2"/>
        <v>3453884.27</v>
      </c>
      <c r="R8" s="17">
        <v>3377333</v>
      </c>
      <c r="S8" s="17">
        <v>0</v>
      </c>
      <c r="T8" s="21">
        <f t="shared" si="3"/>
        <v>3377333</v>
      </c>
      <c r="U8" s="20">
        <f t="shared" si="4"/>
        <v>7780386.79</v>
      </c>
      <c r="V8" s="22">
        <f t="shared" si="5"/>
        <v>1.127896676229544</v>
      </c>
      <c r="W8" s="22">
        <f t="shared" si="6"/>
        <v>0</v>
      </c>
      <c r="X8" s="22">
        <f t="shared" si="7"/>
        <v>1.127896676229544</v>
      </c>
      <c r="Y8" s="23">
        <f t="shared" si="8"/>
        <v>1.1534617961019848</v>
      </c>
      <c r="Z8" s="23">
        <f t="shared" si="9"/>
        <v>0.31698536886543066</v>
      </c>
      <c r="AA8" s="24"/>
      <c r="AB8" s="23">
        <f t="shared" si="10"/>
        <v>2.598343841196959</v>
      </c>
      <c r="AC8" s="30">
        <v>189027.27272727274</v>
      </c>
      <c r="AD8" s="26">
        <f t="shared" si="11"/>
        <v>4911.57849909167</v>
      </c>
      <c r="AE8" s="61" t="s">
        <v>1173</v>
      </c>
      <c r="AF8" s="28">
        <f>F8/H8</f>
        <v>322286494.45700145</v>
      </c>
      <c r="AG8" s="22">
        <f>(M8/AF8)*100</f>
        <v>0.2945111062128716</v>
      </c>
      <c r="AH8" s="22">
        <f>(Q8/AF8)*100</f>
        <v>1.0716813547583537</v>
      </c>
      <c r="AI8" s="22">
        <f>(T8/AF8)*100</f>
        <v>1.047928801884869</v>
      </c>
      <c r="AJ8" s="22">
        <f t="shared" si="12"/>
        <v>2.415</v>
      </c>
    </row>
    <row r="9" spans="1:36" ht="12.75">
      <c r="A9" s="13" t="s">
        <v>51</v>
      </c>
      <c r="B9" s="14" t="s">
        <v>52</v>
      </c>
      <c r="C9" s="15" t="s">
        <v>37</v>
      </c>
      <c r="D9" s="16"/>
      <c r="E9" s="16"/>
      <c r="F9" s="17">
        <v>2520668104</v>
      </c>
      <c r="G9" s="33">
        <v>48.1</v>
      </c>
      <c r="H9" s="19">
        <f t="shared" si="0"/>
        <v>0.48100000000000004</v>
      </c>
      <c r="I9" s="17">
        <v>11987872.14</v>
      </c>
      <c r="J9" s="17">
        <v>1538335.63</v>
      </c>
      <c r="K9" s="17">
        <v>629479.17</v>
      </c>
      <c r="L9" s="17">
        <v>1061416.63</v>
      </c>
      <c r="M9" s="20">
        <f t="shared" si="1"/>
        <v>15217103.57</v>
      </c>
      <c r="N9" s="17">
        <v>65587592</v>
      </c>
      <c r="O9" s="17">
        <v>0</v>
      </c>
      <c r="P9" s="17">
        <v>0</v>
      </c>
      <c r="Q9" s="20">
        <f t="shared" si="2"/>
        <v>65587592</v>
      </c>
      <c r="R9" s="17">
        <v>12551612</v>
      </c>
      <c r="S9" s="17">
        <v>504134</v>
      </c>
      <c r="T9" s="21">
        <f t="shared" si="3"/>
        <v>13055746</v>
      </c>
      <c r="U9" s="20">
        <f t="shared" si="4"/>
        <v>93860441.57</v>
      </c>
      <c r="V9" s="22">
        <f t="shared" si="5"/>
        <v>0.49794782502631296</v>
      </c>
      <c r="W9" s="22">
        <f t="shared" si="6"/>
        <v>0.02000001504363067</v>
      </c>
      <c r="X9" s="22">
        <f t="shared" si="7"/>
        <v>0.5179478400699435</v>
      </c>
      <c r="Y9" s="23">
        <f t="shared" si="8"/>
        <v>2.601992380350285</v>
      </c>
      <c r="Z9" s="23">
        <f t="shared" si="9"/>
        <v>0.6036932647281992</v>
      </c>
      <c r="AA9" s="24"/>
      <c r="AB9" s="23">
        <f t="shared" si="10"/>
        <v>3.7236334851484276</v>
      </c>
      <c r="AC9" s="30">
        <v>139262.05542221252</v>
      </c>
      <c r="AD9" s="26">
        <f t="shared" si="11"/>
        <v>5185.608527807467</v>
      </c>
      <c r="AE9" s="61" t="s">
        <v>1173</v>
      </c>
      <c r="AF9" s="28">
        <f>F9/H9</f>
        <v>5240474228.690228</v>
      </c>
      <c r="AG9" s="22">
        <f>(M9/AF9)*100</f>
        <v>0.29037646033426384</v>
      </c>
      <c r="AH9" s="22">
        <f>(Q9/AF9)*100</f>
        <v>1.2515583349484871</v>
      </c>
      <c r="AI9" s="22">
        <f>(T9/AF9)*100</f>
        <v>0.24913291107364288</v>
      </c>
      <c r="AJ9" s="22">
        <f t="shared" si="12"/>
        <v>1.791</v>
      </c>
    </row>
    <row r="10" spans="1:36" ht="12.75">
      <c r="A10" s="13" t="s">
        <v>53</v>
      </c>
      <c r="B10" s="14" t="s">
        <v>54</v>
      </c>
      <c r="C10" s="15" t="s">
        <v>37</v>
      </c>
      <c r="D10" s="16"/>
      <c r="E10" s="16"/>
      <c r="F10" s="17">
        <v>117781465</v>
      </c>
      <c r="G10" s="33">
        <v>52.58</v>
      </c>
      <c r="H10" s="19">
        <f t="shared" si="0"/>
        <v>0.5257999999999999</v>
      </c>
      <c r="I10" s="17">
        <v>488530.57</v>
      </c>
      <c r="J10" s="17">
        <v>62654.76</v>
      </c>
      <c r="K10" s="17">
        <v>25638.01</v>
      </c>
      <c r="L10" s="17">
        <v>43230.36</v>
      </c>
      <c r="M10" s="20">
        <f t="shared" si="1"/>
        <v>620053.7</v>
      </c>
      <c r="N10" s="17">
        <v>2087896</v>
      </c>
      <c r="O10" s="17">
        <v>0</v>
      </c>
      <c r="P10" s="17">
        <v>0</v>
      </c>
      <c r="Q10" s="20">
        <f t="shared" si="2"/>
        <v>2087896</v>
      </c>
      <c r="R10" s="17">
        <v>158594</v>
      </c>
      <c r="S10" s="17">
        <v>0</v>
      </c>
      <c r="T10" s="21">
        <f t="shared" si="3"/>
        <v>158594</v>
      </c>
      <c r="U10" s="20">
        <f t="shared" si="4"/>
        <v>2866543.7</v>
      </c>
      <c r="V10" s="22">
        <f t="shared" si="5"/>
        <v>0.1346510675512484</v>
      </c>
      <c r="W10" s="22">
        <f t="shared" si="6"/>
        <v>0</v>
      </c>
      <c r="X10" s="22">
        <f t="shared" si="7"/>
        <v>0.1346510675512484</v>
      </c>
      <c r="Y10" s="23">
        <f t="shared" si="8"/>
        <v>1.7726863900020262</v>
      </c>
      <c r="Z10" s="23">
        <f t="shared" si="9"/>
        <v>0.5264442074990322</v>
      </c>
      <c r="AA10" s="24"/>
      <c r="AB10" s="23">
        <f t="shared" si="10"/>
        <v>2.433781665052307</v>
      </c>
      <c r="AC10" s="30">
        <v>134757.56358768407</v>
      </c>
      <c r="AD10" s="26">
        <f t="shared" si="11"/>
        <v>3279.7048748682587</v>
      </c>
      <c r="AE10" s="61" t="s">
        <v>1173</v>
      </c>
      <c r="AF10" s="28">
        <f>F10/H10</f>
        <v>224004307.72156715</v>
      </c>
      <c r="AG10" s="22">
        <f>(M10/AF10)*100</f>
        <v>0.2768043643029911</v>
      </c>
      <c r="AH10" s="22">
        <f>(Q10/AF10)*100</f>
        <v>0.9320785038630652</v>
      </c>
      <c r="AI10" s="22">
        <f>(T10/AF10)*100</f>
        <v>0.07079953131844641</v>
      </c>
      <c r="AJ10" s="22">
        <f t="shared" si="12"/>
        <v>1.28</v>
      </c>
    </row>
    <row r="11" spans="1:36" ht="12.75">
      <c r="A11" s="13" t="s">
        <v>55</v>
      </c>
      <c r="B11" s="14" t="s">
        <v>56</v>
      </c>
      <c r="C11" s="15" t="s">
        <v>37</v>
      </c>
      <c r="D11" s="32"/>
      <c r="E11" s="32"/>
      <c r="F11" s="17">
        <v>104025045</v>
      </c>
      <c r="G11" s="33">
        <v>52.04</v>
      </c>
      <c r="H11" s="19">
        <f t="shared" si="0"/>
        <v>0.5204</v>
      </c>
      <c r="I11" s="17">
        <v>430117.39</v>
      </c>
      <c r="J11" s="17">
        <v>55163.18</v>
      </c>
      <c r="K11" s="17">
        <v>22572.49</v>
      </c>
      <c r="L11" s="17">
        <v>38061.34</v>
      </c>
      <c r="M11" s="20">
        <f t="shared" si="1"/>
        <v>545914.4</v>
      </c>
      <c r="N11" s="17">
        <v>1653118</v>
      </c>
      <c r="O11" s="17">
        <v>0</v>
      </c>
      <c r="P11" s="17">
        <v>0</v>
      </c>
      <c r="Q11" s="20">
        <f t="shared" si="2"/>
        <v>1653118</v>
      </c>
      <c r="R11" s="17">
        <v>509350.34</v>
      </c>
      <c r="S11" s="17">
        <v>0</v>
      </c>
      <c r="T11" s="21">
        <f t="shared" si="3"/>
        <v>509350.34</v>
      </c>
      <c r="U11" s="20">
        <f t="shared" si="4"/>
        <v>2708382.7399999998</v>
      </c>
      <c r="V11" s="22">
        <f t="shared" si="5"/>
        <v>0.4896420280327685</v>
      </c>
      <c r="W11" s="22">
        <f t="shared" si="6"/>
        <v>0</v>
      </c>
      <c r="X11" s="22">
        <f t="shared" si="7"/>
        <v>0.4896420280327685</v>
      </c>
      <c r="Y11" s="23">
        <f t="shared" si="8"/>
        <v>1.5891538427116276</v>
      </c>
      <c r="Z11" s="23">
        <f t="shared" si="9"/>
        <v>0.5247913134764806</v>
      </c>
      <c r="AA11" s="24"/>
      <c r="AB11" s="23">
        <f t="shared" si="10"/>
        <v>2.603587184220877</v>
      </c>
      <c r="AC11" s="30">
        <v>117430.8383233533</v>
      </c>
      <c r="AD11" s="26">
        <f t="shared" si="11"/>
        <v>3057.4142569099645</v>
      </c>
      <c r="AE11" s="61" t="s">
        <v>1173</v>
      </c>
      <c r="AF11" s="28">
        <f>F11/H11</f>
        <v>199894398.53958493</v>
      </c>
      <c r="AG11" s="22">
        <f>(M11/AF11)*100</f>
        <v>0.2731013995331605</v>
      </c>
      <c r="AH11" s="22">
        <f>(Q11/AF11)*100</f>
        <v>0.8269956597471311</v>
      </c>
      <c r="AI11" s="22">
        <f>(T11/AF11)*100</f>
        <v>0.2548097113882527</v>
      </c>
      <c r="AJ11" s="22">
        <f t="shared" si="12"/>
        <v>1.355</v>
      </c>
    </row>
    <row r="12" spans="1:36" ht="12.75">
      <c r="A12" s="13" t="s">
        <v>57</v>
      </c>
      <c r="B12" s="14" t="s">
        <v>58</v>
      </c>
      <c r="C12" s="15" t="s">
        <v>37</v>
      </c>
      <c r="D12" s="16"/>
      <c r="E12" s="16"/>
      <c r="F12" s="17">
        <v>1924396620</v>
      </c>
      <c r="G12" s="33">
        <v>49.07</v>
      </c>
      <c r="H12" s="19">
        <f t="shared" si="0"/>
        <v>0.4907</v>
      </c>
      <c r="I12" s="17">
        <v>8942074.92</v>
      </c>
      <c r="J12" s="17">
        <v>1149187.5</v>
      </c>
      <c r="K12" s="17">
        <v>470241.72</v>
      </c>
      <c r="L12" s="17">
        <v>792913.27</v>
      </c>
      <c r="M12" s="20">
        <f t="shared" si="1"/>
        <v>11354417.41</v>
      </c>
      <c r="N12" s="17">
        <v>28572981.5</v>
      </c>
      <c r="O12" s="17">
        <v>14724350.21</v>
      </c>
      <c r="P12" s="17">
        <v>0</v>
      </c>
      <c r="Q12" s="20">
        <f t="shared" si="2"/>
        <v>43297331.71</v>
      </c>
      <c r="R12" s="17">
        <v>13027591.7</v>
      </c>
      <c r="S12" s="17">
        <v>0</v>
      </c>
      <c r="T12" s="21">
        <f t="shared" si="3"/>
        <v>13027591.7</v>
      </c>
      <c r="U12" s="20">
        <f t="shared" si="4"/>
        <v>67679340.82000001</v>
      </c>
      <c r="V12" s="22">
        <f t="shared" si="5"/>
        <v>0.6769702027433409</v>
      </c>
      <c r="W12" s="22">
        <f t="shared" si="6"/>
        <v>0</v>
      </c>
      <c r="X12" s="22">
        <f t="shared" si="7"/>
        <v>0.6769702027433409</v>
      </c>
      <c r="Y12" s="23">
        <f t="shared" si="8"/>
        <v>2.2499172602994904</v>
      </c>
      <c r="Z12" s="23">
        <f t="shared" si="9"/>
        <v>0.590024805281564</v>
      </c>
      <c r="AA12" s="24"/>
      <c r="AB12" s="23">
        <f t="shared" si="10"/>
        <v>3.516912268324396</v>
      </c>
      <c r="AC12" s="30">
        <v>122643.84656366543</v>
      </c>
      <c r="AD12" s="26">
        <f t="shared" si="11"/>
        <v>4313.276486142498</v>
      </c>
      <c r="AE12" s="61" t="s">
        <v>1173</v>
      </c>
      <c r="AF12" s="28">
        <f>F12/H12</f>
        <v>3921737558.5897694</v>
      </c>
      <c r="AG12" s="22">
        <f>(M12/AF12)*100</f>
        <v>0.2895251719516635</v>
      </c>
      <c r="AH12" s="22">
        <f>(Q12/AF12)*100</f>
        <v>1.1040343996289603</v>
      </c>
      <c r="AI12" s="22">
        <f>(T12/AF12)*100</f>
        <v>0.3321892784861574</v>
      </c>
      <c r="AJ12" s="22">
        <f t="shared" si="12"/>
        <v>1.7260000000000002</v>
      </c>
    </row>
    <row r="13" spans="1:36" ht="12.75">
      <c r="A13" s="13" t="s">
        <v>59</v>
      </c>
      <c r="B13" s="14" t="s">
        <v>60</v>
      </c>
      <c r="C13" s="15" t="s">
        <v>37</v>
      </c>
      <c r="D13" s="16"/>
      <c r="E13" s="16"/>
      <c r="F13" s="17">
        <v>1289946779</v>
      </c>
      <c r="G13" s="33">
        <v>48.02</v>
      </c>
      <c r="H13" s="19">
        <f t="shared" si="0"/>
        <v>0.4802</v>
      </c>
      <c r="I13" s="17">
        <v>6234546.3</v>
      </c>
      <c r="J13" s="17">
        <v>799738.95</v>
      </c>
      <c r="K13" s="17">
        <v>327249.14</v>
      </c>
      <c r="L13" s="17">
        <v>551801.7</v>
      </c>
      <c r="M13" s="20">
        <f t="shared" si="1"/>
        <v>7913336.09</v>
      </c>
      <c r="N13" s="17">
        <v>18700053</v>
      </c>
      <c r="O13" s="17">
        <v>9336714.19</v>
      </c>
      <c r="P13" s="17">
        <v>0</v>
      </c>
      <c r="Q13" s="20">
        <f t="shared" si="2"/>
        <v>28036767.189999998</v>
      </c>
      <c r="R13" s="17">
        <v>13025005.88</v>
      </c>
      <c r="S13" s="17">
        <v>0</v>
      </c>
      <c r="T13" s="21">
        <f t="shared" si="3"/>
        <v>13025005.88</v>
      </c>
      <c r="U13" s="20">
        <f t="shared" si="4"/>
        <v>48975109.160000004</v>
      </c>
      <c r="V13" s="22">
        <f t="shared" si="5"/>
        <v>1.009732036394348</v>
      </c>
      <c r="W13" s="22">
        <f t="shared" si="6"/>
        <v>0</v>
      </c>
      <c r="X13" s="22">
        <f t="shared" si="7"/>
        <v>1.009732036394348</v>
      </c>
      <c r="Y13" s="23">
        <f t="shared" si="8"/>
        <v>2.1734824758998834</v>
      </c>
      <c r="Z13" s="23">
        <f t="shared" si="9"/>
        <v>0.6134622155601351</v>
      </c>
      <c r="AA13" s="24"/>
      <c r="AB13" s="23">
        <f t="shared" si="10"/>
        <v>3.796676727854367</v>
      </c>
      <c r="AC13" s="30">
        <v>103406.50464617585</v>
      </c>
      <c r="AD13" s="26">
        <f t="shared" si="11"/>
        <v>3926.010696989003</v>
      </c>
      <c r="AE13" s="61" t="s">
        <v>1173</v>
      </c>
      <c r="AF13" s="28">
        <f>F13/H13</f>
        <v>2686269843.815077</v>
      </c>
      <c r="AG13" s="22">
        <f>(M13/AF13)*100</f>
        <v>0.2945845559119769</v>
      </c>
      <c r="AH13" s="22">
        <f>(Q13/AF13)*100</f>
        <v>1.0437062849271241</v>
      </c>
      <c r="AI13" s="22">
        <f>(T13/AF13)*100</f>
        <v>0.484873323876566</v>
      </c>
      <c r="AJ13" s="22">
        <f t="shared" si="12"/>
        <v>1.8239999999999998</v>
      </c>
    </row>
    <row r="14" spans="1:36" ht="12.75">
      <c r="A14" s="13" t="s">
        <v>61</v>
      </c>
      <c r="B14" s="14" t="s">
        <v>62</v>
      </c>
      <c r="C14" s="15" t="s">
        <v>37</v>
      </c>
      <c r="D14" s="16"/>
      <c r="E14" s="16"/>
      <c r="F14" s="17">
        <v>835232116</v>
      </c>
      <c r="G14" s="33">
        <v>53.91</v>
      </c>
      <c r="H14" s="19">
        <f t="shared" si="0"/>
        <v>0.5390999999999999</v>
      </c>
      <c r="I14" s="17">
        <v>3407346.89</v>
      </c>
      <c r="J14" s="17">
        <v>437682.28</v>
      </c>
      <c r="K14" s="17">
        <v>179097.38</v>
      </c>
      <c r="L14" s="17">
        <v>301990.83</v>
      </c>
      <c r="M14" s="20">
        <f t="shared" si="1"/>
        <v>4326117.38</v>
      </c>
      <c r="N14" s="17">
        <v>17023409</v>
      </c>
      <c r="O14" s="17">
        <v>0</v>
      </c>
      <c r="P14" s="17">
        <v>0</v>
      </c>
      <c r="Q14" s="20">
        <v>17023409</v>
      </c>
      <c r="R14" s="17">
        <v>6346898.19</v>
      </c>
      <c r="S14" s="17">
        <v>0</v>
      </c>
      <c r="T14" s="21">
        <f t="shared" si="3"/>
        <v>6346898.19</v>
      </c>
      <c r="U14" s="20">
        <f t="shared" si="4"/>
        <v>27696424.57</v>
      </c>
      <c r="V14" s="22">
        <f t="shared" si="5"/>
        <v>0.7598963292259227</v>
      </c>
      <c r="W14" s="22">
        <f t="shared" si="6"/>
        <v>0</v>
      </c>
      <c r="X14" s="22">
        <f t="shared" si="7"/>
        <v>0.7598963292259227</v>
      </c>
      <c r="Y14" s="23">
        <f t="shared" si="8"/>
        <v>2.03816504105788</v>
      </c>
      <c r="Z14" s="23">
        <f t="shared" si="9"/>
        <v>0.5179539073183819</v>
      </c>
      <c r="AA14" s="24"/>
      <c r="AB14" s="23">
        <f t="shared" si="10"/>
        <v>3.316015277602184</v>
      </c>
      <c r="AC14" s="30">
        <v>134079.8087141339</v>
      </c>
      <c r="AD14" s="26">
        <f t="shared" si="11"/>
        <v>4446.106941140465</v>
      </c>
      <c r="AE14" s="61" t="s">
        <v>1173</v>
      </c>
      <c r="AF14" s="28">
        <f>F14/H14</f>
        <v>1549308321.2762012</v>
      </c>
      <c r="AG14" s="22">
        <f>(M14/AF14)*100</f>
        <v>0.27922895143533966</v>
      </c>
      <c r="AH14" s="22">
        <f>(Q14/AF14)*100</f>
        <v>1.098774773634303</v>
      </c>
      <c r="AI14" s="22">
        <f>(T14/AF14)*100</f>
        <v>0.4096601110856949</v>
      </c>
      <c r="AJ14" s="22">
        <f t="shared" si="12"/>
        <v>1.788</v>
      </c>
    </row>
    <row r="15" spans="1:36" ht="12.75">
      <c r="A15" s="13" t="s">
        <v>63</v>
      </c>
      <c r="B15" s="14" t="s">
        <v>64</v>
      </c>
      <c r="C15" s="15" t="s">
        <v>37</v>
      </c>
      <c r="D15" s="16"/>
      <c r="E15" s="16"/>
      <c r="F15" s="17">
        <v>778584511</v>
      </c>
      <c r="G15" s="33">
        <v>61.69</v>
      </c>
      <c r="H15" s="19">
        <f t="shared" si="0"/>
        <v>0.6169</v>
      </c>
      <c r="I15" s="17">
        <v>2827926.27</v>
      </c>
      <c r="J15" s="17">
        <v>0</v>
      </c>
      <c r="K15" s="17">
        <v>148650.78</v>
      </c>
      <c r="L15" s="17">
        <v>250652.32</v>
      </c>
      <c r="M15" s="20">
        <f t="shared" si="1"/>
        <v>3227229.3699999996</v>
      </c>
      <c r="N15" s="17">
        <v>9907391</v>
      </c>
      <c r="O15" s="17">
        <v>4828710.41</v>
      </c>
      <c r="P15" s="17">
        <v>1269836</v>
      </c>
      <c r="Q15" s="20">
        <f aca="true" t="shared" si="13" ref="Q15:Q78">SUM(N15:P15)</f>
        <v>16005937.41</v>
      </c>
      <c r="R15" s="17">
        <v>6938498</v>
      </c>
      <c r="S15" s="17">
        <v>0</v>
      </c>
      <c r="T15" s="21">
        <f t="shared" si="3"/>
        <v>6938498</v>
      </c>
      <c r="U15" s="20">
        <f t="shared" si="4"/>
        <v>26171664.78</v>
      </c>
      <c r="V15" s="22">
        <f t="shared" si="5"/>
        <v>0.8911682549513241</v>
      </c>
      <c r="W15" s="22">
        <f t="shared" si="6"/>
        <v>0</v>
      </c>
      <c r="X15" s="22">
        <f t="shared" si="7"/>
        <v>0.8911682549513241</v>
      </c>
      <c r="Y15" s="23">
        <f t="shared" si="8"/>
        <v>2.0557739312643477</v>
      </c>
      <c r="Z15" s="23">
        <f t="shared" si="9"/>
        <v>0.4144995597016185</v>
      </c>
      <c r="AA15" s="24"/>
      <c r="AB15" s="23">
        <f t="shared" si="10"/>
        <v>3.3614417459172907</v>
      </c>
      <c r="AC15" s="30">
        <v>246860.6803218727</v>
      </c>
      <c r="AD15" s="26">
        <f t="shared" si="11"/>
        <v>8298.077962594858</v>
      </c>
      <c r="AE15" s="61" t="s">
        <v>1173</v>
      </c>
      <c r="AF15" s="28">
        <f>F15/H15</f>
        <v>1262091928.9998379</v>
      </c>
      <c r="AG15" s="22">
        <f>(M15/AF15)*100</f>
        <v>0.2557047783799285</v>
      </c>
      <c r="AH15" s="22">
        <f>(Q15/AF15)*100</f>
        <v>1.2682069381969763</v>
      </c>
      <c r="AI15" s="22">
        <f>(T15/AF15)*100</f>
        <v>0.5497616964794718</v>
      </c>
      <c r="AJ15" s="22">
        <f t="shared" si="12"/>
        <v>2.074</v>
      </c>
    </row>
    <row r="16" spans="1:36" ht="12.75">
      <c r="A16" s="13" t="s">
        <v>65</v>
      </c>
      <c r="B16" s="31" t="s">
        <v>66</v>
      </c>
      <c r="C16" s="15" t="s">
        <v>37</v>
      </c>
      <c r="D16" s="16"/>
      <c r="E16" s="16"/>
      <c r="F16" s="17">
        <v>1561605377</v>
      </c>
      <c r="G16" s="33">
        <v>78.09</v>
      </c>
      <c r="H16" s="19">
        <f t="shared" si="0"/>
        <v>0.7809</v>
      </c>
      <c r="I16" s="17">
        <v>4212319.2</v>
      </c>
      <c r="J16" s="17">
        <v>540242.17</v>
      </c>
      <c r="K16" s="17">
        <v>221064.37</v>
      </c>
      <c r="L16" s="17">
        <v>372754.82</v>
      </c>
      <c r="M16" s="20">
        <f t="shared" si="1"/>
        <v>5346380.5600000005</v>
      </c>
      <c r="N16" s="17">
        <v>981343</v>
      </c>
      <c r="O16" s="17">
        <v>0</v>
      </c>
      <c r="P16" s="17">
        <v>0</v>
      </c>
      <c r="Q16" s="20">
        <f t="shared" si="13"/>
        <v>981343</v>
      </c>
      <c r="R16" s="17">
        <v>4939516.09</v>
      </c>
      <c r="S16" s="17">
        <v>0</v>
      </c>
      <c r="T16" s="21">
        <f t="shared" si="3"/>
        <v>4939516.09</v>
      </c>
      <c r="U16" s="20">
        <f t="shared" si="4"/>
        <v>11267239.65</v>
      </c>
      <c r="V16" s="22">
        <f t="shared" si="5"/>
        <v>0.3163101358865262</v>
      </c>
      <c r="W16" s="22">
        <f t="shared" si="6"/>
        <v>0</v>
      </c>
      <c r="X16" s="22">
        <f t="shared" si="7"/>
        <v>0.3163101358865262</v>
      </c>
      <c r="Y16" s="23">
        <f t="shared" si="8"/>
        <v>0.06284193269654706</v>
      </c>
      <c r="Z16" s="23">
        <f t="shared" si="9"/>
        <v>0.3423643795509293</v>
      </c>
      <c r="AA16" s="24"/>
      <c r="AB16" s="23">
        <f t="shared" si="10"/>
        <v>0.7215164481340025</v>
      </c>
      <c r="AC16" s="30">
        <v>949266.9841269841</v>
      </c>
      <c r="AD16" s="26">
        <f t="shared" si="11"/>
        <v>6849.117427181781</v>
      </c>
      <c r="AE16" s="61" t="s">
        <v>1173</v>
      </c>
      <c r="AF16" s="28">
        <f>F16/H16</f>
        <v>1999750770.9053655</v>
      </c>
      <c r="AG16" s="22">
        <f>(M16/AF16)*100</f>
        <v>0.2673523439913207</v>
      </c>
      <c r="AH16" s="22">
        <f>(Q16/AF16)*100</f>
        <v>0.0490732652427336</v>
      </c>
      <c r="AI16" s="22">
        <f>(T16/AF16)*100</f>
        <v>0.24700658511378834</v>
      </c>
      <c r="AJ16" s="22">
        <f t="shared" si="12"/>
        <v>0.563</v>
      </c>
    </row>
    <row r="17" spans="1:36" ht="12.75">
      <c r="A17" s="13" t="s">
        <v>67</v>
      </c>
      <c r="B17" s="31" t="s">
        <v>68</v>
      </c>
      <c r="C17" s="15" t="s">
        <v>37</v>
      </c>
      <c r="D17" s="16"/>
      <c r="E17" s="16"/>
      <c r="F17" s="17">
        <v>3407846629</v>
      </c>
      <c r="G17" s="33">
        <v>82.5</v>
      </c>
      <c r="H17" s="19">
        <f t="shared" si="0"/>
        <v>0.825</v>
      </c>
      <c r="I17" s="17">
        <v>9128309.11</v>
      </c>
      <c r="J17" s="17">
        <v>0</v>
      </c>
      <c r="K17" s="17">
        <v>479360.98</v>
      </c>
      <c r="L17" s="17">
        <v>808289.99</v>
      </c>
      <c r="M17" s="20">
        <f t="shared" si="1"/>
        <v>10415960.08</v>
      </c>
      <c r="N17" s="17">
        <v>10173118</v>
      </c>
      <c r="O17" s="17">
        <v>0</v>
      </c>
      <c r="P17" s="17">
        <v>1500000</v>
      </c>
      <c r="Q17" s="20">
        <f t="shared" si="13"/>
        <v>11673118</v>
      </c>
      <c r="R17" s="17">
        <v>19130927.71</v>
      </c>
      <c r="S17" s="17">
        <v>0</v>
      </c>
      <c r="T17" s="21">
        <f t="shared" si="3"/>
        <v>19130927.71</v>
      </c>
      <c r="U17" s="20">
        <f t="shared" si="4"/>
        <v>41220005.79</v>
      </c>
      <c r="V17" s="22">
        <f t="shared" si="5"/>
        <v>0.5613787764742743</v>
      </c>
      <c r="W17" s="22">
        <f t="shared" si="6"/>
        <v>0</v>
      </c>
      <c r="X17" s="22">
        <f t="shared" si="7"/>
        <v>0.5613787764742743</v>
      </c>
      <c r="Y17" s="23">
        <f t="shared" si="8"/>
        <v>0.3425364833224717</v>
      </c>
      <c r="Z17" s="23">
        <f t="shared" si="9"/>
        <v>0.3056463865293276</v>
      </c>
      <c r="AA17" s="24"/>
      <c r="AB17" s="23">
        <f t="shared" si="10"/>
        <v>1.2095616463260734</v>
      </c>
      <c r="AC17" s="30">
        <v>499381.93380324857</v>
      </c>
      <c r="AD17" s="26">
        <f t="shared" si="11"/>
        <v>6040.332339965556</v>
      </c>
      <c r="AE17" s="61" t="s">
        <v>1173</v>
      </c>
      <c r="AF17" s="28">
        <f>F17/H17</f>
        <v>4130723186.666667</v>
      </c>
      <c r="AG17" s="22">
        <f>(M17/AF17)*100</f>
        <v>0.25215826888669524</v>
      </c>
      <c r="AH17" s="22">
        <f>(Q17/AF17)*100</f>
        <v>0.28259259874103915</v>
      </c>
      <c r="AI17" s="22">
        <f>(T17/AF17)*100</f>
        <v>0.4631374905912762</v>
      </c>
      <c r="AJ17" s="22">
        <f t="shared" si="12"/>
        <v>0.998</v>
      </c>
    </row>
    <row r="18" spans="1:36" ht="12.75">
      <c r="A18" s="13" t="s">
        <v>69</v>
      </c>
      <c r="B18" s="31" t="s">
        <v>70</v>
      </c>
      <c r="C18" s="15" t="s">
        <v>37</v>
      </c>
      <c r="D18" s="16"/>
      <c r="E18" s="16"/>
      <c r="F18" s="17">
        <v>288706046</v>
      </c>
      <c r="G18" s="33">
        <v>44.1</v>
      </c>
      <c r="H18" s="19">
        <f t="shared" si="0"/>
        <v>0.441</v>
      </c>
      <c r="I18" s="17">
        <v>1380421.43</v>
      </c>
      <c r="J18" s="17">
        <v>177042.19</v>
      </c>
      <c r="K18" s="17">
        <v>72444.77</v>
      </c>
      <c r="L18" s="17">
        <v>122155.09</v>
      </c>
      <c r="M18" s="20">
        <f t="shared" si="1"/>
        <v>1752063.48</v>
      </c>
      <c r="N18" s="17">
        <v>3629885</v>
      </c>
      <c r="O18" s="17">
        <v>2288269.33</v>
      </c>
      <c r="P18" s="17">
        <v>0</v>
      </c>
      <c r="Q18" s="20">
        <f t="shared" si="13"/>
        <v>5918154.33</v>
      </c>
      <c r="R18" s="17">
        <v>2994021.77</v>
      </c>
      <c r="S18" s="17">
        <v>0</v>
      </c>
      <c r="T18" s="21">
        <f t="shared" si="3"/>
        <v>2994021.77</v>
      </c>
      <c r="U18" s="20">
        <f t="shared" si="4"/>
        <v>10664239.58</v>
      </c>
      <c r="V18" s="22">
        <f t="shared" si="5"/>
        <v>1.0370485175083588</v>
      </c>
      <c r="W18" s="22">
        <f t="shared" si="6"/>
        <v>0</v>
      </c>
      <c r="X18" s="22">
        <f t="shared" si="7"/>
        <v>1.0370485175083588</v>
      </c>
      <c r="Y18" s="23">
        <f t="shared" si="8"/>
        <v>2.049889294663403</v>
      </c>
      <c r="Z18" s="23">
        <f t="shared" si="9"/>
        <v>0.6068676095546679</v>
      </c>
      <c r="AA18" s="24"/>
      <c r="AB18" s="23">
        <f t="shared" si="10"/>
        <v>3.6938054217264296</v>
      </c>
      <c r="AC18" s="30">
        <v>113514.61988304094</v>
      </c>
      <c r="AD18" s="26">
        <f t="shared" si="11"/>
        <v>4193.009183691915</v>
      </c>
      <c r="AE18" s="61" t="s">
        <v>1173</v>
      </c>
      <c r="AF18" s="28">
        <f>F18/H18</f>
        <v>654662235.8276644</v>
      </c>
      <c r="AG18" s="22">
        <f>(M18/AF18)*100</f>
        <v>0.2676286158136086</v>
      </c>
      <c r="AH18" s="22">
        <f>(Q18/AF18)*100</f>
        <v>0.9040011789465608</v>
      </c>
      <c r="AI18" s="22">
        <f>(T18/AF18)*100</f>
        <v>0.45733839622118616</v>
      </c>
      <c r="AJ18" s="22">
        <f t="shared" si="12"/>
        <v>1.6290000000000002</v>
      </c>
    </row>
    <row r="19" spans="1:36" ht="12.75">
      <c r="A19" s="13" t="s">
        <v>71</v>
      </c>
      <c r="B19" s="14" t="s">
        <v>72</v>
      </c>
      <c r="C19" s="15" t="s">
        <v>37</v>
      </c>
      <c r="D19" s="16"/>
      <c r="E19" s="16"/>
      <c r="F19" s="17">
        <v>553688917</v>
      </c>
      <c r="G19" s="33">
        <v>44.42</v>
      </c>
      <c r="H19" s="19">
        <f t="shared" si="0"/>
        <v>0.44420000000000004</v>
      </c>
      <c r="I19" s="17">
        <v>2767845.24</v>
      </c>
      <c r="J19" s="17">
        <v>0</v>
      </c>
      <c r="K19" s="17">
        <v>145296.29</v>
      </c>
      <c r="L19" s="17">
        <v>244996.03</v>
      </c>
      <c r="M19" s="20">
        <f t="shared" si="1"/>
        <v>3158137.56</v>
      </c>
      <c r="N19" s="17">
        <v>8685558.5</v>
      </c>
      <c r="O19" s="17">
        <v>4607854.28</v>
      </c>
      <c r="P19" s="17">
        <v>0</v>
      </c>
      <c r="Q19" s="20">
        <f t="shared" si="13"/>
        <v>13293412.780000001</v>
      </c>
      <c r="R19" s="17">
        <v>7017559.56</v>
      </c>
      <c r="S19" s="17">
        <v>0</v>
      </c>
      <c r="T19" s="21">
        <f t="shared" si="3"/>
        <v>7017559.56</v>
      </c>
      <c r="U19" s="20">
        <f t="shared" si="4"/>
        <v>23469109.900000002</v>
      </c>
      <c r="V19" s="22">
        <f t="shared" si="5"/>
        <v>1.267419185130628</v>
      </c>
      <c r="W19" s="22">
        <f t="shared" si="6"/>
        <v>0</v>
      </c>
      <c r="X19" s="22">
        <f t="shared" si="7"/>
        <v>1.267419185130628</v>
      </c>
      <c r="Y19" s="23">
        <f t="shared" si="8"/>
        <v>2.4008811395442833</v>
      </c>
      <c r="Z19" s="23">
        <f t="shared" si="9"/>
        <v>0.5703812128137649</v>
      </c>
      <c r="AA19" s="24"/>
      <c r="AB19" s="23">
        <f t="shared" si="10"/>
        <v>4.238681537488677</v>
      </c>
      <c r="AC19" s="30">
        <v>133763.84615384616</v>
      </c>
      <c r="AD19" s="26">
        <f t="shared" si="11"/>
        <v>5669.823450757835</v>
      </c>
      <c r="AE19" s="61" t="s">
        <v>1173</v>
      </c>
      <c r="AF19" s="28">
        <f>F19/H19</f>
        <v>1246485630.3466907</v>
      </c>
      <c r="AG19" s="22">
        <f>(M19/AF19)*100</f>
        <v>0.25336333473187433</v>
      </c>
      <c r="AH19" s="22">
        <f>(Q19/AF19)*100</f>
        <v>1.0664714021855708</v>
      </c>
      <c r="AI19" s="22">
        <f>(T19/AF19)*100</f>
        <v>0.562987602035025</v>
      </c>
      <c r="AJ19" s="22">
        <f t="shared" si="12"/>
        <v>1.882</v>
      </c>
    </row>
    <row r="20" spans="1:36" ht="12.75">
      <c r="A20" s="13" t="s">
        <v>73</v>
      </c>
      <c r="B20" s="14" t="s">
        <v>74</v>
      </c>
      <c r="C20" s="15" t="s">
        <v>37</v>
      </c>
      <c r="D20" s="16"/>
      <c r="E20" s="16"/>
      <c r="F20" s="17">
        <v>563238853</v>
      </c>
      <c r="G20" s="33">
        <v>43.56</v>
      </c>
      <c r="H20" s="19">
        <f t="shared" si="0"/>
        <v>0.43560000000000004</v>
      </c>
      <c r="I20" s="17">
        <v>2741430.53</v>
      </c>
      <c r="J20" s="17">
        <v>352820.42</v>
      </c>
      <c r="K20" s="17">
        <v>144372.33</v>
      </c>
      <c r="L20" s="17">
        <v>243438.07</v>
      </c>
      <c r="M20" s="20">
        <f t="shared" si="1"/>
        <v>3482061.3499999996</v>
      </c>
      <c r="N20" s="17">
        <v>7798056.5</v>
      </c>
      <c r="O20" s="17">
        <v>0</v>
      </c>
      <c r="P20" s="17">
        <v>0</v>
      </c>
      <c r="Q20" s="20">
        <f t="shared" si="13"/>
        <v>7798056.5</v>
      </c>
      <c r="R20" s="17">
        <v>14782680</v>
      </c>
      <c r="S20" s="17">
        <v>0</v>
      </c>
      <c r="T20" s="21">
        <f t="shared" si="3"/>
        <v>14782680</v>
      </c>
      <c r="U20" s="20">
        <f t="shared" si="4"/>
        <v>26062797.85</v>
      </c>
      <c r="V20" s="22">
        <f t="shared" si="5"/>
        <v>2.6245845650140187</v>
      </c>
      <c r="W20" s="22">
        <f t="shared" si="6"/>
        <v>0</v>
      </c>
      <c r="X20" s="22">
        <f t="shared" si="7"/>
        <v>2.6245845650140187</v>
      </c>
      <c r="Y20" s="23">
        <f t="shared" si="8"/>
        <v>1.3845025886380036</v>
      </c>
      <c r="Z20" s="23">
        <f t="shared" si="9"/>
        <v>0.6182210853270095</v>
      </c>
      <c r="AA20" s="24"/>
      <c r="AB20" s="23">
        <f t="shared" si="10"/>
        <v>4.627308238979032</v>
      </c>
      <c r="AC20" s="30">
        <v>71540.41798107256</v>
      </c>
      <c r="AD20" s="26">
        <f t="shared" si="11"/>
        <v>3310.3956554382075</v>
      </c>
      <c r="AE20" s="61" t="s">
        <v>1173</v>
      </c>
      <c r="AF20" s="28">
        <f>F20/H20</f>
        <v>1293018487.1441689</v>
      </c>
      <c r="AG20" s="22">
        <f>(M20/AF20)*100</f>
        <v>0.2692971047684454</v>
      </c>
      <c r="AH20" s="22">
        <f>(Q20/AF20)*100</f>
        <v>0.6030893276107144</v>
      </c>
      <c r="AI20" s="22">
        <f>(T20/AF20)*100</f>
        <v>1.1432690365201068</v>
      </c>
      <c r="AJ20" s="22">
        <f t="shared" si="12"/>
        <v>2.015</v>
      </c>
    </row>
    <row r="21" spans="1:36" ht="12.75">
      <c r="A21" s="13" t="s">
        <v>75</v>
      </c>
      <c r="B21" s="14" t="s">
        <v>76</v>
      </c>
      <c r="C21" s="15" t="s">
        <v>37</v>
      </c>
      <c r="D21" s="16"/>
      <c r="E21" s="16"/>
      <c r="F21" s="17">
        <v>75557356</v>
      </c>
      <c r="G21" s="33">
        <v>47.17</v>
      </c>
      <c r="H21" s="19">
        <f t="shared" si="0"/>
        <v>0.4717</v>
      </c>
      <c r="I21" s="17">
        <v>352228.49</v>
      </c>
      <c r="J21" s="17">
        <v>45115.76</v>
      </c>
      <c r="K21" s="17">
        <v>18461.14</v>
      </c>
      <c r="L21" s="17">
        <v>31128.85</v>
      </c>
      <c r="M21" s="20">
        <f t="shared" si="1"/>
        <v>446934.24</v>
      </c>
      <c r="N21" s="17">
        <v>1419966</v>
      </c>
      <c r="O21" s="17">
        <v>0</v>
      </c>
      <c r="P21" s="17">
        <v>0</v>
      </c>
      <c r="Q21" s="20">
        <f t="shared" si="13"/>
        <v>1419966</v>
      </c>
      <c r="R21" s="17">
        <v>476852</v>
      </c>
      <c r="S21" s="17">
        <v>15111</v>
      </c>
      <c r="T21" s="21">
        <f t="shared" si="3"/>
        <v>491963</v>
      </c>
      <c r="U21" s="20">
        <f t="shared" si="4"/>
        <v>2358863.24</v>
      </c>
      <c r="V21" s="22">
        <f t="shared" si="5"/>
        <v>0.6311126080166172</v>
      </c>
      <c r="W21" s="22">
        <f t="shared" si="6"/>
        <v>0.019999376367801965</v>
      </c>
      <c r="X21" s="22">
        <f t="shared" si="7"/>
        <v>0.6511119843844192</v>
      </c>
      <c r="Y21" s="23">
        <f t="shared" si="8"/>
        <v>1.879321981568545</v>
      </c>
      <c r="Z21" s="23">
        <f t="shared" si="9"/>
        <v>0.591516516274074</v>
      </c>
      <c r="AA21" s="24"/>
      <c r="AB21" s="23">
        <f t="shared" si="10"/>
        <v>3.1219504822270387</v>
      </c>
      <c r="AC21" s="30">
        <v>153373.47826086957</v>
      </c>
      <c r="AD21" s="26">
        <f t="shared" si="11"/>
        <v>4788.2440441736</v>
      </c>
      <c r="AE21" s="61" t="s">
        <v>1173</v>
      </c>
      <c r="AF21" s="28">
        <f>F21/H21</f>
        <v>160180953.99618402</v>
      </c>
      <c r="AG21" s="22">
        <f>(M21/AF21)*100</f>
        <v>0.2790183407264807</v>
      </c>
      <c r="AH21" s="22">
        <f>(Q21/AF21)*100</f>
        <v>0.8864761787058827</v>
      </c>
      <c r="AI21" s="22">
        <f>(T21/AF21)*100</f>
        <v>0.3071295230341305</v>
      </c>
      <c r="AJ21" s="22">
        <f t="shared" si="12"/>
        <v>1.472</v>
      </c>
    </row>
    <row r="22" spans="1:36" ht="12.75">
      <c r="A22" s="13" t="s">
        <v>77</v>
      </c>
      <c r="B22" s="14" t="s">
        <v>78</v>
      </c>
      <c r="C22" s="15" t="s">
        <v>37</v>
      </c>
      <c r="D22" s="16"/>
      <c r="E22" s="16"/>
      <c r="F22" s="17">
        <v>698239910</v>
      </c>
      <c r="G22" s="33">
        <v>44.39</v>
      </c>
      <c r="H22" s="19">
        <f t="shared" si="0"/>
        <v>0.4439</v>
      </c>
      <c r="I22" s="17">
        <v>3563465.22</v>
      </c>
      <c r="J22" s="17">
        <v>459403.18</v>
      </c>
      <c r="K22" s="17">
        <v>187985.46</v>
      </c>
      <c r="L22" s="17">
        <v>316977.76</v>
      </c>
      <c r="M22" s="20">
        <f t="shared" si="1"/>
        <v>4527831.62</v>
      </c>
      <c r="N22" s="17">
        <v>8560456.5</v>
      </c>
      <c r="O22" s="17">
        <v>6019890.32</v>
      </c>
      <c r="P22" s="17">
        <v>0</v>
      </c>
      <c r="Q22" s="20">
        <f t="shared" si="13"/>
        <v>14580346.82</v>
      </c>
      <c r="R22" s="17">
        <v>8158383.46</v>
      </c>
      <c r="S22" s="17">
        <v>0</v>
      </c>
      <c r="T22" s="21">
        <f t="shared" si="3"/>
        <v>8158383.46</v>
      </c>
      <c r="U22" s="20">
        <f t="shared" si="4"/>
        <v>27266561.900000002</v>
      </c>
      <c r="V22" s="22">
        <f t="shared" si="5"/>
        <v>1.1684212465025094</v>
      </c>
      <c r="W22" s="22">
        <f t="shared" si="6"/>
        <v>0</v>
      </c>
      <c r="X22" s="22">
        <f t="shared" si="7"/>
        <v>1.1684212465025094</v>
      </c>
      <c r="Y22" s="23">
        <f t="shared" si="8"/>
        <v>2.0881571808176935</v>
      </c>
      <c r="Z22" s="23">
        <f t="shared" si="9"/>
        <v>0.6484635946977021</v>
      </c>
      <c r="AA22" s="24"/>
      <c r="AB22" s="23">
        <f t="shared" si="10"/>
        <v>3.905042022017905</v>
      </c>
      <c r="AC22" s="30">
        <v>125616.63101604278</v>
      </c>
      <c r="AD22" s="26">
        <f t="shared" si="11"/>
        <v>4905.3822278196485</v>
      </c>
      <c r="AE22" s="61" t="s">
        <v>1173</v>
      </c>
      <c r="AF22" s="28">
        <f>F22/H22</f>
        <v>1572966681.685064</v>
      </c>
      <c r="AG22" s="22">
        <f>(M22/AF22)*100</f>
        <v>0.28785298968631</v>
      </c>
      <c r="AH22" s="22">
        <f>(Q22/AF22)*100</f>
        <v>0.9269329725649742</v>
      </c>
      <c r="AI22" s="22">
        <f>(T22/AF22)*100</f>
        <v>0.5186621913224639</v>
      </c>
      <c r="AJ22" s="22">
        <f t="shared" si="12"/>
        <v>1.734</v>
      </c>
    </row>
    <row r="23" spans="1:36" ht="12.75">
      <c r="A23" s="13" t="s">
        <v>79</v>
      </c>
      <c r="B23" s="14" t="s">
        <v>80</v>
      </c>
      <c r="C23" s="15" t="s">
        <v>37</v>
      </c>
      <c r="D23" s="16"/>
      <c r="E23" s="16"/>
      <c r="F23" s="17">
        <v>2676771501</v>
      </c>
      <c r="G23" s="33">
        <v>89.82</v>
      </c>
      <c r="H23" s="19">
        <f t="shared" si="0"/>
        <v>0.8981999999999999</v>
      </c>
      <c r="I23" s="17">
        <v>6515583.81</v>
      </c>
      <c r="J23" s="17">
        <v>841012.05</v>
      </c>
      <c r="K23" s="17">
        <v>344137.88</v>
      </c>
      <c r="L23" s="17">
        <v>580279.21</v>
      </c>
      <c r="M23" s="20">
        <f t="shared" si="1"/>
        <v>8281012.949999999</v>
      </c>
      <c r="N23" s="17">
        <v>15474791</v>
      </c>
      <c r="O23" s="17">
        <v>0</v>
      </c>
      <c r="P23" s="17">
        <v>1716383.49</v>
      </c>
      <c r="Q23" s="20">
        <f t="shared" si="13"/>
        <v>17191174.49</v>
      </c>
      <c r="R23" s="17">
        <v>17772658.58</v>
      </c>
      <c r="S23" s="17">
        <v>0</v>
      </c>
      <c r="T23" s="21">
        <f t="shared" si="3"/>
        <v>17772658.58</v>
      </c>
      <c r="U23" s="20">
        <f t="shared" si="4"/>
        <v>43244846.019999996</v>
      </c>
      <c r="V23" s="22">
        <f t="shared" si="5"/>
        <v>0.6639587493127602</v>
      </c>
      <c r="W23" s="22">
        <f t="shared" si="6"/>
        <v>0</v>
      </c>
      <c r="X23" s="22">
        <f t="shared" si="7"/>
        <v>0.6639587493127602</v>
      </c>
      <c r="Y23" s="23">
        <f t="shared" si="8"/>
        <v>0.6422354124577927</v>
      </c>
      <c r="Z23" s="23">
        <f t="shared" si="9"/>
        <v>0.3093657021866208</v>
      </c>
      <c r="AA23" s="24"/>
      <c r="AB23" s="23">
        <f t="shared" si="10"/>
        <v>1.6155598639571735</v>
      </c>
      <c r="AC23" s="30">
        <v>399436.54612075834</v>
      </c>
      <c r="AD23" s="26">
        <f t="shared" si="11"/>
        <v>6453.136521103756</v>
      </c>
      <c r="AE23" s="61" t="s">
        <v>1173</v>
      </c>
      <c r="AF23" s="28">
        <f>F23/H23</f>
        <v>2980150858.383434</v>
      </c>
      <c r="AG23" s="22">
        <f>(M23/AF23)*100</f>
        <v>0.2778722737040228</v>
      </c>
      <c r="AH23" s="22">
        <f>(Q23/AF23)*100</f>
        <v>0.5768558474695894</v>
      </c>
      <c r="AI23" s="22">
        <f>(T23/AF23)*100</f>
        <v>0.5963677486327211</v>
      </c>
      <c r="AJ23" s="22">
        <f t="shared" si="12"/>
        <v>1.451</v>
      </c>
    </row>
    <row r="24" spans="1:36" ht="12.75">
      <c r="A24" s="13" t="s">
        <v>81</v>
      </c>
      <c r="B24" s="14" t="s">
        <v>82</v>
      </c>
      <c r="C24" s="15" t="s">
        <v>37</v>
      </c>
      <c r="D24" s="16"/>
      <c r="E24" s="16"/>
      <c r="F24" s="17">
        <v>96270290</v>
      </c>
      <c r="G24" s="33">
        <v>51.33</v>
      </c>
      <c r="H24" s="19">
        <f t="shared" si="0"/>
        <v>0.5133</v>
      </c>
      <c r="I24" s="17">
        <v>309500.5</v>
      </c>
      <c r="J24" s="17">
        <v>39720.24</v>
      </c>
      <c r="K24" s="17">
        <v>16253.33</v>
      </c>
      <c r="L24" s="17">
        <v>27406.07</v>
      </c>
      <c r="M24" s="20">
        <f t="shared" si="1"/>
        <v>392880.14</v>
      </c>
      <c r="N24" s="17">
        <v>1727797</v>
      </c>
      <c r="O24" s="17">
        <v>0</v>
      </c>
      <c r="P24" s="17">
        <v>0</v>
      </c>
      <c r="Q24" s="20">
        <f t="shared" si="13"/>
        <v>1727797</v>
      </c>
      <c r="R24" s="17">
        <v>592061</v>
      </c>
      <c r="S24" s="17">
        <v>9579</v>
      </c>
      <c r="T24" s="21">
        <f t="shared" si="3"/>
        <v>601640</v>
      </c>
      <c r="U24" s="20">
        <f t="shared" si="4"/>
        <v>2722317.14</v>
      </c>
      <c r="V24" s="22">
        <f t="shared" si="5"/>
        <v>0.6149986667745574</v>
      </c>
      <c r="W24" s="22">
        <f t="shared" si="6"/>
        <v>0.009950110257276674</v>
      </c>
      <c r="X24" s="22">
        <f t="shared" si="7"/>
        <v>0.624948777031834</v>
      </c>
      <c r="Y24" s="23">
        <f t="shared" si="8"/>
        <v>1.7947354266825206</v>
      </c>
      <c r="Z24" s="23">
        <f t="shared" si="9"/>
        <v>0.40810112860364295</v>
      </c>
      <c r="AA24" s="24"/>
      <c r="AB24" s="23">
        <f t="shared" si="10"/>
        <v>2.827785332317998</v>
      </c>
      <c r="AC24" s="30">
        <v>120241.79331306991</v>
      </c>
      <c r="AD24" s="26">
        <f t="shared" si="11"/>
        <v>3400.1797946231145</v>
      </c>
      <c r="AE24" s="61" t="s">
        <v>1173</v>
      </c>
      <c r="AF24" s="28">
        <f>F24/H24</f>
        <v>187551704.6561465</v>
      </c>
      <c r="AG24" s="22">
        <f>(M24/AF24)*100</f>
        <v>0.20947830931224992</v>
      </c>
      <c r="AH24" s="22">
        <f>(Q24/AF24)*100</f>
        <v>0.9212376945161379</v>
      </c>
      <c r="AI24" s="22">
        <f>(T24/AF24)*100</f>
        <v>0.3207862072504404</v>
      </c>
      <c r="AJ24" s="22">
        <f t="shared" si="12"/>
        <v>1.451</v>
      </c>
    </row>
    <row r="25" spans="1:36" ht="12.75">
      <c r="A25" s="13" t="s">
        <v>83</v>
      </c>
      <c r="B25" s="14" t="s">
        <v>84</v>
      </c>
      <c r="C25" s="15" t="s">
        <v>85</v>
      </c>
      <c r="D25" s="16"/>
      <c r="E25" s="16"/>
      <c r="F25" s="34">
        <v>1298554732</v>
      </c>
      <c r="G25" s="33">
        <v>68.92</v>
      </c>
      <c r="H25" s="19">
        <f t="shared" si="0"/>
        <v>0.6892</v>
      </c>
      <c r="I25" s="17">
        <v>3234559.39</v>
      </c>
      <c r="J25" s="17">
        <v>0</v>
      </c>
      <c r="K25" s="17">
        <v>0</v>
      </c>
      <c r="L25" s="17">
        <v>184898.08</v>
      </c>
      <c r="M25" s="20">
        <f t="shared" si="1"/>
        <v>3419457.47</v>
      </c>
      <c r="N25" s="17">
        <v>13181578</v>
      </c>
      <c r="O25" s="17">
        <v>7927536.78</v>
      </c>
      <c r="P25" s="17">
        <v>0</v>
      </c>
      <c r="Q25" s="20">
        <f t="shared" si="13"/>
        <v>21109114.78</v>
      </c>
      <c r="R25" s="17">
        <v>8442539</v>
      </c>
      <c r="S25" s="17">
        <v>64928</v>
      </c>
      <c r="T25" s="21">
        <f t="shared" si="3"/>
        <v>8507467</v>
      </c>
      <c r="U25" s="20">
        <f t="shared" si="4"/>
        <v>33036039.25</v>
      </c>
      <c r="V25" s="22">
        <f t="shared" si="5"/>
        <v>0.6501488764356527</v>
      </c>
      <c r="W25" s="22">
        <f t="shared" si="6"/>
        <v>0.005000020284089189</v>
      </c>
      <c r="X25" s="22">
        <f t="shared" si="7"/>
        <v>0.6551488967197417</v>
      </c>
      <c r="Y25" s="23">
        <f t="shared" si="8"/>
        <v>1.6255852956993424</v>
      </c>
      <c r="Z25" s="23">
        <f t="shared" si="9"/>
        <v>0.26332794342318105</v>
      </c>
      <c r="AA25" s="24"/>
      <c r="AB25" s="23">
        <f t="shared" si="10"/>
        <v>2.544062135842265</v>
      </c>
      <c r="AC25" s="30">
        <v>534926.3082778306</v>
      </c>
      <c r="AD25" s="26">
        <f t="shared" si="11"/>
        <v>13608.857663555154</v>
      </c>
      <c r="AE25" s="61" t="s">
        <v>1173</v>
      </c>
      <c r="AF25" s="28">
        <f>F25/H25</f>
        <v>1884147899.0133488</v>
      </c>
      <c r="AG25" s="22">
        <f>(M25/AF25)*100</f>
        <v>0.18148561860725637</v>
      </c>
      <c r="AH25" s="22">
        <f>(Q25/AF25)*100</f>
        <v>1.1203533857959866</v>
      </c>
      <c r="AI25" s="22">
        <f>(T25/AF25)*100</f>
        <v>0.451528619619246</v>
      </c>
      <c r="AJ25" s="22">
        <f t="shared" si="12"/>
        <v>1.7530000000000001</v>
      </c>
    </row>
    <row r="26" spans="1:36" ht="12.75">
      <c r="A26" s="13" t="s">
        <v>86</v>
      </c>
      <c r="B26" s="14" t="s">
        <v>87</v>
      </c>
      <c r="C26" s="15" t="s">
        <v>85</v>
      </c>
      <c r="D26" s="16"/>
      <c r="E26" s="16"/>
      <c r="F26" s="34">
        <v>1863234795</v>
      </c>
      <c r="G26" s="33">
        <v>78.54</v>
      </c>
      <c r="H26" s="19">
        <f t="shared" si="0"/>
        <v>0.7854000000000001</v>
      </c>
      <c r="I26" s="17">
        <v>3634555.91</v>
      </c>
      <c r="J26" s="17">
        <v>0</v>
      </c>
      <c r="K26" s="17">
        <v>0</v>
      </c>
      <c r="L26" s="17">
        <v>208303.15</v>
      </c>
      <c r="M26" s="20">
        <f t="shared" si="1"/>
        <v>3842859.06</v>
      </c>
      <c r="N26" s="17">
        <v>4874481</v>
      </c>
      <c r="O26" s="17">
        <v>0</v>
      </c>
      <c r="P26" s="17">
        <v>0</v>
      </c>
      <c r="Q26" s="20">
        <f t="shared" si="13"/>
        <v>4874481</v>
      </c>
      <c r="R26" s="17">
        <v>2775390</v>
      </c>
      <c r="S26" s="17">
        <v>93162</v>
      </c>
      <c r="T26" s="21">
        <f t="shared" si="3"/>
        <v>2868552</v>
      </c>
      <c r="U26" s="20">
        <f t="shared" si="4"/>
        <v>11585892.06</v>
      </c>
      <c r="V26" s="22">
        <f t="shared" si="5"/>
        <v>0.14895546215902436</v>
      </c>
      <c r="W26" s="22">
        <f t="shared" si="6"/>
        <v>0.005000013967643837</v>
      </c>
      <c r="X26" s="22">
        <f t="shared" si="7"/>
        <v>0.15395547612666818</v>
      </c>
      <c r="Y26" s="23">
        <f t="shared" si="8"/>
        <v>0.2616138885491348</v>
      </c>
      <c r="Z26" s="23">
        <f t="shared" si="9"/>
        <v>0.2062466346330764</v>
      </c>
      <c r="AA26" s="24"/>
      <c r="AB26" s="23">
        <f t="shared" si="10"/>
        <v>0.6218159993088794</v>
      </c>
      <c r="AC26" s="30">
        <v>2542440.40247678</v>
      </c>
      <c r="AD26" s="26">
        <f t="shared" si="11"/>
        <v>15809.301195493686</v>
      </c>
      <c r="AE26" s="61" t="s">
        <v>1173</v>
      </c>
      <c r="AF26" s="28">
        <f>F26/H26</f>
        <v>2372338674.5607333</v>
      </c>
      <c r="AG26" s="22">
        <f>(M26/AF26)*100</f>
        <v>0.1619861068408182</v>
      </c>
      <c r="AH26" s="22">
        <f>(Q26/AF26)*100</f>
        <v>0.20547154806649046</v>
      </c>
      <c r="AI26" s="22">
        <f>(T26/AF26)*100</f>
        <v>0.1209166309498852</v>
      </c>
      <c r="AJ26" s="22">
        <f t="shared" si="12"/>
        <v>0.488</v>
      </c>
    </row>
    <row r="27" spans="1:36" ht="12.75">
      <c r="A27" s="13" t="s">
        <v>88</v>
      </c>
      <c r="B27" s="14" t="s">
        <v>89</v>
      </c>
      <c r="C27" s="15" t="s">
        <v>85</v>
      </c>
      <c r="D27" s="16"/>
      <c r="E27" s="16"/>
      <c r="F27" s="34">
        <v>2421129139</v>
      </c>
      <c r="G27" s="33">
        <v>73.66</v>
      </c>
      <c r="H27" s="19">
        <f t="shared" si="0"/>
        <v>0.7365999999999999</v>
      </c>
      <c r="I27" s="17">
        <v>5783204.23</v>
      </c>
      <c r="J27" s="17">
        <v>0</v>
      </c>
      <c r="K27" s="17">
        <v>0</v>
      </c>
      <c r="L27" s="17">
        <v>332303.93</v>
      </c>
      <c r="M27" s="20">
        <f t="shared" si="1"/>
        <v>6115508.16</v>
      </c>
      <c r="N27" s="17">
        <v>41765230.5</v>
      </c>
      <c r="O27" s="17">
        <v>0</v>
      </c>
      <c r="P27" s="17">
        <v>0</v>
      </c>
      <c r="Q27" s="20">
        <f t="shared" si="13"/>
        <v>41765230.5</v>
      </c>
      <c r="R27" s="17">
        <v>24482352</v>
      </c>
      <c r="S27" s="17">
        <v>0</v>
      </c>
      <c r="T27" s="21">
        <f t="shared" si="3"/>
        <v>24482352</v>
      </c>
      <c r="U27" s="20">
        <f t="shared" si="4"/>
        <v>72363090.66</v>
      </c>
      <c r="V27" s="22">
        <f t="shared" si="5"/>
        <v>1.0111956279255703</v>
      </c>
      <c r="W27" s="22">
        <f t="shared" si="6"/>
        <v>0</v>
      </c>
      <c r="X27" s="22">
        <f t="shared" si="7"/>
        <v>1.0111956279255703</v>
      </c>
      <c r="Y27" s="23">
        <f t="shared" si="8"/>
        <v>1.7250310950885632</v>
      </c>
      <c r="Z27" s="23">
        <f t="shared" si="9"/>
        <v>0.25258909413340463</v>
      </c>
      <c r="AA27" s="24"/>
      <c r="AB27" s="23">
        <f t="shared" si="10"/>
        <v>2.988815817147538</v>
      </c>
      <c r="AC27" s="30">
        <v>301962.8146075477</v>
      </c>
      <c r="AD27" s="26">
        <f t="shared" si="11"/>
        <v>9025.112364894281</v>
      </c>
      <c r="AE27" s="61" t="s">
        <v>1173</v>
      </c>
      <c r="AF27" s="28">
        <f>F27/H27</f>
        <v>3286898098.0179205</v>
      </c>
      <c r="AG27" s="22">
        <f>(M27/AF27)*100</f>
        <v>0.18605712673866587</v>
      </c>
      <c r="AH27" s="22">
        <f>(Q27/AF27)*100</f>
        <v>1.2706579046422355</v>
      </c>
      <c r="AI27" s="22">
        <f>(T27/AF27)*100</f>
        <v>0.7448466995299748</v>
      </c>
      <c r="AJ27" s="22">
        <f t="shared" si="12"/>
        <v>2.202</v>
      </c>
    </row>
    <row r="28" spans="1:36" ht="12.75">
      <c r="A28" s="13" t="s">
        <v>90</v>
      </c>
      <c r="B28" s="14" t="s">
        <v>91</v>
      </c>
      <c r="C28" s="15" t="s">
        <v>85</v>
      </c>
      <c r="D28" s="16"/>
      <c r="E28" s="16"/>
      <c r="F28" s="34">
        <v>475113856</v>
      </c>
      <c r="G28" s="33">
        <v>49.78</v>
      </c>
      <c r="H28" s="19">
        <f t="shared" si="0"/>
        <v>0.4978</v>
      </c>
      <c r="I28" s="17">
        <v>1610561.93</v>
      </c>
      <c r="J28" s="17">
        <v>0</v>
      </c>
      <c r="K28" s="17">
        <v>0</v>
      </c>
      <c r="L28" s="17">
        <v>92174.89</v>
      </c>
      <c r="M28" s="20">
        <f t="shared" si="1"/>
        <v>1702736.8199999998</v>
      </c>
      <c r="N28" s="17">
        <v>12181576</v>
      </c>
      <c r="O28" s="17">
        <v>0</v>
      </c>
      <c r="P28" s="17">
        <v>0</v>
      </c>
      <c r="Q28" s="20">
        <f t="shared" si="13"/>
        <v>12181576</v>
      </c>
      <c r="R28" s="17">
        <v>5230928</v>
      </c>
      <c r="S28" s="17">
        <v>0</v>
      </c>
      <c r="T28" s="21">
        <f t="shared" si="3"/>
        <v>5230928</v>
      </c>
      <c r="U28" s="20">
        <f t="shared" si="4"/>
        <v>19115240.82</v>
      </c>
      <c r="V28" s="22">
        <f t="shared" si="5"/>
        <v>1.1009840975885998</v>
      </c>
      <c r="W28" s="22">
        <f t="shared" si="6"/>
        <v>0</v>
      </c>
      <c r="X28" s="22">
        <f t="shared" si="7"/>
        <v>1.1009840975885998</v>
      </c>
      <c r="Y28" s="23">
        <f t="shared" si="8"/>
        <v>2.5639277504043156</v>
      </c>
      <c r="Z28" s="23">
        <f t="shared" si="9"/>
        <v>0.35838500571955534</v>
      </c>
      <c r="AA28" s="24"/>
      <c r="AB28" s="23">
        <f t="shared" si="10"/>
        <v>4.023296853712472</v>
      </c>
      <c r="AC28" s="30">
        <v>196091.97576656775</v>
      </c>
      <c r="AD28" s="26">
        <f t="shared" si="11"/>
        <v>7889.362291398942</v>
      </c>
      <c r="AE28" s="61" t="s">
        <v>1173</v>
      </c>
      <c r="AF28" s="28">
        <f>F28/H28</f>
        <v>954427191.6432302</v>
      </c>
      <c r="AG28" s="22">
        <f>(M28/AF28)*100</f>
        <v>0.17840405584719465</v>
      </c>
      <c r="AH28" s="22">
        <f>(Q28/AF28)*100</f>
        <v>1.2763232341512685</v>
      </c>
      <c r="AI28" s="22">
        <f>(T28/AF28)*100</f>
        <v>0.5480698837796051</v>
      </c>
      <c r="AJ28" s="22">
        <f t="shared" si="12"/>
        <v>2.002</v>
      </c>
    </row>
    <row r="29" spans="1:36" ht="12.75">
      <c r="A29" s="13" t="s">
        <v>92</v>
      </c>
      <c r="B29" s="14" t="s">
        <v>93</v>
      </c>
      <c r="C29" s="15" t="s">
        <v>85</v>
      </c>
      <c r="D29" s="16"/>
      <c r="E29" s="16"/>
      <c r="F29" s="34">
        <v>970669128</v>
      </c>
      <c r="G29" s="33">
        <v>37.43</v>
      </c>
      <c r="H29" s="19">
        <f t="shared" si="0"/>
        <v>0.3743</v>
      </c>
      <c r="I29" s="17">
        <v>4088079.4</v>
      </c>
      <c r="J29" s="17">
        <v>0</v>
      </c>
      <c r="K29" s="17">
        <v>0</v>
      </c>
      <c r="L29" s="17">
        <v>236406</v>
      </c>
      <c r="M29" s="20">
        <f t="shared" si="1"/>
        <v>4324485.4</v>
      </c>
      <c r="N29" s="17">
        <v>9646076</v>
      </c>
      <c r="O29" s="17">
        <v>5704941.12</v>
      </c>
      <c r="P29" s="17">
        <v>0</v>
      </c>
      <c r="Q29" s="20">
        <f t="shared" si="13"/>
        <v>15351017.120000001</v>
      </c>
      <c r="R29" s="17">
        <v>14318481.19</v>
      </c>
      <c r="S29" s="17">
        <v>0</v>
      </c>
      <c r="T29" s="21">
        <f t="shared" si="3"/>
        <v>14318481.19</v>
      </c>
      <c r="U29" s="20">
        <f t="shared" si="4"/>
        <v>33993983.71</v>
      </c>
      <c r="V29" s="22">
        <f t="shared" si="5"/>
        <v>1.4751145139953394</v>
      </c>
      <c r="W29" s="22">
        <f t="shared" si="6"/>
        <v>0</v>
      </c>
      <c r="X29" s="22">
        <f t="shared" si="7"/>
        <v>1.4751145139953394</v>
      </c>
      <c r="Y29" s="23">
        <f t="shared" si="8"/>
        <v>1.5814881381495838</v>
      </c>
      <c r="Z29" s="23">
        <f t="shared" si="9"/>
        <v>0.445515910134107</v>
      </c>
      <c r="AA29" s="24"/>
      <c r="AB29" s="23">
        <f t="shared" si="10"/>
        <v>3.5021185622790303</v>
      </c>
      <c r="AC29" s="30">
        <v>157253.4371761658</v>
      </c>
      <c r="AD29" s="26">
        <f t="shared" si="11"/>
        <v>5507.201813168296</v>
      </c>
      <c r="AE29" s="61" t="s">
        <v>1173</v>
      </c>
      <c r="AF29" s="28">
        <f>F29/H29</f>
        <v>2593291819.396206</v>
      </c>
      <c r="AG29" s="22">
        <f>(M29/AF29)*100</f>
        <v>0.1667566051631963</v>
      </c>
      <c r="AH29" s="22">
        <f>(Q29/AF29)*100</f>
        <v>0.5919510101093893</v>
      </c>
      <c r="AI29" s="22">
        <f>(T29/AF29)*100</f>
        <v>0.5521353625884556</v>
      </c>
      <c r="AJ29" s="22">
        <f t="shared" si="12"/>
        <v>1.311</v>
      </c>
    </row>
    <row r="30" spans="1:36" ht="12.75">
      <c r="A30" s="13" t="s">
        <v>94</v>
      </c>
      <c r="B30" s="14" t="s">
        <v>95</v>
      </c>
      <c r="C30" s="15" t="s">
        <v>85</v>
      </c>
      <c r="D30" s="16"/>
      <c r="E30" s="16"/>
      <c r="F30" s="34">
        <v>2461469708</v>
      </c>
      <c r="G30" s="33">
        <v>69.07</v>
      </c>
      <c r="H30" s="19">
        <f t="shared" si="0"/>
        <v>0.6907</v>
      </c>
      <c r="I30" s="17">
        <v>6272649.97</v>
      </c>
      <c r="J30" s="17">
        <v>0</v>
      </c>
      <c r="K30" s="17">
        <v>0</v>
      </c>
      <c r="L30" s="17">
        <v>359773.43</v>
      </c>
      <c r="M30" s="20">
        <f t="shared" si="1"/>
        <v>6632423.399999999</v>
      </c>
      <c r="N30" s="17">
        <v>24910724</v>
      </c>
      <c r="O30" s="17">
        <v>0</v>
      </c>
      <c r="P30" s="17">
        <v>0</v>
      </c>
      <c r="Q30" s="20">
        <f t="shared" si="13"/>
        <v>24910724</v>
      </c>
      <c r="R30" s="17">
        <v>20457226</v>
      </c>
      <c r="S30" s="17">
        <v>0</v>
      </c>
      <c r="T30" s="21">
        <f t="shared" si="3"/>
        <v>20457226</v>
      </c>
      <c r="U30" s="20">
        <f t="shared" si="4"/>
        <v>52000373.4</v>
      </c>
      <c r="V30" s="22">
        <f t="shared" si="5"/>
        <v>0.831098019752677</v>
      </c>
      <c r="W30" s="22">
        <f t="shared" si="6"/>
        <v>0</v>
      </c>
      <c r="X30" s="22">
        <f t="shared" si="7"/>
        <v>0.831098019752677</v>
      </c>
      <c r="Y30" s="23">
        <f t="shared" si="8"/>
        <v>1.0120264295367065</v>
      </c>
      <c r="Z30" s="23">
        <f t="shared" si="9"/>
        <v>0.2694497266589965</v>
      </c>
      <c r="AA30" s="24"/>
      <c r="AB30" s="23">
        <f t="shared" si="10"/>
        <v>2.1125741759483803</v>
      </c>
      <c r="AC30" s="30">
        <v>332228.8622376519</v>
      </c>
      <c r="AD30" s="26">
        <f t="shared" si="11"/>
        <v>7018.581148679754</v>
      </c>
      <c r="AE30" s="61" t="s">
        <v>1173</v>
      </c>
      <c r="AF30" s="28">
        <f>F30/H30</f>
        <v>3563732022.5857825</v>
      </c>
      <c r="AG30" s="22">
        <f>(M30/AF30)*100</f>
        <v>0.18610892620336889</v>
      </c>
      <c r="AH30" s="22">
        <f>(Q30/AF30)*100</f>
        <v>0.6990066548810033</v>
      </c>
      <c r="AI30" s="22">
        <f>(T30/AF30)*100</f>
        <v>0.574039402243174</v>
      </c>
      <c r="AJ30" s="22">
        <f t="shared" si="12"/>
        <v>1.459</v>
      </c>
    </row>
    <row r="31" spans="1:36" ht="12.75">
      <c r="A31" s="13" t="s">
        <v>96</v>
      </c>
      <c r="B31" s="14" t="s">
        <v>97</v>
      </c>
      <c r="C31" s="15" t="s">
        <v>85</v>
      </c>
      <c r="D31" s="16"/>
      <c r="E31" s="16"/>
      <c r="F31" s="34">
        <v>2374626044</v>
      </c>
      <c r="G31" s="33">
        <v>100.73</v>
      </c>
      <c r="H31" s="19">
        <f t="shared" si="0"/>
        <v>1.0073</v>
      </c>
      <c r="I31" s="17">
        <v>3982613.36</v>
      </c>
      <c r="J31" s="17">
        <v>0</v>
      </c>
      <c r="K31" s="17">
        <v>0</v>
      </c>
      <c r="L31" s="17">
        <v>228409.84</v>
      </c>
      <c r="M31" s="20">
        <f t="shared" si="1"/>
        <v>4211023.2</v>
      </c>
      <c r="N31" s="17">
        <v>15724249</v>
      </c>
      <c r="O31" s="17">
        <v>9649333.19</v>
      </c>
      <c r="P31" s="17">
        <v>0</v>
      </c>
      <c r="Q31" s="20">
        <f t="shared" si="13"/>
        <v>25373582.189999998</v>
      </c>
      <c r="R31" s="17">
        <v>9183136</v>
      </c>
      <c r="S31" s="17">
        <v>237463</v>
      </c>
      <c r="T31" s="21">
        <f t="shared" si="3"/>
        <v>9420599</v>
      </c>
      <c r="U31" s="20">
        <f t="shared" si="4"/>
        <v>39005204.39</v>
      </c>
      <c r="V31" s="22">
        <f t="shared" si="5"/>
        <v>0.3867192488351231</v>
      </c>
      <c r="W31" s="22">
        <f t="shared" si="6"/>
        <v>0.010000016659465224</v>
      </c>
      <c r="X31" s="22">
        <f t="shared" si="7"/>
        <v>0.39671926549458836</v>
      </c>
      <c r="Y31" s="23">
        <f t="shared" si="8"/>
        <v>1.0685296008654404</v>
      </c>
      <c r="Z31" s="23">
        <f t="shared" si="9"/>
        <v>0.17733416217850595</v>
      </c>
      <c r="AA31" s="24"/>
      <c r="AB31" s="23">
        <f t="shared" si="10"/>
        <v>1.642583028538535</v>
      </c>
      <c r="AC31" s="30">
        <v>784174.7576435496</v>
      </c>
      <c r="AD31" s="26">
        <f t="shared" si="11"/>
        <v>12880.721483136134</v>
      </c>
      <c r="AE31" s="61" t="s">
        <v>1173</v>
      </c>
      <c r="AF31" s="28">
        <f>F31/H31</f>
        <v>2357416900.625434</v>
      </c>
      <c r="AG31" s="22">
        <f>(M31/AF31)*100</f>
        <v>0.1786287015624091</v>
      </c>
      <c r="AH31" s="22">
        <f>(Q31/AF31)*100</f>
        <v>1.0763298669517583</v>
      </c>
      <c r="AI31" s="22">
        <f>(T31/AF31)*100</f>
        <v>0.39961531613269885</v>
      </c>
      <c r="AJ31" s="22">
        <f t="shared" si="12"/>
        <v>1.6550000000000002</v>
      </c>
    </row>
    <row r="32" spans="1:36" ht="12.75">
      <c r="A32" s="13" t="s">
        <v>98</v>
      </c>
      <c r="B32" s="14" t="s">
        <v>99</v>
      </c>
      <c r="C32" s="15" t="s">
        <v>85</v>
      </c>
      <c r="D32" s="16"/>
      <c r="E32" s="16"/>
      <c r="F32" s="34">
        <v>1793285475</v>
      </c>
      <c r="G32" s="33">
        <v>66.6</v>
      </c>
      <c r="H32" s="19">
        <f t="shared" si="0"/>
        <v>0.6659999999999999</v>
      </c>
      <c r="I32" s="17">
        <v>4381202.7</v>
      </c>
      <c r="J32" s="17">
        <v>0</v>
      </c>
      <c r="K32" s="17">
        <v>0</v>
      </c>
      <c r="L32" s="17">
        <v>252636.94</v>
      </c>
      <c r="M32" s="20">
        <f t="shared" si="1"/>
        <v>4633839.640000001</v>
      </c>
      <c r="N32" s="17">
        <v>22062479</v>
      </c>
      <c r="O32" s="17">
        <v>0</v>
      </c>
      <c r="P32" s="17">
        <v>0</v>
      </c>
      <c r="Q32" s="20">
        <f t="shared" si="13"/>
        <v>22062479</v>
      </c>
      <c r="R32" s="17">
        <v>10753430</v>
      </c>
      <c r="S32" s="17">
        <v>179329</v>
      </c>
      <c r="T32" s="21">
        <f t="shared" si="3"/>
        <v>10932759</v>
      </c>
      <c r="U32" s="20">
        <f t="shared" si="4"/>
        <v>37629077.64</v>
      </c>
      <c r="V32" s="22">
        <f t="shared" si="5"/>
        <v>0.5996496458546289</v>
      </c>
      <c r="W32" s="22">
        <f t="shared" si="6"/>
        <v>0.010000025233015396</v>
      </c>
      <c r="X32" s="22">
        <f t="shared" si="7"/>
        <v>0.6096496710876443</v>
      </c>
      <c r="Y32" s="23">
        <f t="shared" si="8"/>
        <v>1.2302825906734118</v>
      </c>
      <c r="Z32" s="23">
        <f t="shared" si="9"/>
        <v>0.25839944083637884</v>
      </c>
      <c r="AA32" s="24"/>
      <c r="AB32" s="23">
        <f t="shared" si="10"/>
        <v>2.098331702597435</v>
      </c>
      <c r="AC32" s="30">
        <v>597936.7083946981</v>
      </c>
      <c r="AD32" s="26">
        <f t="shared" si="11"/>
        <v>12546.695513713528</v>
      </c>
      <c r="AE32" s="61" t="s">
        <v>1173</v>
      </c>
      <c r="AF32" s="28">
        <f>F32/H32</f>
        <v>2692620833.3333335</v>
      </c>
      <c r="AG32" s="22">
        <f>(M32/AF32)*100</f>
        <v>0.1720940275970283</v>
      </c>
      <c r="AH32" s="22">
        <f>(Q32/AF32)*100</f>
        <v>0.8193682053884923</v>
      </c>
      <c r="AI32" s="22">
        <f>(T32/AF32)*100</f>
        <v>0.40602668094437105</v>
      </c>
      <c r="AJ32" s="22">
        <f t="shared" si="12"/>
        <v>1.3969999999999998</v>
      </c>
    </row>
    <row r="33" spans="1:36" ht="12.75">
      <c r="A33" s="13" t="s">
        <v>100</v>
      </c>
      <c r="B33" s="14" t="s">
        <v>101</v>
      </c>
      <c r="C33" s="15" t="s">
        <v>85</v>
      </c>
      <c r="D33" s="16"/>
      <c r="E33" s="16"/>
      <c r="F33" s="34">
        <v>1174113947</v>
      </c>
      <c r="G33" s="33">
        <v>82.06</v>
      </c>
      <c r="H33" s="19">
        <f t="shared" si="0"/>
        <v>0.8206</v>
      </c>
      <c r="I33" s="17">
        <v>2483194.75</v>
      </c>
      <c r="J33" s="17">
        <v>0</v>
      </c>
      <c r="K33" s="17">
        <v>0</v>
      </c>
      <c r="L33" s="17">
        <v>142061.03</v>
      </c>
      <c r="M33" s="20">
        <f t="shared" si="1"/>
        <v>2625255.78</v>
      </c>
      <c r="N33" s="17">
        <v>11027462</v>
      </c>
      <c r="O33" s="17">
        <v>6017818.31</v>
      </c>
      <c r="P33" s="17">
        <v>0</v>
      </c>
      <c r="Q33" s="20">
        <f t="shared" si="13"/>
        <v>17045280.31</v>
      </c>
      <c r="R33" s="17">
        <v>4868111</v>
      </c>
      <c r="S33" s="17">
        <v>117400</v>
      </c>
      <c r="T33" s="21">
        <f t="shared" si="3"/>
        <v>4985511</v>
      </c>
      <c r="U33" s="20">
        <f t="shared" si="4"/>
        <v>24656047.09</v>
      </c>
      <c r="V33" s="22">
        <f t="shared" si="5"/>
        <v>0.41461997895848185</v>
      </c>
      <c r="W33" s="22">
        <f t="shared" si="6"/>
        <v>0.009999029506460672</v>
      </c>
      <c r="X33" s="22">
        <f t="shared" si="7"/>
        <v>0.4246190084649425</v>
      </c>
      <c r="Y33" s="23">
        <f t="shared" si="8"/>
        <v>1.4517569060100772</v>
      </c>
      <c r="Z33" s="23">
        <f t="shared" si="9"/>
        <v>0.2235946337838707</v>
      </c>
      <c r="AA33" s="24"/>
      <c r="AB33" s="23">
        <f t="shared" si="10"/>
        <v>2.0999705482588906</v>
      </c>
      <c r="AC33" s="30">
        <v>690795.905707196</v>
      </c>
      <c r="AD33" s="26">
        <f t="shared" si="11"/>
        <v>14506.510568429374</v>
      </c>
      <c r="AE33" s="61" t="s">
        <v>1173</v>
      </c>
      <c r="AF33" s="28">
        <f>F33/H33</f>
        <v>1430799350.475262</v>
      </c>
      <c r="AG33" s="22">
        <f>(M33/AF33)*100</f>
        <v>0.18348175648304432</v>
      </c>
      <c r="AH33" s="22">
        <f>(Q33/AF33)*100</f>
        <v>1.1913117170718694</v>
      </c>
      <c r="AI33" s="22">
        <f>(T33/AF33)*100</f>
        <v>0.3484423583463318</v>
      </c>
      <c r="AJ33" s="22">
        <f t="shared" si="12"/>
        <v>1.722</v>
      </c>
    </row>
    <row r="34" spans="1:36" ht="12.75">
      <c r="A34" s="13" t="s">
        <v>102</v>
      </c>
      <c r="B34" s="14" t="s">
        <v>103</v>
      </c>
      <c r="C34" s="15" t="s">
        <v>85</v>
      </c>
      <c r="D34" s="16"/>
      <c r="E34" s="16"/>
      <c r="F34" s="34">
        <v>2087052772</v>
      </c>
      <c r="G34" s="33">
        <v>88.2</v>
      </c>
      <c r="H34" s="19">
        <f t="shared" si="0"/>
        <v>0.882</v>
      </c>
      <c r="I34" s="17">
        <v>3992615.76</v>
      </c>
      <c r="J34" s="17">
        <v>0</v>
      </c>
      <c r="K34" s="17">
        <v>0</v>
      </c>
      <c r="L34" s="17">
        <v>228262.14</v>
      </c>
      <c r="M34" s="20">
        <f t="shared" si="1"/>
        <v>4220877.899999999</v>
      </c>
      <c r="N34" s="17">
        <v>30078288</v>
      </c>
      <c r="O34" s="17">
        <v>0</v>
      </c>
      <c r="P34" s="17">
        <v>0</v>
      </c>
      <c r="Q34" s="20">
        <f t="shared" si="13"/>
        <v>30078288</v>
      </c>
      <c r="R34" s="17">
        <v>13904733</v>
      </c>
      <c r="S34" s="17">
        <v>0</v>
      </c>
      <c r="T34" s="21">
        <f t="shared" si="3"/>
        <v>13904733</v>
      </c>
      <c r="U34" s="20">
        <f t="shared" si="4"/>
        <v>48203898.9</v>
      </c>
      <c r="V34" s="22">
        <f t="shared" si="5"/>
        <v>0.6662377294214389</v>
      </c>
      <c r="W34" s="22">
        <f t="shared" si="6"/>
        <v>0</v>
      </c>
      <c r="X34" s="22">
        <f t="shared" si="7"/>
        <v>0.6662377294214389</v>
      </c>
      <c r="Y34" s="23">
        <f t="shared" si="8"/>
        <v>1.4411848326756156</v>
      </c>
      <c r="Z34" s="23">
        <f t="shared" si="9"/>
        <v>0.2022410720336112</v>
      </c>
      <c r="AA34" s="24"/>
      <c r="AB34" s="23">
        <f t="shared" si="10"/>
        <v>2.3096636341306658</v>
      </c>
      <c r="AC34" s="30">
        <v>383361.9449467551</v>
      </c>
      <c r="AD34" s="26">
        <f t="shared" si="11"/>
        <v>8854.371429531226</v>
      </c>
      <c r="AE34" s="61" t="s">
        <v>1173</v>
      </c>
      <c r="AF34" s="28">
        <f>F34/H34</f>
        <v>2366272984.126984</v>
      </c>
      <c r="AG34" s="22">
        <f>(M34/AF34)*100</f>
        <v>0.17837662553364508</v>
      </c>
      <c r="AH34" s="22">
        <f>(Q34/AF34)*100</f>
        <v>1.2711250224198931</v>
      </c>
      <c r="AI34" s="22">
        <f>(T34/AF34)*100</f>
        <v>0.5876216773497092</v>
      </c>
      <c r="AJ34" s="22">
        <f t="shared" si="12"/>
        <v>2.037</v>
      </c>
    </row>
    <row r="35" spans="1:36" ht="12.75">
      <c r="A35" s="13" t="s">
        <v>104</v>
      </c>
      <c r="B35" s="14" t="s">
        <v>105</v>
      </c>
      <c r="C35" s="15" t="s">
        <v>85</v>
      </c>
      <c r="D35" s="16"/>
      <c r="E35" s="16"/>
      <c r="F35" s="34">
        <v>2051913943</v>
      </c>
      <c r="G35" s="33">
        <v>79.97</v>
      </c>
      <c r="H35" s="19">
        <f t="shared" si="0"/>
        <v>0.7997</v>
      </c>
      <c r="I35" s="17">
        <v>4476733.31</v>
      </c>
      <c r="J35" s="17">
        <v>0</v>
      </c>
      <c r="K35" s="17">
        <v>0</v>
      </c>
      <c r="L35" s="17">
        <v>258791.92</v>
      </c>
      <c r="M35" s="20">
        <f t="shared" si="1"/>
        <v>4735525.2299999995</v>
      </c>
      <c r="N35" s="17">
        <v>27743212</v>
      </c>
      <c r="O35" s="17">
        <v>0</v>
      </c>
      <c r="P35" s="17">
        <v>0</v>
      </c>
      <c r="Q35" s="20">
        <f t="shared" si="13"/>
        <v>27743212</v>
      </c>
      <c r="R35" s="17">
        <v>14721869</v>
      </c>
      <c r="S35" s="17">
        <v>0</v>
      </c>
      <c r="T35" s="21">
        <f t="shared" si="3"/>
        <v>14721869</v>
      </c>
      <c r="U35" s="20">
        <f t="shared" si="4"/>
        <v>47200606.230000004</v>
      </c>
      <c r="V35" s="22">
        <f t="shared" si="5"/>
        <v>0.7174700990859244</v>
      </c>
      <c r="W35" s="22">
        <f t="shared" si="6"/>
        <v>0</v>
      </c>
      <c r="X35" s="22">
        <f t="shared" si="7"/>
        <v>0.7174700990859244</v>
      </c>
      <c r="Y35" s="23">
        <f t="shared" si="8"/>
        <v>1.3520650851194103</v>
      </c>
      <c r="Z35" s="23">
        <f t="shared" si="9"/>
        <v>0.23078576205181525</v>
      </c>
      <c r="AA35" s="24">
        <v>0.0039</v>
      </c>
      <c r="AB35" s="23">
        <f t="shared" si="10"/>
        <v>2.2964209462571503</v>
      </c>
      <c r="AC35" s="30">
        <v>334045.5698924731</v>
      </c>
      <c r="AD35" s="26">
        <f t="shared" si="11"/>
        <v>7671.092437054822</v>
      </c>
      <c r="AE35" s="61" t="s">
        <v>1173</v>
      </c>
      <c r="AF35" s="28">
        <f>F35/H35</f>
        <v>2565854624.234088</v>
      </c>
      <c r="AG35" s="22">
        <f>(M35/AF35)*100</f>
        <v>0.18455937391283664</v>
      </c>
      <c r="AH35" s="22">
        <f>(Q35/AF35)*100</f>
        <v>1.0812464485699924</v>
      </c>
      <c r="AI35" s="22">
        <f>(T35/AF35)*100</f>
        <v>0.5737608382390138</v>
      </c>
      <c r="AJ35" s="22">
        <f t="shared" si="12"/>
        <v>1.8399999999999999</v>
      </c>
    </row>
    <row r="36" spans="1:36" ht="12.75">
      <c r="A36" s="13" t="s">
        <v>106</v>
      </c>
      <c r="B36" s="14" t="s">
        <v>107</v>
      </c>
      <c r="C36" s="15" t="s">
        <v>85</v>
      </c>
      <c r="D36" s="16"/>
      <c r="E36" s="16"/>
      <c r="F36" s="34">
        <v>934917058</v>
      </c>
      <c r="G36" s="33">
        <v>47.24</v>
      </c>
      <c r="H36" s="19">
        <f t="shared" si="0"/>
        <v>0.47240000000000004</v>
      </c>
      <c r="I36" s="17">
        <v>3359277.08</v>
      </c>
      <c r="J36" s="17">
        <v>0</v>
      </c>
      <c r="K36" s="17">
        <v>0</v>
      </c>
      <c r="L36" s="17">
        <v>192464.14</v>
      </c>
      <c r="M36" s="20">
        <f t="shared" si="1"/>
        <v>3551741.22</v>
      </c>
      <c r="N36" s="17">
        <v>11838907</v>
      </c>
      <c r="O36" s="17">
        <v>4980348.88</v>
      </c>
      <c r="P36" s="17">
        <v>0</v>
      </c>
      <c r="Q36" s="20">
        <f t="shared" si="13"/>
        <v>16819255.88</v>
      </c>
      <c r="R36" s="17">
        <v>6172803.25</v>
      </c>
      <c r="S36" s="17">
        <v>0</v>
      </c>
      <c r="T36" s="21">
        <f t="shared" si="3"/>
        <v>6172803.25</v>
      </c>
      <c r="U36" s="20">
        <f t="shared" si="4"/>
        <v>26543800.349999998</v>
      </c>
      <c r="V36" s="22">
        <f t="shared" si="5"/>
        <v>0.660251430560592</v>
      </c>
      <c r="W36" s="22">
        <f t="shared" si="6"/>
        <v>0</v>
      </c>
      <c r="X36" s="22">
        <f t="shared" si="7"/>
        <v>0.660251430560592</v>
      </c>
      <c r="Y36" s="23">
        <f t="shared" si="8"/>
        <v>1.7990104829170845</v>
      </c>
      <c r="Z36" s="23">
        <f t="shared" si="9"/>
        <v>0.3798990712179305</v>
      </c>
      <c r="AA36" s="24"/>
      <c r="AB36" s="23">
        <f t="shared" si="10"/>
        <v>2.839160984695607</v>
      </c>
      <c r="AC36" s="30">
        <v>146108.06468440272</v>
      </c>
      <c r="AD36" s="26">
        <f t="shared" si="11"/>
        <v>4148.243168013382</v>
      </c>
      <c r="AE36" s="61" t="s">
        <v>1173</v>
      </c>
      <c r="AF36" s="28">
        <f>F36/H36</f>
        <v>1979079292.9720573</v>
      </c>
      <c r="AG36" s="22">
        <f>(M36/AF36)*100</f>
        <v>0.17946432124335038</v>
      </c>
      <c r="AH36" s="22">
        <f>(Q36/AF36)*100</f>
        <v>0.8498525521300309</v>
      </c>
      <c r="AI36" s="22">
        <f>(T36/AF36)*100</f>
        <v>0.31190277579682374</v>
      </c>
      <c r="AJ36" s="22">
        <f t="shared" si="12"/>
        <v>1.341</v>
      </c>
    </row>
    <row r="37" spans="1:36" ht="12.75">
      <c r="A37" s="13" t="s">
        <v>108</v>
      </c>
      <c r="B37" s="14" t="s">
        <v>109</v>
      </c>
      <c r="C37" s="15" t="s">
        <v>85</v>
      </c>
      <c r="D37" s="16"/>
      <c r="E37" s="32" t="s">
        <v>110</v>
      </c>
      <c r="F37" s="34">
        <v>3021624313</v>
      </c>
      <c r="G37" s="33">
        <v>107.83</v>
      </c>
      <c r="H37" s="19">
        <f t="shared" si="0"/>
        <v>1.0783</v>
      </c>
      <c r="I37" s="17">
        <v>5001484.88</v>
      </c>
      <c r="J37" s="17">
        <v>0</v>
      </c>
      <c r="K37" s="17">
        <v>0</v>
      </c>
      <c r="L37" s="17">
        <v>289143.85</v>
      </c>
      <c r="M37" s="20">
        <f t="shared" si="1"/>
        <v>5290628.7299999995</v>
      </c>
      <c r="N37" s="17">
        <v>12075815.75</v>
      </c>
      <c r="O37" s="17">
        <v>0</v>
      </c>
      <c r="P37" s="17">
        <v>0</v>
      </c>
      <c r="Q37" s="20">
        <f t="shared" si="13"/>
        <v>12075815.75</v>
      </c>
      <c r="R37" s="17">
        <v>15232016.29</v>
      </c>
      <c r="S37" s="17">
        <v>361467</v>
      </c>
      <c r="T37" s="21">
        <f t="shared" si="3"/>
        <v>15593483.29</v>
      </c>
      <c r="U37" s="20">
        <f t="shared" si="4"/>
        <v>32959927.77</v>
      </c>
      <c r="V37" s="22">
        <f t="shared" si="5"/>
        <v>0.5041002689999204</v>
      </c>
      <c r="W37" s="22">
        <f t="shared" si="6"/>
        <v>0.011962671813463131</v>
      </c>
      <c r="X37" s="22">
        <f t="shared" si="7"/>
        <v>0.5160629408133836</v>
      </c>
      <c r="Y37" s="23">
        <f t="shared" si="8"/>
        <v>0.39964649801254093</v>
      </c>
      <c r="Z37" s="23">
        <f t="shared" si="9"/>
        <v>0.17509220809608966</v>
      </c>
      <c r="AA37" s="24"/>
      <c r="AB37" s="23">
        <f t="shared" si="10"/>
        <v>1.0908016469220143</v>
      </c>
      <c r="AC37" s="30">
        <v>550631.8110728809</v>
      </c>
      <c r="AD37" s="26">
        <f t="shared" si="11"/>
        <v>6006.300863659499</v>
      </c>
      <c r="AE37" s="61" t="s">
        <v>1173</v>
      </c>
      <c r="AF37" s="28">
        <f>F37/H37</f>
        <v>2802211177.7798386</v>
      </c>
      <c r="AG37" s="22">
        <f>(M37/AF37)*100</f>
        <v>0.1888019279900135</v>
      </c>
      <c r="AH37" s="22">
        <f>(Q37/AF37)*100</f>
        <v>0.4309388188069229</v>
      </c>
      <c r="AI37" s="22">
        <f>(T37/AF37)*100</f>
        <v>0.5564706690790715</v>
      </c>
      <c r="AJ37" s="22">
        <f t="shared" si="12"/>
        <v>1.1760000000000002</v>
      </c>
    </row>
    <row r="38" spans="1:36" ht="12.75">
      <c r="A38" s="13" t="s">
        <v>111</v>
      </c>
      <c r="B38" s="14" t="s">
        <v>112</v>
      </c>
      <c r="C38" s="15" t="s">
        <v>85</v>
      </c>
      <c r="D38" s="16"/>
      <c r="E38" s="16"/>
      <c r="F38" s="34">
        <v>1380934990</v>
      </c>
      <c r="G38" s="33">
        <v>99.15</v>
      </c>
      <c r="H38" s="19">
        <f t="shared" si="0"/>
        <v>0.9915</v>
      </c>
      <c r="I38" s="17">
        <v>2386353.5</v>
      </c>
      <c r="J38" s="17">
        <v>0</v>
      </c>
      <c r="K38" s="17">
        <v>0</v>
      </c>
      <c r="L38" s="17">
        <v>136463.3</v>
      </c>
      <c r="M38" s="20">
        <f t="shared" si="1"/>
        <v>2522816.8</v>
      </c>
      <c r="N38" s="17">
        <v>15634991</v>
      </c>
      <c r="O38" s="17">
        <v>0</v>
      </c>
      <c r="P38" s="17">
        <v>0</v>
      </c>
      <c r="Q38" s="20">
        <f t="shared" si="13"/>
        <v>15634991</v>
      </c>
      <c r="R38" s="17">
        <v>7246604</v>
      </c>
      <c r="S38" s="17">
        <v>0</v>
      </c>
      <c r="T38" s="21">
        <f t="shared" si="3"/>
        <v>7246604</v>
      </c>
      <c r="U38" s="20">
        <f t="shared" si="4"/>
        <v>25404411.8</v>
      </c>
      <c r="V38" s="22">
        <f t="shared" si="5"/>
        <v>0.5247606913052438</v>
      </c>
      <c r="W38" s="22">
        <f t="shared" si="6"/>
        <v>0</v>
      </c>
      <c r="X38" s="22">
        <f t="shared" si="7"/>
        <v>0.5247606913052438</v>
      </c>
      <c r="Y38" s="23">
        <f t="shared" si="8"/>
        <v>1.132203261791491</v>
      </c>
      <c r="Z38" s="23">
        <f t="shared" si="9"/>
        <v>0.1826890344780097</v>
      </c>
      <c r="AA38" s="24"/>
      <c r="AB38" s="23">
        <f t="shared" si="10"/>
        <v>1.8396529875747445</v>
      </c>
      <c r="AC38" s="30">
        <v>517504.984828782</v>
      </c>
      <c r="AD38" s="26">
        <f t="shared" si="11"/>
        <v>9520.295914250917</v>
      </c>
      <c r="AE38" s="61" t="s">
        <v>1173</v>
      </c>
      <c r="AF38" s="28">
        <f>F38/H38</f>
        <v>1392773565.3050933</v>
      </c>
      <c r="AG38" s="22">
        <f>(M38/AF38)*100</f>
        <v>0.1811361776849466</v>
      </c>
      <c r="AH38" s="22">
        <f>(Q38/AF38)*100</f>
        <v>1.1225795340662634</v>
      </c>
      <c r="AI38" s="22">
        <f>(T38/AF38)*100</f>
        <v>0.5203002254291492</v>
      </c>
      <c r="AJ38" s="22">
        <f t="shared" si="12"/>
        <v>1.824</v>
      </c>
    </row>
    <row r="39" spans="1:36" ht="12.75">
      <c r="A39" s="13" t="s">
        <v>113</v>
      </c>
      <c r="B39" s="14" t="s">
        <v>114</v>
      </c>
      <c r="C39" s="15" t="s">
        <v>85</v>
      </c>
      <c r="D39" s="16"/>
      <c r="E39" s="16"/>
      <c r="F39" s="34">
        <v>5222506856</v>
      </c>
      <c r="G39" s="33">
        <v>95.63</v>
      </c>
      <c r="H39" s="19">
        <f t="shared" si="0"/>
        <v>0.9562999999999999</v>
      </c>
      <c r="I39" s="17">
        <v>9344873.24</v>
      </c>
      <c r="J39" s="17">
        <v>0</v>
      </c>
      <c r="K39" s="17">
        <v>0</v>
      </c>
      <c r="L39" s="17">
        <v>535946.19</v>
      </c>
      <c r="M39" s="20">
        <f t="shared" si="1"/>
        <v>9880819.43</v>
      </c>
      <c r="N39" s="17">
        <v>45574872</v>
      </c>
      <c r="O39" s="17">
        <v>0</v>
      </c>
      <c r="P39" s="17">
        <v>355590</v>
      </c>
      <c r="Q39" s="20">
        <f t="shared" si="13"/>
        <v>45930462</v>
      </c>
      <c r="R39" s="17">
        <v>43638355</v>
      </c>
      <c r="S39" s="17">
        <v>0</v>
      </c>
      <c r="T39" s="21">
        <f t="shared" si="3"/>
        <v>43638355</v>
      </c>
      <c r="U39" s="20">
        <f t="shared" si="4"/>
        <v>99449636.43</v>
      </c>
      <c r="V39" s="22">
        <f t="shared" si="5"/>
        <v>0.8355825315933296</v>
      </c>
      <c r="W39" s="22">
        <f t="shared" si="6"/>
        <v>0</v>
      </c>
      <c r="X39" s="22">
        <f t="shared" si="7"/>
        <v>0.8355825315933296</v>
      </c>
      <c r="Y39" s="23">
        <f t="shared" si="8"/>
        <v>0.8794715500896224</v>
      </c>
      <c r="Z39" s="23">
        <f t="shared" si="9"/>
        <v>0.1891968685239386</v>
      </c>
      <c r="AA39" s="24">
        <v>0.023</v>
      </c>
      <c r="AB39" s="23">
        <f t="shared" si="10"/>
        <v>1.8812509502068908</v>
      </c>
      <c r="AC39" s="30">
        <v>569060.6738223017</v>
      </c>
      <c r="AD39" s="26">
        <f t="shared" si="11"/>
        <v>10705.459333535786</v>
      </c>
      <c r="AE39" s="61" t="s">
        <v>1173</v>
      </c>
      <c r="AF39" s="28">
        <f>F39/H39</f>
        <v>5461159527.344975</v>
      </c>
      <c r="AG39" s="22">
        <f>(M39/AF39)*100</f>
        <v>0.1809289653694425</v>
      </c>
      <c r="AH39" s="22">
        <f>(Q39/AF39)*100</f>
        <v>0.8410386433507059</v>
      </c>
      <c r="AI39" s="22">
        <f>(T39/AF39)*100</f>
        <v>0.7990675749627011</v>
      </c>
      <c r="AJ39" s="22">
        <f t="shared" si="12"/>
        <v>1.8210000000000002</v>
      </c>
    </row>
    <row r="40" spans="1:36" ht="12.75">
      <c r="A40" s="13" t="s">
        <v>115</v>
      </c>
      <c r="B40" s="14" t="s">
        <v>116</v>
      </c>
      <c r="C40" s="15" t="s">
        <v>85</v>
      </c>
      <c r="D40" s="16"/>
      <c r="E40" s="16" t="s">
        <v>110</v>
      </c>
      <c r="F40" s="34">
        <v>3442274175</v>
      </c>
      <c r="G40" s="33">
        <v>102.1</v>
      </c>
      <c r="H40" s="19">
        <f t="shared" si="0"/>
        <v>1.021</v>
      </c>
      <c r="I40" s="17">
        <v>5781250.57</v>
      </c>
      <c r="J40" s="17">
        <v>0</v>
      </c>
      <c r="K40" s="17">
        <v>0</v>
      </c>
      <c r="L40" s="17">
        <v>331345.01</v>
      </c>
      <c r="M40" s="20">
        <f t="shared" si="1"/>
        <v>6112595.58</v>
      </c>
      <c r="N40" s="17">
        <v>9130542</v>
      </c>
      <c r="O40" s="17">
        <v>0</v>
      </c>
      <c r="P40" s="17">
        <v>0</v>
      </c>
      <c r="Q40" s="20">
        <f t="shared" si="13"/>
        <v>9130542</v>
      </c>
      <c r="R40" s="17">
        <v>9537932</v>
      </c>
      <c r="S40" s="17">
        <v>0</v>
      </c>
      <c r="T40" s="21">
        <f t="shared" si="3"/>
        <v>9537932</v>
      </c>
      <c r="U40" s="20">
        <f t="shared" si="4"/>
        <v>24781069.58</v>
      </c>
      <c r="V40" s="22">
        <f t="shared" si="5"/>
        <v>0.2770822867414389</v>
      </c>
      <c r="W40" s="22">
        <f t="shared" si="6"/>
        <v>0</v>
      </c>
      <c r="X40" s="22">
        <f t="shared" si="7"/>
        <v>0.2770822867414389</v>
      </c>
      <c r="Y40" s="23">
        <f t="shared" si="8"/>
        <v>0.2652473782103658</v>
      </c>
      <c r="Z40" s="23">
        <f t="shared" si="9"/>
        <v>0.1775743380464457</v>
      </c>
      <c r="AA40" s="24"/>
      <c r="AB40" s="23">
        <f t="shared" si="10"/>
        <v>0.7199040029982504</v>
      </c>
      <c r="AC40" s="30">
        <v>1246445.6396866841</v>
      </c>
      <c r="AD40" s="26">
        <f t="shared" si="11"/>
        <v>8973.212055301588</v>
      </c>
      <c r="AE40" s="61" t="s">
        <v>1173</v>
      </c>
      <c r="AF40" s="28">
        <f>F40/H40</f>
        <v>3371473237.022527</v>
      </c>
      <c r="AG40" s="22">
        <f>(M40/AF40)*100</f>
        <v>0.18130339914542104</v>
      </c>
      <c r="AH40" s="22">
        <f>(Q40/AF40)*100</f>
        <v>0.2708175731527835</v>
      </c>
      <c r="AI40" s="22">
        <f>(T40/AF40)*100</f>
        <v>0.28290101476300905</v>
      </c>
      <c r="AJ40" s="22">
        <f t="shared" si="12"/>
        <v>0.735</v>
      </c>
    </row>
    <row r="41" spans="1:36" ht="12.75">
      <c r="A41" s="13" t="s">
        <v>117</v>
      </c>
      <c r="B41" s="14" t="s">
        <v>118</v>
      </c>
      <c r="C41" s="15" t="s">
        <v>85</v>
      </c>
      <c r="D41" s="16"/>
      <c r="E41" s="16"/>
      <c r="F41" s="34">
        <v>5079255301</v>
      </c>
      <c r="G41" s="33">
        <v>95.08</v>
      </c>
      <c r="H41" s="19">
        <f t="shared" si="0"/>
        <v>0.9508</v>
      </c>
      <c r="I41" s="17">
        <v>9387529.57</v>
      </c>
      <c r="J41" s="17">
        <v>0</v>
      </c>
      <c r="K41" s="17">
        <v>0</v>
      </c>
      <c r="L41" s="17">
        <v>537400.87</v>
      </c>
      <c r="M41" s="20">
        <f t="shared" si="1"/>
        <v>9924930.44</v>
      </c>
      <c r="N41" s="17">
        <v>66978432</v>
      </c>
      <c r="O41" s="17">
        <v>0</v>
      </c>
      <c r="P41" s="17">
        <v>0</v>
      </c>
      <c r="Q41" s="20">
        <f t="shared" si="13"/>
        <v>66978432</v>
      </c>
      <c r="R41" s="17">
        <v>29561950.29</v>
      </c>
      <c r="S41" s="17">
        <v>253962</v>
      </c>
      <c r="T41" s="21">
        <f t="shared" si="3"/>
        <v>29815912.29</v>
      </c>
      <c r="U41" s="20">
        <f t="shared" si="4"/>
        <v>106719274.72999999</v>
      </c>
      <c r="V41" s="22">
        <f t="shared" si="5"/>
        <v>0.5820134751679024</v>
      </c>
      <c r="W41" s="22">
        <f t="shared" si="6"/>
        <v>0.004999984937752591</v>
      </c>
      <c r="X41" s="22">
        <f t="shared" si="7"/>
        <v>0.5870134601056549</v>
      </c>
      <c r="Y41" s="23">
        <f t="shared" si="8"/>
        <v>1.3186663798296048</v>
      </c>
      <c r="Z41" s="23">
        <f t="shared" si="9"/>
        <v>0.19540129117049868</v>
      </c>
      <c r="AA41" s="24"/>
      <c r="AB41" s="23">
        <f t="shared" si="10"/>
        <v>2.1010811311057584</v>
      </c>
      <c r="AC41" s="30">
        <v>409137.03812604136</v>
      </c>
      <c r="AD41" s="26">
        <f t="shared" si="11"/>
        <v>8596.301108431227</v>
      </c>
      <c r="AE41" s="61" t="s">
        <v>1173</v>
      </c>
      <c r="AF41" s="28">
        <f>F41/H41</f>
        <v>5342085928.691628</v>
      </c>
      <c r="AG41" s="22">
        <f>(M41/AF41)*100</f>
        <v>0.18578754764491015</v>
      </c>
      <c r="AH41" s="22">
        <f>(Q41/AF41)*100</f>
        <v>1.2537879939419883</v>
      </c>
      <c r="AI41" s="22">
        <f>(T41/AF41)*100</f>
        <v>0.5581323978684567</v>
      </c>
      <c r="AJ41" s="22">
        <f t="shared" si="12"/>
        <v>1.998</v>
      </c>
    </row>
    <row r="42" spans="1:36" ht="12.75">
      <c r="A42" s="13" t="s">
        <v>119</v>
      </c>
      <c r="B42" s="14" t="s">
        <v>120</v>
      </c>
      <c r="C42" s="15" t="s">
        <v>85</v>
      </c>
      <c r="D42" s="32"/>
      <c r="E42" s="16"/>
      <c r="F42" s="34">
        <v>622314478</v>
      </c>
      <c r="G42" s="33">
        <v>39.64</v>
      </c>
      <c r="H42" s="19">
        <f t="shared" si="0"/>
        <v>0.39640000000000003</v>
      </c>
      <c r="I42" s="17">
        <v>2299304.61</v>
      </c>
      <c r="J42" s="17">
        <v>0</v>
      </c>
      <c r="K42" s="17">
        <v>0</v>
      </c>
      <c r="L42" s="17">
        <v>131896.5</v>
      </c>
      <c r="M42" s="20">
        <f t="shared" si="1"/>
        <v>2431201.11</v>
      </c>
      <c r="N42" s="17">
        <v>11671293</v>
      </c>
      <c r="O42" s="17">
        <v>0</v>
      </c>
      <c r="P42" s="17">
        <v>0</v>
      </c>
      <c r="Q42" s="20">
        <f t="shared" si="13"/>
        <v>11671293</v>
      </c>
      <c r="R42" s="17">
        <v>10506378.37</v>
      </c>
      <c r="S42" s="17">
        <v>0</v>
      </c>
      <c r="T42" s="21">
        <f t="shared" si="3"/>
        <v>10506378.37</v>
      </c>
      <c r="U42" s="20">
        <f t="shared" si="4"/>
        <v>24608872.479999997</v>
      </c>
      <c r="V42" s="22">
        <f t="shared" si="5"/>
        <v>1.6882747776920595</v>
      </c>
      <c r="W42" s="22">
        <f t="shared" si="6"/>
        <v>0</v>
      </c>
      <c r="X42" s="22">
        <f t="shared" si="7"/>
        <v>1.6882747776920595</v>
      </c>
      <c r="Y42" s="23">
        <f t="shared" si="8"/>
        <v>1.8754654459445181</v>
      </c>
      <c r="Z42" s="23">
        <f t="shared" si="9"/>
        <v>0.3906708257557202</v>
      </c>
      <c r="AA42" s="24"/>
      <c r="AB42" s="23">
        <f t="shared" si="10"/>
        <v>3.9544110493922973</v>
      </c>
      <c r="AC42" s="30">
        <v>187866.41221374046</v>
      </c>
      <c r="AD42" s="26">
        <f t="shared" si="11"/>
        <v>7429.010162677033</v>
      </c>
      <c r="AE42" s="61" t="s">
        <v>1173</v>
      </c>
      <c r="AF42" s="28">
        <f>F42/H42</f>
        <v>1569915433.9051461</v>
      </c>
      <c r="AG42" s="22">
        <f>(M42/AF42)*100</f>
        <v>0.15486191532956753</v>
      </c>
      <c r="AH42" s="22">
        <f>(Q42/AF42)*100</f>
        <v>0.7434345027724071</v>
      </c>
      <c r="AI42" s="22">
        <f>(T42/AF42)*100</f>
        <v>0.6692321218771324</v>
      </c>
      <c r="AJ42" s="22">
        <f t="shared" si="12"/>
        <v>1.5670000000000002</v>
      </c>
    </row>
    <row r="43" spans="1:36" ht="12.75">
      <c r="A43" s="13" t="s">
        <v>121</v>
      </c>
      <c r="B43" s="14" t="s">
        <v>122</v>
      </c>
      <c r="C43" s="15" t="s">
        <v>85</v>
      </c>
      <c r="D43" s="16"/>
      <c r="E43" s="16"/>
      <c r="F43" s="34">
        <v>6048037550</v>
      </c>
      <c r="G43" s="33">
        <v>92.71</v>
      </c>
      <c r="H43" s="19">
        <f t="shared" si="0"/>
        <v>0.9270999999999999</v>
      </c>
      <c r="I43" s="17">
        <v>11161886.11</v>
      </c>
      <c r="J43" s="17">
        <v>0</v>
      </c>
      <c r="K43" s="17">
        <v>0</v>
      </c>
      <c r="L43" s="17">
        <v>642092.79</v>
      </c>
      <c r="M43" s="20">
        <f t="shared" si="1"/>
        <v>11803978.899999999</v>
      </c>
      <c r="N43" s="17">
        <v>45170821.5</v>
      </c>
      <c r="O43" s="17">
        <v>0</v>
      </c>
      <c r="P43" s="17">
        <v>0</v>
      </c>
      <c r="Q43" s="20">
        <f t="shared" si="13"/>
        <v>45170821.5</v>
      </c>
      <c r="R43" s="17">
        <v>53667232.35</v>
      </c>
      <c r="S43" s="17">
        <v>0</v>
      </c>
      <c r="T43" s="21">
        <f t="shared" si="3"/>
        <v>53667232.35</v>
      </c>
      <c r="U43" s="20">
        <f t="shared" si="4"/>
        <v>110642032.75</v>
      </c>
      <c r="V43" s="22">
        <f t="shared" si="5"/>
        <v>0.8873495229870059</v>
      </c>
      <c r="W43" s="22">
        <f t="shared" si="6"/>
        <v>0</v>
      </c>
      <c r="X43" s="22">
        <f t="shared" si="7"/>
        <v>0.8873495229870059</v>
      </c>
      <c r="Y43" s="23">
        <f t="shared" si="8"/>
        <v>0.7468674115622843</v>
      </c>
      <c r="Z43" s="23">
        <f t="shared" si="9"/>
        <v>0.19517039704887412</v>
      </c>
      <c r="AA43" s="24"/>
      <c r="AB43" s="23">
        <f t="shared" si="10"/>
        <v>1.8293873315981646</v>
      </c>
      <c r="AC43" s="30">
        <v>465203.5990053658</v>
      </c>
      <c r="AD43" s="26">
        <f t="shared" si="11"/>
        <v>8510.375706342887</v>
      </c>
      <c r="AE43" s="61" t="s">
        <v>1173</v>
      </c>
      <c r="AF43" s="28">
        <f>F43/H43</f>
        <v>6523608618.272032</v>
      </c>
      <c r="AG43" s="22">
        <f>(M43/AF43)*100</f>
        <v>0.18094247510401118</v>
      </c>
      <c r="AH43" s="22">
        <f>(Q43/AF43)*100</f>
        <v>0.6924207772593938</v>
      </c>
      <c r="AI43" s="22">
        <f>(T43/AF43)*100</f>
        <v>0.822661742761253</v>
      </c>
      <c r="AJ43" s="22">
        <f t="shared" si="12"/>
        <v>1.696</v>
      </c>
    </row>
    <row r="44" spans="1:36" ht="12.75">
      <c r="A44" s="13" t="s">
        <v>123</v>
      </c>
      <c r="B44" s="14" t="s">
        <v>124</v>
      </c>
      <c r="C44" s="15" t="s">
        <v>85</v>
      </c>
      <c r="D44" s="16"/>
      <c r="E44" s="16"/>
      <c r="F44" s="34">
        <v>4889138328</v>
      </c>
      <c r="G44" s="33">
        <v>101.7</v>
      </c>
      <c r="H44" s="19">
        <f t="shared" si="0"/>
        <v>1.0170000000000001</v>
      </c>
      <c r="I44" s="17">
        <v>8108090.6</v>
      </c>
      <c r="J44" s="17">
        <v>0</v>
      </c>
      <c r="K44" s="17">
        <v>0</v>
      </c>
      <c r="L44" s="17">
        <v>465020.21</v>
      </c>
      <c r="M44" s="20">
        <f t="shared" si="1"/>
        <v>8573110.81</v>
      </c>
      <c r="N44" s="17">
        <v>23095406.5</v>
      </c>
      <c r="O44" s="17">
        <v>16070414.85</v>
      </c>
      <c r="P44" s="17">
        <v>0</v>
      </c>
      <c r="Q44" s="20">
        <f t="shared" si="13"/>
        <v>39165821.35</v>
      </c>
      <c r="R44" s="17">
        <v>8609041.6</v>
      </c>
      <c r="S44" s="17">
        <v>0</v>
      </c>
      <c r="T44" s="21">
        <f t="shared" si="3"/>
        <v>8609041.6</v>
      </c>
      <c r="U44" s="20">
        <f t="shared" si="4"/>
        <v>56347973.760000005</v>
      </c>
      <c r="V44" s="22">
        <f t="shared" si="5"/>
        <v>0.176085048579955</v>
      </c>
      <c r="W44" s="22">
        <f t="shared" si="6"/>
        <v>0</v>
      </c>
      <c r="X44" s="22">
        <f t="shared" si="7"/>
        <v>0.176085048579955</v>
      </c>
      <c r="Y44" s="23">
        <f t="shared" si="8"/>
        <v>0.8010782007475246</v>
      </c>
      <c r="Z44" s="23">
        <f t="shared" si="9"/>
        <v>0.1753501380990176</v>
      </c>
      <c r="AA44" s="24"/>
      <c r="AB44" s="23">
        <f t="shared" si="10"/>
        <v>1.152513387426497</v>
      </c>
      <c r="AC44" s="30">
        <v>1268219.1266375545</v>
      </c>
      <c r="AD44" s="26">
        <f t="shared" si="11"/>
        <v>14616.395216401215</v>
      </c>
      <c r="AE44" s="61" t="s">
        <v>1173</v>
      </c>
      <c r="AF44" s="28">
        <f>F44/H44</f>
        <v>4807412318.58407</v>
      </c>
      <c r="AG44" s="22">
        <f>(M44/AF44)*100</f>
        <v>0.17833109044670092</v>
      </c>
      <c r="AH44" s="22">
        <f>(Q44/AF44)*100</f>
        <v>0.8146965301602326</v>
      </c>
      <c r="AI44" s="22">
        <f>(T44/AF44)*100</f>
        <v>0.17907849440581425</v>
      </c>
      <c r="AJ44" s="22">
        <f t="shared" si="12"/>
        <v>1.172</v>
      </c>
    </row>
    <row r="45" spans="1:36" ht="12.75">
      <c r="A45" s="13" t="s">
        <v>125</v>
      </c>
      <c r="B45" s="14" t="s">
        <v>126</v>
      </c>
      <c r="C45" s="15" t="s">
        <v>85</v>
      </c>
      <c r="D45" s="16"/>
      <c r="E45" s="16"/>
      <c r="F45" s="34">
        <v>1182305947</v>
      </c>
      <c r="G45" s="33">
        <v>42.85</v>
      </c>
      <c r="H45" s="19">
        <f t="shared" si="0"/>
        <v>0.4285</v>
      </c>
      <c r="I45" s="17">
        <v>4885543.16</v>
      </c>
      <c r="J45" s="17">
        <v>0</v>
      </c>
      <c r="K45" s="17">
        <v>0</v>
      </c>
      <c r="L45" s="17">
        <v>280655.43</v>
      </c>
      <c r="M45" s="20">
        <f t="shared" si="1"/>
        <v>5166198.59</v>
      </c>
      <c r="N45" s="17">
        <v>21793924</v>
      </c>
      <c r="O45" s="17">
        <v>0</v>
      </c>
      <c r="P45" s="17">
        <v>0</v>
      </c>
      <c r="Q45" s="20">
        <f t="shared" si="13"/>
        <v>21793924</v>
      </c>
      <c r="R45" s="17">
        <v>19493032</v>
      </c>
      <c r="S45" s="17">
        <v>0</v>
      </c>
      <c r="T45" s="21">
        <f t="shared" si="3"/>
        <v>19493032</v>
      </c>
      <c r="U45" s="20">
        <f t="shared" si="4"/>
        <v>46453154.59</v>
      </c>
      <c r="V45" s="22">
        <f t="shared" si="5"/>
        <v>1.648729928954675</v>
      </c>
      <c r="W45" s="22">
        <f t="shared" si="6"/>
        <v>0</v>
      </c>
      <c r="X45" s="22">
        <f t="shared" si="7"/>
        <v>1.648729928954675</v>
      </c>
      <c r="Y45" s="23">
        <f t="shared" si="8"/>
        <v>1.8433404699773535</v>
      </c>
      <c r="Z45" s="23">
        <f t="shared" si="9"/>
        <v>0.43695953683636507</v>
      </c>
      <c r="AA45" s="24"/>
      <c r="AB45" s="23">
        <f t="shared" si="10"/>
        <v>3.9290299357683938</v>
      </c>
      <c r="AC45" s="30">
        <v>163042.66666666666</v>
      </c>
      <c r="AD45" s="26">
        <f t="shared" si="11"/>
        <v>6405.995181408409</v>
      </c>
      <c r="AE45" s="61" t="s">
        <v>1173</v>
      </c>
      <c r="AF45" s="28">
        <f>F45/H45</f>
        <v>2759173738.623104</v>
      </c>
      <c r="AG45" s="22">
        <f>(M45/AF45)*100</f>
        <v>0.1872371615343824</v>
      </c>
      <c r="AH45" s="22">
        <f>(Q45/AF45)*100</f>
        <v>0.7898713913852958</v>
      </c>
      <c r="AI45" s="22">
        <f>(T45/AF45)*100</f>
        <v>0.7064807745570783</v>
      </c>
      <c r="AJ45" s="22">
        <f t="shared" si="12"/>
        <v>1.683</v>
      </c>
    </row>
    <row r="46" spans="1:36" ht="12.75">
      <c r="A46" s="13" t="s">
        <v>127</v>
      </c>
      <c r="B46" s="14" t="s">
        <v>128</v>
      </c>
      <c r="C46" s="15" t="s">
        <v>85</v>
      </c>
      <c r="D46" s="16"/>
      <c r="E46" s="16"/>
      <c r="F46" s="34">
        <v>2294648041</v>
      </c>
      <c r="G46" s="33">
        <v>86.28</v>
      </c>
      <c r="H46" s="19">
        <f t="shared" si="0"/>
        <v>0.8628</v>
      </c>
      <c r="I46" s="17">
        <v>4541365.09</v>
      </c>
      <c r="J46" s="17">
        <v>0</v>
      </c>
      <c r="K46" s="17">
        <v>0</v>
      </c>
      <c r="L46" s="17">
        <v>259916.51</v>
      </c>
      <c r="M46" s="20">
        <f t="shared" si="1"/>
        <v>4801281.6</v>
      </c>
      <c r="N46" s="17">
        <v>37021246</v>
      </c>
      <c r="O46" s="17">
        <v>0</v>
      </c>
      <c r="P46" s="17">
        <v>0</v>
      </c>
      <c r="Q46" s="20">
        <f t="shared" si="13"/>
        <v>37021246</v>
      </c>
      <c r="R46" s="17">
        <v>11230060</v>
      </c>
      <c r="S46" s="17">
        <v>0</v>
      </c>
      <c r="T46" s="21">
        <f t="shared" si="3"/>
        <v>11230060</v>
      </c>
      <c r="U46" s="20">
        <f t="shared" si="4"/>
        <v>53052587.6</v>
      </c>
      <c r="V46" s="22">
        <f t="shared" si="5"/>
        <v>0.4894022873811174</v>
      </c>
      <c r="W46" s="22">
        <f t="shared" si="6"/>
        <v>0</v>
      </c>
      <c r="X46" s="22">
        <f t="shared" si="7"/>
        <v>0.4894022873811174</v>
      </c>
      <c r="Y46" s="23">
        <f t="shared" si="8"/>
        <v>1.6133736127945035</v>
      </c>
      <c r="Z46" s="23">
        <f t="shared" si="9"/>
        <v>0.20923825851338912</v>
      </c>
      <c r="AA46" s="24"/>
      <c r="AB46" s="23">
        <f t="shared" si="10"/>
        <v>2.31201415868901</v>
      </c>
      <c r="AC46" s="30">
        <v>543995.2331336285</v>
      </c>
      <c r="AD46" s="26">
        <f t="shared" si="11"/>
        <v>12577.24681264278</v>
      </c>
      <c r="AE46" s="61" t="s">
        <v>1173</v>
      </c>
      <c r="AF46" s="28">
        <f>F46/H46</f>
        <v>2659536440.658322</v>
      </c>
      <c r="AG46" s="22">
        <f>(M46/AF46)*100</f>
        <v>0.18053076944535215</v>
      </c>
      <c r="AH46" s="22">
        <f>(Q46/AF46)*100</f>
        <v>1.3920187531190975</v>
      </c>
      <c r="AI46" s="22">
        <f>(T46/AF46)*100</f>
        <v>0.42225629355242805</v>
      </c>
      <c r="AJ46" s="22">
        <f t="shared" si="12"/>
        <v>1.9949999999999999</v>
      </c>
    </row>
    <row r="47" spans="1:36" ht="12.75">
      <c r="A47" s="13" t="s">
        <v>129</v>
      </c>
      <c r="B47" s="14" t="s">
        <v>130</v>
      </c>
      <c r="C47" s="15" t="s">
        <v>85</v>
      </c>
      <c r="D47" s="16"/>
      <c r="E47" s="16"/>
      <c r="F47" s="34">
        <v>6217443533</v>
      </c>
      <c r="G47" s="33">
        <v>94.2</v>
      </c>
      <c r="H47" s="19">
        <f t="shared" si="0"/>
        <v>0.9420000000000001</v>
      </c>
      <c r="I47" s="17">
        <v>10286000.87</v>
      </c>
      <c r="J47" s="17">
        <v>0</v>
      </c>
      <c r="K47" s="17">
        <v>0</v>
      </c>
      <c r="L47" s="17">
        <v>594391.01</v>
      </c>
      <c r="M47" s="20">
        <f t="shared" si="1"/>
        <v>10880391.879999999</v>
      </c>
      <c r="N47" s="17">
        <v>58652691</v>
      </c>
      <c r="O47" s="17">
        <v>0</v>
      </c>
      <c r="P47" s="17">
        <v>0</v>
      </c>
      <c r="Q47" s="20">
        <f t="shared" si="13"/>
        <v>58652691</v>
      </c>
      <c r="R47" s="17">
        <v>60761042.67</v>
      </c>
      <c r="S47" s="17">
        <v>0</v>
      </c>
      <c r="T47" s="21">
        <f t="shared" si="3"/>
        <v>60761042.67</v>
      </c>
      <c r="U47" s="20">
        <f t="shared" si="4"/>
        <v>130294125.55</v>
      </c>
      <c r="V47" s="22">
        <f t="shared" si="5"/>
        <v>0.9772673020269793</v>
      </c>
      <c r="W47" s="22">
        <f t="shared" si="6"/>
        <v>0</v>
      </c>
      <c r="X47" s="22">
        <f t="shared" si="7"/>
        <v>0.9772673020269793</v>
      </c>
      <c r="Y47" s="23">
        <f t="shared" si="8"/>
        <v>0.9433570355515443</v>
      </c>
      <c r="Z47" s="23">
        <f t="shared" si="9"/>
        <v>0.17499783990398485</v>
      </c>
      <c r="AA47" s="24"/>
      <c r="AB47" s="23">
        <f t="shared" si="10"/>
        <v>2.0956221774825083</v>
      </c>
      <c r="AC47" s="30">
        <v>330801.1154219205</v>
      </c>
      <c r="AD47" s="26">
        <f t="shared" si="11"/>
        <v>6932.341538141276</v>
      </c>
      <c r="AE47" s="61" t="s">
        <v>1173</v>
      </c>
      <c r="AF47" s="28">
        <f>F47/H47</f>
        <v>6600258527.600849</v>
      </c>
      <c r="AG47" s="22">
        <f>(M47/AF47)*100</f>
        <v>0.16484796518955375</v>
      </c>
      <c r="AH47" s="22">
        <f>(Q47/AF47)*100</f>
        <v>0.8886423274895546</v>
      </c>
      <c r="AI47" s="22">
        <f>(T47/AF47)*100</f>
        <v>0.9205857985094145</v>
      </c>
      <c r="AJ47" s="22">
        <f t="shared" si="12"/>
        <v>1.975</v>
      </c>
    </row>
    <row r="48" spans="1:36" ht="12.75">
      <c r="A48" s="13" t="s">
        <v>131</v>
      </c>
      <c r="B48" s="14" t="s">
        <v>132</v>
      </c>
      <c r="C48" s="15" t="s">
        <v>85</v>
      </c>
      <c r="D48" s="16"/>
      <c r="E48" s="32"/>
      <c r="F48" s="34">
        <v>1088299797</v>
      </c>
      <c r="G48" s="33">
        <v>93.7</v>
      </c>
      <c r="H48" s="19">
        <f t="shared" si="0"/>
        <v>0.937</v>
      </c>
      <c r="I48" s="17">
        <v>1968741.74</v>
      </c>
      <c r="J48" s="17">
        <v>0</v>
      </c>
      <c r="K48" s="17">
        <v>0</v>
      </c>
      <c r="L48" s="17">
        <v>112515.88</v>
      </c>
      <c r="M48" s="20">
        <f t="shared" si="1"/>
        <v>2081257.62</v>
      </c>
      <c r="N48" s="17">
        <v>9387617</v>
      </c>
      <c r="O48" s="17">
        <v>3689030.37</v>
      </c>
      <c r="P48" s="17">
        <v>0</v>
      </c>
      <c r="Q48" s="20">
        <f t="shared" si="13"/>
        <v>13076647.370000001</v>
      </c>
      <c r="R48" s="17">
        <v>3992560</v>
      </c>
      <c r="S48" s="17">
        <v>108823</v>
      </c>
      <c r="T48" s="21">
        <f t="shared" si="3"/>
        <v>4101383</v>
      </c>
      <c r="U48" s="20">
        <f t="shared" si="4"/>
        <v>19259287.990000002</v>
      </c>
      <c r="V48" s="22">
        <f t="shared" si="5"/>
        <v>0.3668621469016042</v>
      </c>
      <c r="W48" s="22">
        <f t="shared" si="6"/>
        <v>0.009999358660176247</v>
      </c>
      <c r="X48" s="22">
        <f t="shared" si="7"/>
        <v>0.3768615055617804</v>
      </c>
      <c r="Y48" s="23">
        <f t="shared" si="8"/>
        <v>1.2015666460700443</v>
      </c>
      <c r="Z48" s="23">
        <f t="shared" si="9"/>
        <v>0.19123936490084636</v>
      </c>
      <c r="AA48" s="24"/>
      <c r="AB48" s="23">
        <f t="shared" si="10"/>
        <v>1.7696675165326712</v>
      </c>
      <c r="AC48" s="30">
        <v>650657.4226152875</v>
      </c>
      <c r="AD48" s="26">
        <f t="shared" si="11"/>
        <v>11514.473051931445</v>
      </c>
      <c r="AE48" s="61" t="s">
        <v>1173</v>
      </c>
      <c r="AF48" s="28">
        <f>F48/H48</f>
        <v>1161472568.8367128</v>
      </c>
      <c r="AG48" s="22">
        <f>(M48/AF48)*100</f>
        <v>0.17919128491209305</v>
      </c>
      <c r="AH48" s="22">
        <f>(Q48/AF48)*100</f>
        <v>1.1258679473676316</v>
      </c>
      <c r="AI48" s="22">
        <f>(T48/AF48)*100</f>
        <v>0.3531192307113883</v>
      </c>
      <c r="AJ48" s="22">
        <f t="shared" si="12"/>
        <v>1.658</v>
      </c>
    </row>
    <row r="49" spans="1:36" ht="12.75">
      <c r="A49" s="13" t="s">
        <v>133</v>
      </c>
      <c r="B49" s="14" t="s">
        <v>134</v>
      </c>
      <c r="C49" s="15" t="s">
        <v>85</v>
      </c>
      <c r="D49" s="16"/>
      <c r="E49" s="16"/>
      <c r="F49" s="34">
        <v>1856759375</v>
      </c>
      <c r="G49" s="33">
        <v>96.26</v>
      </c>
      <c r="H49" s="19">
        <f t="shared" si="0"/>
        <v>0.9626</v>
      </c>
      <c r="I49" s="17">
        <v>3314566.99</v>
      </c>
      <c r="J49" s="17">
        <v>0</v>
      </c>
      <c r="K49" s="17">
        <v>0</v>
      </c>
      <c r="L49" s="17">
        <v>189675.76</v>
      </c>
      <c r="M49" s="20">
        <f t="shared" si="1"/>
        <v>3504242.75</v>
      </c>
      <c r="N49" s="17">
        <v>20709485.5</v>
      </c>
      <c r="O49" s="17">
        <v>0</v>
      </c>
      <c r="P49" s="17">
        <v>0</v>
      </c>
      <c r="Q49" s="20">
        <f t="shared" si="13"/>
        <v>20709485.5</v>
      </c>
      <c r="R49" s="17">
        <v>12839209.75</v>
      </c>
      <c r="S49" s="17">
        <v>0</v>
      </c>
      <c r="T49" s="21">
        <f t="shared" si="3"/>
        <v>12839209.75</v>
      </c>
      <c r="U49" s="20">
        <f t="shared" si="4"/>
        <v>37052938</v>
      </c>
      <c r="V49" s="22">
        <f t="shared" si="5"/>
        <v>0.6914848484338473</v>
      </c>
      <c r="W49" s="22">
        <f t="shared" si="6"/>
        <v>0</v>
      </c>
      <c r="X49" s="22">
        <f t="shared" si="7"/>
        <v>0.6914848484338473</v>
      </c>
      <c r="Y49" s="23">
        <f t="shared" si="8"/>
        <v>1.1153564526905917</v>
      </c>
      <c r="Z49" s="23">
        <f t="shared" si="9"/>
        <v>0.18872896494732927</v>
      </c>
      <c r="AA49" s="24"/>
      <c r="AB49" s="23">
        <f t="shared" si="10"/>
        <v>1.995570266071768</v>
      </c>
      <c r="AC49" s="30">
        <v>438807.1341833637</v>
      </c>
      <c r="AD49" s="26">
        <f t="shared" si="11"/>
        <v>8756.704695164852</v>
      </c>
      <c r="AE49" s="61" t="s">
        <v>1173</v>
      </c>
      <c r="AF49" s="28">
        <f>F49/H49</f>
        <v>1928900244.1304798</v>
      </c>
      <c r="AG49" s="22">
        <f>(M49/AF49)*100</f>
        <v>0.18167050165829918</v>
      </c>
      <c r="AH49" s="22">
        <f>(Q49/AF49)*100</f>
        <v>1.0736421213599636</v>
      </c>
      <c r="AI49" s="22">
        <f>(T49/AF49)*100</f>
        <v>0.6656233151024215</v>
      </c>
      <c r="AJ49" s="22">
        <f t="shared" si="12"/>
        <v>1.9220000000000002</v>
      </c>
    </row>
    <row r="50" spans="1:36" ht="12.75">
      <c r="A50" s="13" t="s">
        <v>135</v>
      </c>
      <c r="B50" s="14" t="s">
        <v>136</v>
      </c>
      <c r="C50" s="15" t="s">
        <v>85</v>
      </c>
      <c r="D50" s="16"/>
      <c r="E50" s="16"/>
      <c r="F50" s="34">
        <v>763789658</v>
      </c>
      <c r="G50" s="33">
        <v>77.3</v>
      </c>
      <c r="H50" s="19">
        <f t="shared" si="0"/>
        <v>0.773</v>
      </c>
      <c r="I50" s="17">
        <v>1724249.03</v>
      </c>
      <c r="J50" s="17">
        <v>0</v>
      </c>
      <c r="K50" s="17">
        <v>0</v>
      </c>
      <c r="L50" s="17">
        <v>98526.63</v>
      </c>
      <c r="M50" s="20">
        <f t="shared" si="1"/>
        <v>1822775.6600000001</v>
      </c>
      <c r="N50" s="17">
        <v>7177353</v>
      </c>
      <c r="O50" s="17">
        <v>4030332.61</v>
      </c>
      <c r="P50" s="17">
        <v>0</v>
      </c>
      <c r="Q50" s="20">
        <f t="shared" si="13"/>
        <v>11207685.61</v>
      </c>
      <c r="R50" s="17">
        <v>5197219</v>
      </c>
      <c r="S50" s="17">
        <v>0</v>
      </c>
      <c r="T50" s="21">
        <f t="shared" si="3"/>
        <v>5197219</v>
      </c>
      <c r="U50" s="20">
        <f t="shared" si="4"/>
        <v>18227680.27</v>
      </c>
      <c r="V50" s="22">
        <f t="shared" si="5"/>
        <v>0.6804516067432795</v>
      </c>
      <c r="W50" s="22">
        <f t="shared" si="6"/>
        <v>0</v>
      </c>
      <c r="X50" s="22">
        <f t="shared" si="7"/>
        <v>0.6804516067432795</v>
      </c>
      <c r="Y50" s="23">
        <f t="shared" si="8"/>
        <v>1.4673785501819403</v>
      </c>
      <c r="Z50" s="23">
        <f t="shared" si="9"/>
        <v>0.23864890561270208</v>
      </c>
      <c r="AA50" s="24"/>
      <c r="AB50" s="23">
        <f t="shared" si="10"/>
        <v>2.386479062537922</v>
      </c>
      <c r="AC50" s="30">
        <v>594792.088888889</v>
      </c>
      <c r="AD50" s="26">
        <f t="shared" si="11"/>
        <v>14194.588666965281</v>
      </c>
      <c r="AE50" s="61" t="s">
        <v>1173</v>
      </c>
      <c r="AF50" s="28">
        <f>F50/H50</f>
        <v>988084939.1979301</v>
      </c>
      <c r="AG50" s="22">
        <f>(M50/AF50)*100</f>
        <v>0.18447560403861873</v>
      </c>
      <c r="AH50" s="22">
        <f>(Q50/AF50)*100</f>
        <v>1.1342836192906398</v>
      </c>
      <c r="AI50" s="22">
        <f>(T50/AF50)*100</f>
        <v>0.5259890920125551</v>
      </c>
      <c r="AJ50" s="22">
        <f t="shared" si="12"/>
        <v>1.8439999999999999</v>
      </c>
    </row>
    <row r="51" spans="1:36" ht="12.75">
      <c r="A51" s="13" t="s">
        <v>137</v>
      </c>
      <c r="B51" s="14" t="s">
        <v>138</v>
      </c>
      <c r="C51" s="15" t="s">
        <v>85</v>
      </c>
      <c r="D51" s="16"/>
      <c r="E51" s="16"/>
      <c r="F51" s="34">
        <v>1963564332</v>
      </c>
      <c r="G51" s="33">
        <v>95.79</v>
      </c>
      <c r="H51" s="19">
        <f t="shared" si="0"/>
        <v>0.9579000000000001</v>
      </c>
      <c r="I51" s="17">
        <v>3470939.08</v>
      </c>
      <c r="J51" s="17">
        <v>0</v>
      </c>
      <c r="K51" s="17">
        <v>0</v>
      </c>
      <c r="L51" s="17">
        <v>198478.72</v>
      </c>
      <c r="M51" s="20">
        <f t="shared" si="1"/>
        <v>3669417.8000000003</v>
      </c>
      <c r="N51" s="17">
        <v>16288031</v>
      </c>
      <c r="O51" s="17">
        <v>8895807.39</v>
      </c>
      <c r="P51" s="17">
        <v>0</v>
      </c>
      <c r="Q51" s="20">
        <f t="shared" si="13"/>
        <v>25183838.39</v>
      </c>
      <c r="R51" s="17">
        <v>7677801.95</v>
      </c>
      <c r="S51" s="17">
        <v>196756.43</v>
      </c>
      <c r="T51" s="21">
        <f t="shared" si="3"/>
        <v>7874558.38</v>
      </c>
      <c r="U51" s="20">
        <f t="shared" si="4"/>
        <v>36727814.57</v>
      </c>
      <c r="V51" s="22">
        <f t="shared" si="5"/>
        <v>0.3910135168415761</v>
      </c>
      <c r="W51" s="22">
        <f t="shared" si="6"/>
        <v>0.01002037095467061</v>
      </c>
      <c r="X51" s="22">
        <f t="shared" si="7"/>
        <v>0.4010338877962466</v>
      </c>
      <c r="Y51" s="23">
        <f t="shared" si="8"/>
        <v>1.2825573361453786</v>
      </c>
      <c r="Z51" s="23">
        <f t="shared" si="9"/>
        <v>0.18687535418116366</v>
      </c>
      <c r="AA51" s="24"/>
      <c r="AB51" s="23">
        <f t="shared" si="10"/>
        <v>1.870466578122789</v>
      </c>
      <c r="AC51" s="30">
        <v>551409.8181818182</v>
      </c>
      <c r="AD51" s="26">
        <f t="shared" si="11"/>
        <v>10313.936357578548</v>
      </c>
      <c r="AE51" s="61" t="s">
        <v>1173</v>
      </c>
      <c r="AF51" s="28">
        <f>F51/H51</f>
        <v>2049863589.1011586</v>
      </c>
      <c r="AG51" s="22">
        <f>(M51/AF51)*100</f>
        <v>0.17900790177013667</v>
      </c>
      <c r="AH51" s="22">
        <f>(Q51/AF51)*100</f>
        <v>1.2285616722936585</v>
      </c>
      <c r="AI51" s="22">
        <f>(T51/AF51)*100</f>
        <v>0.38415036112002465</v>
      </c>
      <c r="AJ51" s="22">
        <f t="shared" si="12"/>
        <v>1.7920000000000003</v>
      </c>
    </row>
    <row r="52" spans="1:36" ht="12.75">
      <c r="A52" s="13" t="s">
        <v>139</v>
      </c>
      <c r="B52" s="14" t="s">
        <v>140</v>
      </c>
      <c r="C52" s="15" t="s">
        <v>85</v>
      </c>
      <c r="D52" s="16"/>
      <c r="E52" s="32"/>
      <c r="F52" s="34">
        <v>1362713779</v>
      </c>
      <c r="G52" s="33">
        <v>98.89</v>
      </c>
      <c r="H52" s="19">
        <f t="shared" si="0"/>
        <v>0.9889</v>
      </c>
      <c r="I52" s="17">
        <v>2402447.87</v>
      </c>
      <c r="J52" s="17">
        <v>0</v>
      </c>
      <c r="K52" s="17">
        <v>0</v>
      </c>
      <c r="L52" s="17">
        <v>137409.29</v>
      </c>
      <c r="M52" s="20">
        <f t="shared" si="1"/>
        <v>2539857.16</v>
      </c>
      <c r="N52" s="17">
        <v>10785519.5</v>
      </c>
      <c r="O52" s="17">
        <v>0</v>
      </c>
      <c r="P52" s="17">
        <v>0</v>
      </c>
      <c r="Q52" s="20">
        <f t="shared" si="13"/>
        <v>10785519.5</v>
      </c>
      <c r="R52" s="17">
        <v>5607519</v>
      </c>
      <c r="S52" s="17">
        <v>0</v>
      </c>
      <c r="T52" s="21">
        <f t="shared" si="3"/>
        <v>5607519</v>
      </c>
      <c r="U52" s="20">
        <f t="shared" si="4"/>
        <v>18932895.66</v>
      </c>
      <c r="V52" s="22">
        <f t="shared" si="5"/>
        <v>0.41149646289736386</v>
      </c>
      <c r="W52" s="22">
        <f t="shared" si="6"/>
        <v>0</v>
      </c>
      <c r="X52" s="22">
        <f t="shared" si="7"/>
        <v>0.41149646289736386</v>
      </c>
      <c r="Y52" s="23">
        <f t="shared" si="8"/>
        <v>0.7914735776660844</v>
      </c>
      <c r="Z52" s="23">
        <f t="shared" si="9"/>
        <v>0.1863822909212691</v>
      </c>
      <c r="AA52" s="24"/>
      <c r="AB52" s="23">
        <f t="shared" si="10"/>
        <v>1.3893523314847174</v>
      </c>
      <c r="AC52" s="30">
        <v>899672.2571628232</v>
      </c>
      <c r="AD52" s="26">
        <f t="shared" si="11"/>
        <v>12499.617480612866</v>
      </c>
      <c r="AE52" s="61" t="s">
        <v>1173</v>
      </c>
      <c r="AF52" s="28">
        <f>F52/H52</f>
        <v>1378009686.5203762</v>
      </c>
      <c r="AG52" s="22">
        <f>(M52/AF52)*100</f>
        <v>0.184313447492043</v>
      </c>
      <c r="AH52" s="22">
        <f>(Q52/AF52)*100</f>
        <v>0.782688220953991</v>
      </c>
      <c r="AI52" s="22">
        <f>(T52/AF52)*100</f>
        <v>0.40692885215920305</v>
      </c>
      <c r="AJ52" s="22">
        <f t="shared" si="12"/>
        <v>1.374</v>
      </c>
    </row>
    <row r="53" spans="1:36" ht="12.75">
      <c r="A53" s="13" t="s">
        <v>141</v>
      </c>
      <c r="B53" s="14" t="s">
        <v>142</v>
      </c>
      <c r="C53" s="15" t="s">
        <v>85</v>
      </c>
      <c r="D53" s="32"/>
      <c r="E53" s="16"/>
      <c r="F53" s="34">
        <v>715216769</v>
      </c>
      <c r="G53" s="33">
        <v>44.32</v>
      </c>
      <c r="H53" s="19">
        <f t="shared" si="0"/>
        <v>0.4432</v>
      </c>
      <c r="I53" s="17">
        <v>2675072.14</v>
      </c>
      <c r="J53" s="17">
        <v>0</v>
      </c>
      <c r="K53" s="17">
        <v>0</v>
      </c>
      <c r="L53" s="17">
        <v>153176.43</v>
      </c>
      <c r="M53" s="20">
        <f t="shared" si="1"/>
        <v>2828248.5700000003</v>
      </c>
      <c r="N53" s="17">
        <v>16343006.75</v>
      </c>
      <c r="O53" s="17">
        <v>0</v>
      </c>
      <c r="P53" s="17">
        <v>0</v>
      </c>
      <c r="Q53" s="20">
        <f t="shared" si="13"/>
        <v>16343006.75</v>
      </c>
      <c r="R53" s="17">
        <v>9182219.35</v>
      </c>
      <c r="S53" s="17">
        <v>0</v>
      </c>
      <c r="T53" s="21">
        <f t="shared" si="3"/>
        <v>9182219.35</v>
      </c>
      <c r="U53" s="20">
        <f t="shared" si="4"/>
        <v>28353474.67</v>
      </c>
      <c r="V53" s="22">
        <f t="shared" si="5"/>
        <v>1.2838372571770613</v>
      </c>
      <c r="W53" s="22">
        <f t="shared" si="6"/>
        <v>0</v>
      </c>
      <c r="X53" s="22">
        <f t="shared" si="7"/>
        <v>1.2838372571770613</v>
      </c>
      <c r="Y53" s="23">
        <f t="shared" si="8"/>
        <v>2.285042445642099</v>
      </c>
      <c r="Z53" s="23">
        <f t="shared" si="9"/>
        <v>0.39543935385553025</v>
      </c>
      <c r="AA53" s="24"/>
      <c r="AB53" s="23">
        <f t="shared" si="10"/>
        <v>3.964319056674691</v>
      </c>
      <c r="AC53" s="30">
        <v>255468.42751842752</v>
      </c>
      <c r="AD53" s="26">
        <f t="shared" si="11"/>
        <v>10127.583555900192</v>
      </c>
      <c r="AE53" s="61" t="s">
        <v>1173</v>
      </c>
      <c r="AF53" s="28">
        <f>F53/H53</f>
        <v>1613756247.7436824</v>
      </c>
      <c r="AG53" s="22">
        <f>(M53/AF53)*100</f>
        <v>0.17525872162877099</v>
      </c>
      <c r="AH53" s="22">
        <f>(Q53/AF53)*100</f>
        <v>1.012730811908578</v>
      </c>
      <c r="AI53" s="22">
        <f>(T53/AF53)*100</f>
        <v>0.5689966723808736</v>
      </c>
      <c r="AJ53" s="22">
        <f t="shared" si="12"/>
        <v>1.757</v>
      </c>
    </row>
    <row r="54" spans="1:36" ht="12.75">
      <c r="A54" s="13" t="s">
        <v>143</v>
      </c>
      <c r="B54" s="14" t="s">
        <v>144</v>
      </c>
      <c r="C54" s="15" t="s">
        <v>85</v>
      </c>
      <c r="D54" s="16"/>
      <c r="E54" s="16"/>
      <c r="F54" s="34">
        <v>1228310073</v>
      </c>
      <c r="G54" s="33">
        <v>91.96</v>
      </c>
      <c r="H54" s="19">
        <f t="shared" si="0"/>
        <v>0.9196</v>
      </c>
      <c r="I54" s="17">
        <v>2300262.05</v>
      </c>
      <c r="J54" s="17">
        <v>0</v>
      </c>
      <c r="K54" s="17">
        <v>0</v>
      </c>
      <c r="L54" s="17">
        <v>132697.09</v>
      </c>
      <c r="M54" s="20">
        <f t="shared" si="1"/>
        <v>2432959.1399999997</v>
      </c>
      <c r="N54" s="17">
        <v>15173133</v>
      </c>
      <c r="O54" s="17">
        <v>0</v>
      </c>
      <c r="P54" s="17">
        <v>0</v>
      </c>
      <c r="Q54" s="20">
        <f t="shared" si="13"/>
        <v>15173133</v>
      </c>
      <c r="R54" s="17">
        <v>8889387</v>
      </c>
      <c r="S54" s="17">
        <v>104241</v>
      </c>
      <c r="T54" s="21">
        <f t="shared" si="3"/>
        <v>8993628</v>
      </c>
      <c r="U54" s="20">
        <f t="shared" si="4"/>
        <v>26599720.14</v>
      </c>
      <c r="V54" s="22">
        <f t="shared" si="5"/>
        <v>0.723708711293781</v>
      </c>
      <c r="W54" s="22">
        <f t="shared" si="6"/>
        <v>0.008486537910204046</v>
      </c>
      <c r="X54" s="22">
        <f t="shared" si="7"/>
        <v>0.732195249203985</v>
      </c>
      <c r="Y54" s="23">
        <f t="shared" si="8"/>
        <v>1.2352852372969183</v>
      </c>
      <c r="Z54" s="23">
        <f t="shared" si="9"/>
        <v>0.1980736943773317</v>
      </c>
      <c r="AA54" s="24"/>
      <c r="AB54" s="23">
        <f t="shared" si="10"/>
        <v>2.1655541808782353</v>
      </c>
      <c r="AC54" s="30">
        <v>356980.53571428574</v>
      </c>
      <c r="AD54" s="26">
        <f t="shared" si="11"/>
        <v>7730.606916082236</v>
      </c>
      <c r="AE54" s="61" t="s">
        <v>1173</v>
      </c>
      <c r="AF54" s="28">
        <f>F54/H54</f>
        <v>1335700383.862549</v>
      </c>
      <c r="AG54" s="22">
        <f>(M54/AF54)*100</f>
        <v>0.1821485693493942</v>
      </c>
      <c r="AH54" s="22">
        <f>(Q54/AF54)*100</f>
        <v>1.135968304218246</v>
      </c>
      <c r="AI54" s="22">
        <f>(T54/AF54)*100</f>
        <v>0.6733267511679846</v>
      </c>
      <c r="AJ54" s="22">
        <f t="shared" si="12"/>
        <v>1.9909999999999999</v>
      </c>
    </row>
    <row r="55" spans="1:36" ht="12.75">
      <c r="A55" s="13" t="s">
        <v>145</v>
      </c>
      <c r="B55" s="14" t="s">
        <v>146</v>
      </c>
      <c r="C55" s="15" t="s">
        <v>85</v>
      </c>
      <c r="D55" s="16"/>
      <c r="E55" s="16"/>
      <c r="F55" s="34">
        <v>1963204181</v>
      </c>
      <c r="G55" s="33">
        <v>78.78</v>
      </c>
      <c r="H55" s="19">
        <f t="shared" si="0"/>
        <v>0.7878000000000001</v>
      </c>
      <c r="I55" s="17">
        <v>4264737.95</v>
      </c>
      <c r="J55" s="17">
        <v>0</v>
      </c>
      <c r="K55" s="17">
        <v>0</v>
      </c>
      <c r="L55" s="17">
        <v>244564.03</v>
      </c>
      <c r="M55" s="20">
        <f t="shared" si="1"/>
        <v>4509301.98</v>
      </c>
      <c r="N55" s="17">
        <v>32600375</v>
      </c>
      <c r="O55" s="17">
        <v>0</v>
      </c>
      <c r="P55" s="17">
        <v>0</v>
      </c>
      <c r="Q55" s="20">
        <f t="shared" si="13"/>
        <v>32600375</v>
      </c>
      <c r="R55" s="17">
        <v>17615984.5</v>
      </c>
      <c r="S55" s="17">
        <v>0</v>
      </c>
      <c r="T55" s="21">
        <f t="shared" si="3"/>
        <v>17615984.5</v>
      </c>
      <c r="U55" s="20">
        <f t="shared" si="4"/>
        <v>54725661.480000004</v>
      </c>
      <c r="V55" s="22">
        <f t="shared" si="5"/>
        <v>0.8973078129360401</v>
      </c>
      <c r="W55" s="22">
        <f t="shared" si="6"/>
        <v>0</v>
      </c>
      <c r="X55" s="22">
        <f t="shared" si="7"/>
        <v>0.8973078129360401</v>
      </c>
      <c r="Y55" s="23">
        <f t="shared" si="8"/>
        <v>1.6605697622034559</v>
      </c>
      <c r="Z55" s="23">
        <f t="shared" si="9"/>
        <v>0.22969093197953006</v>
      </c>
      <c r="AA55" s="24"/>
      <c r="AB55" s="23">
        <f t="shared" si="10"/>
        <v>2.787568507119026</v>
      </c>
      <c r="AC55" s="30">
        <v>319124.7972972973</v>
      </c>
      <c r="AD55" s="26">
        <f t="shared" si="11"/>
        <v>8895.822347866888</v>
      </c>
      <c r="AE55" s="61" t="s">
        <v>1173</v>
      </c>
      <c r="AF55" s="28">
        <f>F55/H55</f>
        <v>2492008353.6430564</v>
      </c>
      <c r="AG55" s="22">
        <f>(M55/AF55)*100</f>
        <v>0.1809505162134738</v>
      </c>
      <c r="AH55" s="22">
        <f>(Q55/AF55)*100</f>
        <v>1.3081968586638826</v>
      </c>
      <c r="AI55" s="22">
        <f>(T55/AF55)*100</f>
        <v>0.7068990950310126</v>
      </c>
      <c r="AJ55" s="22">
        <f t="shared" si="12"/>
        <v>2.196</v>
      </c>
    </row>
    <row r="56" spans="1:36" ht="12.75">
      <c r="A56" s="13" t="s">
        <v>147</v>
      </c>
      <c r="B56" s="14" t="s">
        <v>148</v>
      </c>
      <c r="C56" s="15" t="s">
        <v>85</v>
      </c>
      <c r="D56" s="16"/>
      <c r="E56" s="16"/>
      <c r="F56" s="34">
        <v>3528164401</v>
      </c>
      <c r="G56" s="33">
        <v>103.27</v>
      </c>
      <c r="H56" s="19">
        <f t="shared" si="0"/>
        <v>1.0327</v>
      </c>
      <c r="I56" s="17">
        <v>5967115.98</v>
      </c>
      <c r="J56" s="17">
        <v>0</v>
      </c>
      <c r="K56" s="17">
        <v>0</v>
      </c>
      <c r="L56" s="17">
        <v>344939.18</v>
      </c>
      <c r="M56" s="20">
        <f t="shared" si="1"/>
        <v>6312055.16</v>
      </c>
      <c r="N56" s="17">
        <v>27990122</v>
      </c>
      <c r="O56" s="17">
        <v>0</v>
      </c>
      <c r="P56" s="17">
        <v>0</v>
      </c>
      <c r="Q56" s="20">
        <f t="shared" si="13"/>
        <v>27990122</v>
      </c>
      <c r="R56" s="17">
        <v>23491673.88</v>
      </c>
      <c r="S56" s="17">
        <v>0</v>
      </c>
      <c r="T56" s="21">
        <f t="shared" si="3"/>
        <v>23491673.88</v>
      </c>
      <c r="U56" s="20">
        <f t="shared" si="4"/>
        <v>57793851.03999999</v>
      </c>
      <c r="V56" s="22">
        <f t="shared" si="5"/>
        <v>0.6658327450200924</v>
      </c>
      <c r="W56" s="22">
        <f t="shared" si="6"/>
        <v>0</v>
      </c>
      <c r="X56" s="22">
        <f t="shared" si="7"/>
        <v>0.6658327450200924</v>
      </c>
      <c r="Y56" s="23">
        <f t="shared" si="8"/>
        <v>0.7933338364863797</v>
      </c>
      <c r="Z56" s="23">
        <f t="shared" si="9"/>
        <v>0.17890479134733495</v>
      </c>
      <c r="AA56" s="24"/>
      <c r="AB56" s="23">
        <f t="shared" si="10"/>
        <v>1.6380713728538068</v>
      </c>
      <c r="AC56" s="30">
        <v>413234.65774980333</v>
      </c>
      <c r="AD56" s="26">
        <f t="shared" si="11"/>
        <v>6769.078631309933</v>
      </c>
      <c r="AE56" s="61" t="s">
        <v>1173</v>
      </c>
      <c r="AF56" s="28">
        <f>F56/H56</f>
        <v>3416446597.2692943</v>
      </c>
      <c r="AG56" s="22">
        <f>(M56/AF56)*100</f>
        <v>0.1847549780243928</v>
      </c>
      <c r="AH56" s="22">
        <f>(Q56/AF56)*100</f>
        <v>0.8192758529394844</v>
      </c>
      <c r="AI56" s="22">
        <f>(T56/AF56)*100</f>
        <v>0.6876054757822494</v>
      </c>
      <c r="AJ56" s="22">
        <f t="shared" si="12"/>
        <v>1.692</v>
      </c>
    </row>
    <row r="57" spans="1:36" ht="12.75">
      <c r="A57" s="13" t="s">
        <v>149</v>
      </c>
      <c r="B57" s="14" t="s">
        <v>150</v>
      </c>
      <c r="C57" s="15" t="s">
        <v>85</v>
      </c>
      <c r="D57" s="32"/>
      <c r="E57" s="16"/>
      <c r="F57" s="34">
        <v>4128095435</v>
      </c>
      <c r="G57" s="33">
        <v>58.54</v>
      </c>
      <c r="H57" s="19">
        <f t="shared" si="0"/>
        <v>0.5854</v>
      </c>
      <c r="I57" s="17">
        <v>11843100.87</v>
      </c>
      <c r="J57" s="17">
        <v>0</v>
      </c>
      <c r="K57" s="17">
        <v>0</v>
      </c>
      <c r="L57" s="17">
        <v>679430.7</v>
      </c>
      <c r="M57" s="20">
        <f t="shared" si="1"/>
        <v>12522531.569999998</v>
      </c>
      <c r="N57" s="17">
        <v>50006272.5</v>
      </c>
      <c r="O57" s="17">
        <v>0</v>
      </c>
      <c r="P57" s="17">
        <v>0</v>
      </c>
      <c r="Q57" s="20">
        <f t="shared" si="13"/>
        <v>50006272.5</v>
      </c>
      <c r="R57" s="17">
        <v>18592007.13</v>
      </c>
      <c r="S57" s="17">
        <v>412809.54</v>
      </c>
      <c r="T57" s="21">
        <f t="shared" si="3"/>
        <v>19004816.669999998</v>
      </c>
      <c r="U57" s="20">
        <f t="shared" si="4"/>
        <v>81533620.74</v>
      </c>
      <c r="V57" s="22">
        <f t="shared" si="5"/>
        <v>0.45037735737327983</v>
      </c>
      <c r="W57" s="22">
        <f t="shared" si="6"/>
        <v>0.009999999915215139</v>
      </c>
      <c r="X57" s="22">
        <f t="shared" si="7"/>
        <v>0.4603773572884949</v>
      </c>
      <c r="Y57" s="23">
        <f t="shared" si="8"/>
        <v>1.2113642547122945</v>
      </c>
      <c r="Z57" s="23">
        <f t="shared" si="9"/>
        <v>0.30334888733016896</v>
      </c>
      <c r="AA57" s="24"/>
      <c r="AB57" s="23">
        <f t="shared" si="10"/>
        <v>1.9750904993309584</v>
      </c>
      <c r="AC57" s="30">
        <v>357239.68340019515</v>
      </c>
      <c r="AD57" s="26">
        <f t="shared" si="11"/>
        <v>7055.807046677249</v>
      </c>
      <c r="AE57" s="61" t="s">
        <v>1173</v>
      </c>
      <c r="AF57" s="28">
        <f>F57/H57</f>
        <v>7051751682.610181</v>
      </c>
      <c r="AG57" s="22">
        <f>(M57/AF57)*100</f>
        <v>0.17758043864308093</v>
      </c>
      <c r="AH57" s="22">
        <f>(Q57/AF57)*100</f>
        <v>0.7091326347085771</v>
      </c>
      <c r="AI57" s="22">
        <f>(T57/AF57)*100</f>
        <v>0.26950490495668494</v>
      </c>
      <c r="AJ57" s="22">
        <f t="shared" si="12"/>
        <v>1.157</v>
      </c>
    </row>
    <row r="58" spans="1:36" ht="12.75">
      <c r="A58" s="13" t="s">
        <v>151</v>
      </c>
      <c r="B58" s="14" t="s">
        <v>152</v>
      </c>
      <c r="C58" s="15" t="s">
        <v>85</v>
      </c>
      <c r="D58" s="16"/>
      <c r="E58" s="16" t="s">
        <v>110</v>
      </c>
      <c r="F58" s="34">
        <v>1431538045</v>
      </c>
      <c r="G58" s="33">
        <v>101.54</v>
      </c>
      <c r="H58" s="19">
        <f t="shared" si="0"/>
        <v>1.0154</v>
      </c>
      <c r="I58" s="17">
        <v>2461969.49</v>
      </c>
      <c r="J58" s="17">
        <v>0</v>
      </c>
      <c r="K58" s="17">
        <v>0</v>
      </c>
      <c r="L58" s="17">
        <v>141451.08</v>
      </c>
      <c r="M58" s="20">
        <f t="shared" si="1"/>
        <v>2603420.5700000003</v>
      </c>
      <c r="N58" s="17">
        <v>14334851</v>
      </c>
      <c r="O58" s="17">
        <v>0</v>
      </c>
      <c r="P58" s="17">
        <v>0</v>
      </c>
      <c r="Q58" s="20">
        <f t="shared" si="13"/>
        <v>14334851</v>
      </c>
      <c r="R58" s="17">
        <v>9843534.47</v>
      </c>
      <c r="S58" s="17">
        <v>0</v>
      </c>
      <c r="T58" s="21">
        <f t="shared" si="3"/>
        <v>9843534.47</v>
      </c>
      <c r="U58" s="20">
        <f t="shared" si="4"/>
        <v>26781806.04</v>
      </c>
      <c r="V58" s="22">
        <f t="shared" si="5"/>
        <v>0.6876194806265173</v>
      </c>
      <c r="W58" s="22">
        <f t="shared" si="6"/>
        <v>0</v>
      </c>
      <c r="X58" s="22">
        <f t="shared" si="7"/>
        <v>0.6876194806265173</v>
      </c>
      <c r="Y58" s="23">
        <f t="shared" si="8"/>
        <v>1.0013601140443318</v>
      </c>
      <c r="Z58" s="23">
        <f t="shared" si="9"/>
        <v>0.18186177999900802</v>
      </c>
      <c r="AA58" s="24"/>
      <c r="AB58" s="23">
        <f t="shared" si="10"/>
        <v>1.8708413746698571</v>
      </c>
      <c r="AC58" s="30">
        <v>415042.170883755</v>
      </c>
      <c r="AD58" s="26">
        <f t="shared" si="11"/>
        <v>7764.78065522126</v>
      </c>
      <c r="AE58" s="61" t="s">
        <v>1173</v>
      </c>
      <c r="AF58" s="28">
        <f>F58/H58</f>
        <v>1409826713.6103997</v>
      </c>
      <c r="AG58" s="22">
        <f>(M58/AF58)*100</f>
        <v>0.18466245141099275</v>
      </c>
      <c r="AH58" s="22">
        <f>(Q58/AF58)*100</f>
        <v>1.0167810598006148</v>
      </c>
      <c r="AI58" s="22">
        <f>(T58/AF58)*100</f>
        <v>0.6982088206281658</v>
      </c>
      <c r="AJ58" s="22">
        <f t="shared" si="12"/>
        <v>1.9</v>
      </c>
    </row>
    <row r="59" spans="1:36" ht="12.75">
      <c r="A59" s="13" t="s">
        <v>153</v>
      </c>
      <c r="B59" s="14" t="s">
        <v>154</v>
      </c>
      <c r="C59" s="15" t="s">
        <v>85</v>
      </c>
      <c r="D59" s="16"/>
      <c r="E59" s="32"/>
      <c r="F59" s="34">
        <v>865993258</v>
      </c>
      <c r="G59" s="33">
        <v>65.61</v>
      </c>
      <c r="H59" s="19">
        <f t="shared" si="0"/>
        <v>0.6561</v>
      </c>
      <c r="I59" s="17">
        <v>2336160.19</v>
      </c>
      <c r="J59" s="17">
        <v>0</v>
      </c>
      <c r="K59" s="17">
        <v>0</v>
      </c>
      <c r="L59" s="17">
        <v>133586.51</v>
      </c>
      <c r="M59" s="20">
        <f t="shared" si="1"/>
        <v>2469746.7</v>
      </c>
      <c r="N59" s="17">
        <v>15989748</v>
      </c>
      <c r="O59" s="17">
        <v>0</v>
      </c>
      <c r="P59" s="17">
        <v>0</v>
      </c>
      <c r="Q59" s="20">
        <f t="shared" si="13"/>
        <v>15989748</v>
      </c>
      <c r="R59" s="17">
        <v>6172635</v>
      </c>
      <c r="S59" s="17">
        <v>86599.33</v>
      </c>
      <c r="T59" s="21">
        <f t="shared" si="3"/>
        <v>6259234.33</v>
      </c>
      <c r="U59" s="20">
        <f t="shared" si="4"/>
        <v>24718729.03</v>
      </c>
      <c r="V59" s="22">
        <f t="shared" si="5"/>
        <v>0.7127809533131493</v>
      </c>
      <c r="W59" s="22">
        <f t="shared" si="6"/>
        <v>0.010000000484992229</v>
      </c>
      <c r="X59" s="22">
        <f t="shared" si="7"/>
        <v>0.7227809537981414</v>
      </c>
      <c r="Y59" s="23">
        <f t="shared" si="8"/>
        <v>1.8464055986911623</v>
      </c>
      <c r="Z59" s="23">
        <f t="shared" si="9"/>
        <v>0.2851923704006481</v>
      </c>
      <c r="AA59" s="24"/>
      <c r="AB59" s="23">
        <f t="shared" si="10"/>
        <v>2.8543789228899517</v>
      </c>
      <c r="AC59" s="30">
        <v>313941.2005457026</v>
      </c>
      <c r="AD59" s="26">
        <f t="shared" si="11"/>
        <v>8961.071458644208</v>
      </c>
      <c r="AE59" s="61" t="s">
        <v>1173</v>
      </c>
      <c r="AF59" s="28">
        <f>F59/H59</f>
        <v>1319910467.916476</v>
      </c>
      <c r="AG59" s="22">
        <f>(M59/AF59)*100</f>
        <v>0.18711471421986525</v>
      </c>
      <c r="AH59" s="22">
        <f>(Q59/AF59)*100</f>
        <v>1.2114267133012715</v>
      </c>
      <c r="AI59" s="22">
        <f>(T59/AF59)*100</f>
        <v>0.47421658378696063</v>
      </c>
      <c r="AJ59" s="22">
        <f t="shared" si="12"/>
        <v>1.872</v>
      </c>
    </row>
    <row r="60" spans="1:36" ht="12.75">
      <c r="A60" s="13" t="s">
        <v>155</v>
      </c>
      <c r="B60" s="14" t="s">
        <v>156</v>
      </c>
      <c r="C60" s="15" t="s">
        <v>85</v>
      </c>
      <c r="D60" s="16"/>
      <c r="E60" s="32"/>
      <c r="F60" s="34">
        <v>2334579166</v>
      </c>
      <c r="G60" s="33">
        <v>104.18</v>
      </c>
      <c r="H60" s="19">
        <f t="shared" si="0"/>
        <v>1.0418</v>
      </c>
      <c r="I60" s="17">
        <v>3748219.31</v>
      </c>
      <c r="J60" s="17">
        <v>0</v>
      </c>
      <c r="K60" s="17">
        <v>0</v>
      </c>
      <c r="L60" s="17">
        <v>216425.25</v>
      </c>
      <c r="M60" s="20">
        <f t="shared" si="1"/>
        <v>3964644.56</v>
      </c>
      <c r="N60" s="17">
        <v>12721972</v>
      </c>
      <c r="O60" s="17">
        <v>9444523.18</v>
      </c>
      <c r="P60" s="17">
        <v>0</v>
      </c>
      <c r="Q60" s="20">
        <f t="shared" si="13"/>
        <v>22166495.18</v>
      </c>
      <c r="R60" s="17">
        <v>9034572</v>
      </c>
      <c r="S60" s="17">
        <v>116729</v>
      </c>
      <c r="T60" s="21">
        <f t="shared" si="3"/>
        <v>9151301</v>
      </c>
      <c r="U60" s="20">
        <f t="shared" si="4"/>
        <v>35282440.739999995</v>
      </c>
      <c r="V60" s="22">
        <f t="shared" si="5"/>
        <v>0.3869893183138258</v>
      </c>
      <c r="W60" s="22">
        <f t="shared" si="6"/>
        <v>0.00500000178618916</v>
      </c>
      <c r="X60" s="22">
        <f t="shared" si="7"/>
        <v>0.39198932010001497</v>
      </c>
      <c r="Y60" s="23">
        <f t="shared" si="8"/>
        <v>0.9494856933028931</v>
      </c>
      <c r="Z60" s="23">
        <f t="shared" si="9"/>
        <v>0.16982266516122932</v>
      </c>
      <c r="AA60" s="24"/>
      <c r="AB60" s="23">
        <f t="shared" si="10"/>
        <v>1.5112976785641372</v>
      </c>
      <c r="AC60" s="30">
        <v>655074.9800796813</v>
      </c>
      <c r="AD60" s="26">
        <f t="shared" si="11"/>
        <v>9900.132966798707</v>
      </c>
      <c r="AE60" s="61" t="s">
        <v>1173</v>
      </c>
      <c r="AF60" s="28">
        <f>F60/H60</f>
        <v>2240909162.9871373</v>
      </c>
      <c r="AG60" s="22">
        <f>(M60/AF60)*100</f>
        <v>0.1769212525649687</v>
      </c>
      <c r="AH60" s="22">
        <f>(Q60/AF60)*100</f>
        <v>0.9891741952829541</v>
      </c>
      <c r="AI60" s="22">
        <f>(T60/AF60)*100</f>
        <v>0.40837447368019564</v>
      </c>
      <c r="AJ60" s="22">
        <f t="shared" si="12"/>
        <v>1.5739999999999998</v>
      </c>
    </row>
    <row r="61" spans="1:36" ht="12.75">
      <c r="A61" s="13" t="s">
        <v>157</v>
      </c>
      <c r="B61" s="14" t="s">
        <v>158</v>
      </c>
      <c r="C61" s="15" t="s">
        <v>85</v>
      </c>
      <c r="D61" s="16"/>
      <c r="E61" s="16"/>
      <c r="F61" s="34">
        <v>798306681</v>
      </c>
      <c r="G61" s="33">
        <v>95.39</v>
      </c>
      <c r="H61" s="19">
        <f t="shared" si="0"/>
        <v>0.9539</v>
      </c>
      <c r="I61" s="17">
        <v>1436511.7</v>
      </c>
      <c r="J61" s="17">
        <v>0</v>
      </c>
      <c r="K61" s="17">
        <v>0</v>
      </c>
      <c r="L61" s="17">
        <v>83461.45</v>
      </c>
      <c r="M61" s="20">
        <f t="shared" si="1"/>
        <v>1519973.15</v>
      </c>
      <c r="N61" s="17">
        <v>6311060</v>
      </c>
      <c r="O61" s="17">
        <v>0</v>
      </c>
      <c r="P61" s="17">
        <v>0</v>
      </c>
      <c r="Q61" s="20">
        <f t="shared" si="13"/>
        <v>6311060</v>
      </c>
      <c r="R61" s="17">
        <v>5259145</v>
      </c>
      <c r="S61" s="17">
        <v>0</v>
      </c>
      <c r="T61" s="21">
        <f t="shared" si="3"/>
        <v>5259145</v>
      </c>
      <c r="U61" s="20">
        <f t="shared" si="4"/>
        <v>13090178.15</v>
      </c>
      <c r="V61" s="22">
        <f t="shared" si="5"/>
        <v>0.6587875468375293</v>
      </c>
      <c r="W61" s="22">
        <f t="shared" si="6"/>
        <v>0</v>
      </c>
      <c r="X61" s="22">
        <f t="shared" si="7"/>
        <v>0.6587875468375293</v>
      </c>
      <c r="Y61" s="23">
        <f t="shared" si="8"/>
        <v>0.7905558290072735</v>
      </c>
      <c r="Z61" s="23">
        <f t="shared" si="9"/>
        <v>0.19039965293739033</v>
      </c>
      <c r="AA61" s="24"/>
      <c r="AB61" s="23">
        <f t="shared" si="10"/>
        <v>1.639743028782193</v>
      </c>
      <c r="AC61" s="30">
        <v>387358.0100334448</v>
      </c>
      <c r="AD61" s="26">
        <f t="shared" si="11"/>
        <v>6351.675965952839</v>
      </c>
      <c r="AE61" s="61" t="s">
        <v>1173</v>
      </c>
      <c r="AF61" s="28">
        <f>F61/H61</f>
        <v>836887179.9979033</v>
      </c>
      <c r="AG61" s="22">
        <f>(M61/AF61)*100</f>
        <v>0.18162222893697666</v>
      </c>
      <c r="AH61" s="22">
        <f>(Q61/AF61)*100</f>
        <v>0.7541112052900381</v>
      </c>
      <c r="AI61" s="22">
        <f>(T61/AF61)*100</f>
        <v>0.6284174409283192</v>
      </c>
      <c r="AJ61" s="22">
        <f t="shared" si="12"/>
        <v>1.564</v>
      </c>
    </row>
    <row r="62" spans="1:36" ht="12.75">
      <c r="A62" s="13" t="s">
        <v>159</v>
      </c>
      <c r="B62" s="14" t="s">
        <v>160</v>
      </c>
      <c r="C62" s="15" t="s">
        <v>85</v>
      </c>
      <c r="D62" s="16"/>
      <c r="E62" s="16"/>
      <c r="F62" s="34">
        <v>1953042767</v>
      </c>
      <c r="G62" s="33">
        <v>91.14</v>
      </c>
      <c r="H62" s="19">
        <f t="shared" si="0"/>
        <v>0.9114</v>
      </c>
      <c r="I62" s="17">
        <v>3719507.6</v>
      </c>
      <c r="J62" s="17">
        <v>0</v>
      </c>
      <c r="K62" s="17">
        <v>0</v>
      </c>
      <c r="L62" s="17">
        <v>213010.17</v>
      </c>
      <c r="M62" s="20">
        <f t="shared" si="1"/>
        <v>3932517.77</v>
      </c>
      <c r="N62" s="17">
        <v>24087876</v>
      </c>
      <c r="O62" s="17">
        <v>0</v>
      </c>
      <c r="P62" s="17">
        <v>0</v>
      </c>
      <c r="Q62" s="20">
        <f t="shared" si="13"/>
        <v>24087876</v>
      </c>
      <c r="R62" s="17">
        <v>12804611.91</v>
      </c>
      <c r="S62" s="17">
        <v>97652</v>
      </c>
      <c r="T62" s="21">
        <f t="shared" si="3"/>
        <v>12902263.91</v>
      </c>
      <c r="U62" s="20">
        <f t="shared" si="4"/>
        <v>40922657.68</v>
      </c>
      <c r="V62" s="22">
        <f t="shared" si="5"/>
        <v>0.6556237337121251</v>
      </c>
      <c r="W62" s="22">
        <f t="shared" si="6"/>
        <v>0.0049999929161817485</v>
      </c>
      <c r="X62" s="22">
        <f t="shared" si="7"/>
        <v>0.6606237266283068</v>
      </c>
      <c r="Y62" s="23">
        <f t="shared" si="8"/>
        <v>1.233351179349776</v>
      </c>
      <c r="Z62" s="23">
        <f t="shared" si="9"/>
        <v>0.20135338746527306</v>
      </c>
      <c r="AA62" s="24"/>
      <c r="AB62" s="23">
        <f t="shared" si="10"/>
        <v>2.0953282934433557</v>
      </c>
      <c r="AC62" s="30">
        <v>412661.2595419847</v>
      </c>
      <c r="AD62" s="26">
        <f t="shared" si="11"/>
        <v>8646.608127262925</v>
      </c>
      <c r="AE62" s="61" t="s">
        <v>1173</v>
      </c>
      <c r="AF62" s="28">
        <f>F62/H62</f>
        <v>2142904067.3688831</v>
      </c>
      <c r="AG62" s="22">
        <f>(M62/AF62)*100</f>
        <v>0.18351347733584986</v>
      </c>
      <c r="AH62" s="22">
        <f>(Q62/AF62)*100</f>
        <v>1.1240762648593858</v>
      </c>
      <c r="AI62" s="22">
        <f>(T62/AF62)*100</f>
        <v>0.6020924644490389</v>
      </c>
      <c r="AJ62" s="22">
        <f t="shared" si="12"/>
        <v>1.9100000000000001</v>
      </c>
    </row>
    <row r="63" spans="1:36" ht="12.75">
      <c r="A63" s="13" t="s">
        <v>161</v>
      </c>
      <c r="B63" s="14" t="s">
        <v>162</v>
      </c>
      <c r="C63" s="15" t="s">
        <v>85</v>
      </c>
      <c r="D63" s="16"/>
      <c r="E63" s="16"/>
      <c r="F63" s="34">
        <v>819976328</v>
      </c>
      <c r="G63" s="33">
        <v>45.43</v>
      </c>
      <c r="H63" s="19">
        <f t="shared" si="0"/>
        <v>0.4543</v>
      </c>
      <c r="I63" s="17">
        <v>3198086.54</v>
      </c>
      <c r="J63" s="17">
        <v>0</v>
      </c>
      <c r="K63" s="17">
        <v>0</v>
      </c>
      <c r="L63" s="17">
        <v>183004.55</v>
      </c>
      <c r="M63" s="20">
        <f t="shared" si="1"/>
        <v>3381091.09</v>
      </c>
      <c r="N63" s="17">
        <v>19872245</v>
      </c>
      <c r="O63" s="17">
        <v>0</v>
      </c>
      <c r="P63" s="17">
        <v>0</v>
      </c>
      <c r="Q63" s="20">
        <f t="shared" si="13"/>
        <v>19872245</v>
      </c>
      <c r="R63" s="17">
        <v>12638051.58</v>
      </c>
      <c r="S63" s="17">
        <v>0</v>
      </c>
      <c r="T63" s="21">
        <f t="shared" si="3"/>
        <v>12638051.58</v>
      </c>
      <c r="U63" s="20">
        <f t="shared" si="4"/>
        <v>35891387.67</v>
      </c>
      <c r="V63" s="22">
        <f t="shared" si="5"/>
        <v>1.541270296281041</v>
      </c>
      <c r="W63" s="22">
        <f t="shared" si="6"/>
        <v>0</v>
      </c>
      <c r="X63" s="22">
        <f t="shared" si="7"/>
        <v>1.541270296281041</v>
      </c>
      <c r="Y63" s="23">
        <f t="shared" si="8"/>
        <v>2.4235144749203053</v>
      </c>
      <c r="Z63" s="23">
        <f t="shared" si="9"/>
        <v>0.41234008526158333</v>
      </c>
      <c r="AA63" s="24"/>
      <c r="AB63" s="23">
        <f t="shared" si="10"/>
        <v>4.37712485646293</v>
      </c>
      <c r="AC63" s="30">
        <v>179074.03846153847</v>
      </c>
      <c r="AD63" s="26">
        <f t="shared" si="11"/>
        <v>7838.294248971988</v>
      </c>
      <c r="AE63" s="61" t="s">
        <v>1173</v>
      </c>
      <c r="AF63" s="28">
        <f>F63/H63</f>
        <v>1804922579.7930884</v>
      </c>
      <c r="AG63" s="22">
        <f>(M63/AF63)*100</f>
        <v>0.18732610073433725</v>
      </c>
      <c r="AH63" s="22">
        <f>(Q63/AF63)*100</f>
        <v>1.1010026259562944</v>
      </c>
      <c r="AI63" s="22">
        <f>(T63/AF63)*100</f>
        <v>0.7001990956004768</v>
      </c>
      <c r="AJ63" s="22">
        <f t="shared" si="12"/>
        <v>1.988</v>
      </c>
    </row>
    <row r="64" spans="1:36" ht="12.75">
      <c r="A64" s="13" t="s">
        <v>163</v>
      </c>
      <c r="B64" s="14" t="s">
        <v>164</v>
      </c>
      <c r="C64" s="15" t="s">
        <v>85</v>
      </c>
      <c r="D64" s="32"/>
      <c r="E64" s="16"/>
      <c r="F64" s="34">
        <v>999800048</v>
      </c>
      <c r="G64" s="33">
        <v>94.48</v>
      </c>
      <c r="H64" s="19">
        <f t="shared" si="0"/>
        <v>0.9448000000000001</v>
      </c>
      <c r="I64" s="17">
        <v>1792100.98</v>
      </c>
      <c r="J64" s="17">
        <v>0</v>
      </c>
      <c r="K64" s="17">
        <v>0</v>
      </c>
      <c r="L64" s="17">
        <v>102577.03</v>
      </c>
      <c r="M64" s="20">
        <f t="shared" si="1"/>
        <v>1894678.01</v>
      </c>
      <c r="N64" s="17">
        <v>7482200</v>
      </c>
      <c r="O64" s="17">
        <v>4019011.41</v>
      </c>
      <c r="P64" s="17">
        <v>0</v>
      </c>
      <c r="Q64" s="20">
        <f t="shared" si="13"/>
        <v>11501211.41</v>
      </c>
      <c r="R64" s="17">
        <v>4497733.25</v>
      </c>
      <c r="S64" s="17">
        <v>99980</v>
      </c>
      <c r="T64" s="21">
        <f t="shared" si="3"/>
        <v>4597713.25</v>
      </c>
      <c r="U64" s="20">
        <f t="shared" si="4"/>
        <v>17993602.67</v>
      </c>
      <c r="V64" s="22">
        <f t="shared" si="5"/>
        <v>0.44986327606177506</v>
      </c>
      <c r="W64" s="22">
        <f t="shared" si="6"/>
        <v>0.009999999519904004</v>
      </c>
      <c r="X64" s="22">
        <f t="shared" si="7"/>
        <v>0.4598632755816791</v>
      </c>
      <c r="Y64" s="23">
        <f t="shared" si="8"/>
        <v>1.1503511560143473</v>
      </c>
      <c r="Z64" s="23">
        <f t="shared" si="9"/>
        <v>0.18950569304233522</v>
      </c>
      <c r="AA64" s="24"/>
      <c r="AB64" s="23">
        <f t="shared" si="10"/>
        <v>1.7997201246383618</v>
      </c>
      <c r="AC64" s="30">
        <v>479733.48181194236</v>
      </c>
      <c r="AD64" s="26">
        <f t="shared" si="11"/>
        <v>8633.860016797842</v>
      </c>
      <c r="AE64" s="61" t="s">
        <v>1173</v>
      </c>
      <c r="AF64" s="28">
        <f>F64/H64</f>
        <v>1058213429.2972057</v>
      </c>
      <c r="AG64" s="22">
        <f>(M64/AF64)*100</f>
        <v>0.17904497878639833</v>
      </c>
      <c r="AH64" s="22">
        <f>(Q64/AF64)*100</f>
        <v>1.0868517722023554</v>
      </c>
      <c r="AI64" s="22">
        <f>(T64/AF64)*100</f>
        <v>0.4344788227695705</v>
      </c>
      <c r="AJ64" s="22">
        <f t="shared" si="12"/>
        <v>1.7</v>
      </c>
    </row>
    <row r="65" spans="1:36" ht="12.75">
      <c r="A65" s="13" t="s">
        <v>165</v>
      </c>
      <c r="B65" s="14" t="s">
        <v>166</v>
      </c>
      <c r="C65" s="15" t="s">
        <v>85</v>
      </c>
      <c r="D65" s="32"/>
      <c r="E65" s="16" t="s">
        <v>110</v>
      </c>
      <c r="F65" s="34">
        <v>1485990160</v>
      </c>
      <c r="G65" s="33">
        <v>93.98</v>
      </c>
      <c r="H65" s="19">
        <f t="shared" si="0"/>
        <v>0.9398000000000001</v>
      </c>
      <c r="I65" s="17">
        <v>2691788.57</v>
      </c>
      <c r="J65" s="17">
        <v>0</v>
      </c>
      <c r="K65" s="17">
        <v>0</v>
      </c>
      <c r="L65" s="17">
        <v>153878.24</v>
      </c>
      <c r="M65" s="20">
        <f t="shared" si="1"/>
        <v>2845666.8099999996</v>
      </c>
      <c r="N65" s="17">
        <v>7861411</v>
      </c>
      <c r="O65" s="17">
        <v>7055541.47</v>
      </c>
      <c r="P65" s="17">
        <v>0</v>
      </c>
      <c r="Q65" s="20">
        <f t="shared" si="13"/>
        <v>14916952.469999999</v>
      </c>
      <c r="R65" s="17">
        <v>5689271</v>
      </c>
      <c r="S65" s="17">
        <v>148599</v>
      </c>
      <c r="T65" s="21">
        <f t="shared" si="3"/>
        <v>5837870</v>
      </c>
      <c r="U65" s="20">
        <f t="shared" si="4"/>
        <v>23600489.279999997</v>
      </c>
      <c r="V65" s="22">
        <f t="shared" si="5"/>
        <v>0.38286061059785215</v>
      </c>
      <c r="W65" s="22">
        <f t="shared" si="6"/>
        <v>0.009999998923276854</v>
      </c>
      <c r="X65" s="22">
        <f t="shared" si="7"/>
        <v>0.39286060952112895</v>
      </c>
      <c r="Y65" s="23">
        <f t="shared" si="8"/>
        <v>1.0038392495142767</v>
      </c>
      <c r="Z65" s="23">
        <f t="shared" si="9"/>
        <v>0.19149970750815737</v>
      </c>
      <c r="AA65" s="24"/>
      <c r="AB65" s="23">
        <f t="shared" si="10"/>
        <v>1.5881995665435629</v>
      </c>
      <c r="AC65" s="30">
        <v>711116.4154103852</v>
      </c>
      <c r="AD65" s="26">
        <f t="shared" si="11"/>
        <v>11293.94782716786</v>
      </c>
      <c r="AE65" s="61" t="s">
        <v>1173</v>
      </c>
      <c r="AF65" s="28">
        <f>F65/H65</f>
        <v>1581177016.386465</v>
      </c>
      <c r="AG65" s="22">
        <f>(M65/AF65)*100</f>
        <v>0.17997142511616632</v>
      </c>
      <c r="AH65" s="22">
        <f>(Q65/AF65)*100</f>
        <v>0.9434081266935173</v>
      </c>
      <c r="AI65" s="22">
        <f>(T65/AF65)*100</f>
        <v>0.36921040082795703</v>
      </c>
      <c r="AJ65" s="22">
        <f t="shared" si="12"/>
        <v>1.492</v>
      </c>
    </row>
    <row r="66" spans="1:36" ht="12.75">
      <c r="A66" s="13" t="s">
        <v>167</v>
      </c>
      <c r="B66" s="14" t="s">
        <v>168</v>
      </c>
      <c r="C66" s="15" t="s">
        <v>85</v>
      </c>
      <c r="D66" s="16"/>
      <c r="E66" s="16"/>
      <c r="F66" s="34">
        <v>2536807455</v>
      </c>
      <c r="G66" s="33">
        <v>91.83</v>
      </c>
      <c r="H66" s="19">
        <f aca="true" t="shared" si="14" ref="H66:H129">G66/100</f>
        <v>0.9183</v>
      </c>
      <c r="I66" s="17">
        <v>4662796.85</v>
      </c>
      <c r="J66" s="17">
        <v>0</v>
      </c>
      <c r="K66" s="17">
        <v>0</v>
      </c>
      <c r="L66" s="17">
        <v>267114.35</v>
      </c>
      <c r="M66" s="20">
        <f aca="true" t="shared" si="15" ref="M66:M129">SUM(I66:L66)</f>
        <v>4929911.199999999</v>
      </c>
      <c r="N66" s="17">
        <v>22741261.5</v>
      </c>
      <c r="O66" s="17">
        <v>9698905.48</v>
      </c>
      <c r="P66" s="17">
        <v>0</v>
      </c>
      <c r="Q66" s="20">
        <f t="shared" si="13"/>
        <v>32440166.98</v>
      </c>
      <c r="R66" s="17">
        <v>12635788.15</v>
      </c>
      <c r="S66" s="17">
        <v>253681</v>
      </c>
      <c r="T66" s="21">
        <f aca="true" t="shared" si="16" ref="T66:T129">R66+S66</f>
        <v>12889469.15</v>
      </c>
      <c r="U66" s="20">
        <f aca="true" t="shared" si="17" ref="U66:U129">M66+Q66+T66</f>
        <v>50259547.33</v>
      </c>
      <c r="V66" s="22">
        <f aca="true" t="shared" si="18" ref="V66:V129">(R66/$F66)*100</f>
        <v>0.4980980375587867</v>
      </c>
      <c r="W66" s="22">
        <f aca="true" t="shared" si="19" ref="W66:W129">(S66/$F66)*100</f>
        <v>0.010000010032294705</v>
      </c>
      <c r="X66" s="22">
        <f aca="true" t="shared" si="20" ref="X66:X129">(T66/$F66)*100</f>
        <v>0.5080980475910813</v>
      </c>
      <c r="Y66" s="23">
        <f aca="true" t="shared" si="21" ref="Y66:Y129">(Q66/F66)*100</f>
        <v>1.2787792355332699</v>
      </c>
      <c r="Z66" s="23">
        <f aca="true" t="shared" si="22" ref="Z66:Z129">(M66/F66)*100</f>
        <v>0.19433525355987252</v>
      </c>
      <c r="AA66" s="24"/>
      <c r="AB66" s="23">
        <f aca="true" t="shared" si="23" ref="AB66:AB129">((U66/F66)*100)-AA66</f>
        <v>1.9812125366842237</v>
      </c>
      <c r="AC66" s="30">
        <v>484383.8125424496</v>
      </c>
      <c r="AD66" s="26">
        <f aca="true" t="shared" si="24" ref="AD66:AD129">AC66/100*AB66</f>
        <v>9596.67281976002</v>
      </c>
      <c r="AE66" s="61" t="s">
        <v>1173</v>
      </c>
      <c r="AF66" s="28">
        <f>F66/H66</f>
        <v>2762504034.629206</v>
      </c>
      <c r="AG66" s="22">
        <f>(M66/AF66)*100</f>
        <v>0.17845806334403094</v>
      </c>
      <c r="AH66" s="22">
        <f>(Q66/AF66)*100</f>
        <v>1.1743029719902016</v>
      </c>
      <c r="AI66" s="22">
        <f>(T66/AF66)*100</f>
        <v>0.46658643710289</v>
      </c>
      <c r="AJ66" s="22">
        <f aca="true" t="shared" si="25" ref="AJ66:AJ129">ROUND(AG66,3)+ROUND(AH66,3)+ROUND(AI66,3)</f>
        <v>1.819</v>
      </c>
    </row>
    <row r="67" spans="1:36" ht="12.75">
      <c r="A67" s="13" t="s">
        <v>169</v>
      </c>
      <c r="B67" s="14" t="s">
        <v>170</v>
      </c>
      <c r="C67" s="15" t="s">
        <v>85</v>
      </c>
      <c r="D67" s="16"/>
      <c r="E67" s="16"/>
      <c r="F67" s="34">
        <v>1284193076</v>
      </c>
      <c r="G67" s="33">
        <v>65.8</v>
      </c>
      <c r="H67" s="19">
        <f t="shared" si="14"/>
        <v>0.6579999999999999</v>
      </c>
      <c r="I67" s="17">
        <v>3381813.53</v>
      </c>
      <c r="J67" s="17">
        <v>0</v>
      </c>
      <c r="K67" s="17">
        <v>0</v>
      </c>
      <c r="L67" s="17">
        <v>193204.4</v>
      </c>
      <c r="M67" s="20">
        <f t="shared" si="15"/>
        <v>3575017.9299999997</v>
      </c>
      <c r="N67" s="17">
        <v>11910264</v>
      </c>
      <c r="O67" s="17">
        <v>7075530.64</v>
      </c>
      <c r="P67" s="17">
        <v>0</v>
      </c>
      <c r="Q67" s="20">
        <f t="shared" si="13"/>
        <v>18985794.64</v>
      </c>
      <c r="R67" s="17">
        <v>3831931</v>
      </c>
      <c r="S67" s="17">
        <v>128419</v>
      </c>
      <c r="T67" s="21">
        <f t="shared" si="16"/>
        <v>3960350</v>
      </c>
      <c r="U67" s="20">
        <f t="shared" si="17"/>
        <v>26521162.57</v>
      </c>
      <c r="V67" s="22">
        <f t="shared" si="18"/>
        <v>0.2983921243319334</v>
      </c>
      <c r="W67" s="22">
        <f t="shared" si="19"/>
        <v>0.009999976047215505</v>
      </c>
      <c r="X67" s="22">
        <f t="shared" si="20"/>
        <v>0.30839210037914894</v>
      </c>
      <c r="Y67" s="23">
        <f t="shared" si="21"/>
        <v>1.4784221309724614</v>
      </c>
      <c r="Z67" s="23">
        <f t="shared" si="22"/>
        <v>0.27838632654331485</v>
      </c>
      <c r="AA67" s="24"/>
      <c r="AB67" s="23">
        <f t="shared" si="23"/>
        <v>2.065200557894925</v>
      </c>
      <c r="AC67" s="30">
        <v>615793.098079917</v>
      </c>
      <c r="AD67" s="26">
        <f t="shared" si="24"/>
        <v>12717.362497024887</v>
      </c>
      <c r="AE67" s="61" t="s">
        <v>1173</v>
      </c>
      <c r="AF67" s="28">
        <f>F67/H67</f>
        <v>1951661209.726444</v>
      </c>
      <c r="AG67" s="22">
        <f>(M67/AF67)*100</f>
        <v>0.18317820286550116</v>
      </c>
      <c r="AH67" s="22">
        <f>(Q67/AF67)*100</f>
        <v>0.9728017621798795</v>
      </c>
      <c r="AI67" s="22">
        <f>(T67/AF67)*100</f>
        <v>0.20292200204947994</v>
      </c>
      <c r="AJ67" s="22">
        <f t="shared" si="25"/>
        <v>1.359</v>
      </c>
    </row>
    <row r="68" spans="1:36" ht="12.75">
      <c r="A68" s="13" t="s">
        <v>171</v>
      </c>
      <c r="B68" s="14" t="s">
        <v>172</v>
      </c>
      <c r="C68" s="15" t="s">
        <v>85</v>
      </c>
      <c r="D68" s="16"/>
      <c r="E68" s="16"/>
      <c r="F68" s="34">
        <v>841088101</v>
      </c>
      <c r="G68" s="33">
        <v>46.45</v>
      </c>
      <c r="H68" s="19">
        <f t="shared" si="14"/>
        <v>0.4645</v>
      </c>
      <c r="I68" s="17">
        <v>3208828.6</v>
      </c>
      <c r="J68" s="17">
        <v>0</v>
      </c>
      <c r="K68" s="17">
        <v>0</v>
      </c>
      <c r="L68" s="17">
        <v>183418.73</v>
      </c>
      <c r="M68" s="20">
        <f t="shared" si="15"/>
        <v>3392247.33</v>
      </c>
      <c r="N68" s="17">
        <v>10019352</v>
      </c>
      <c r="O68" s="17">
        <v>12022480.6</v>
      </c>
      <c r="P68" s="17">
        <v>0</v>
      </c>
      <c r="Q68" s="20">
        <f t="shared" si="13"/>
        <v>22041832.6</v>
      </c>
      <c r="R68" s="17">
        <v>8565876</v>
      </c>
      <c r="S68" s="17">
        <v>0</v>
      </c>
      <c r="T68" s="21">
        <f t="shared" si="16"/>
        <v>8565876</v>
      </c>
      <c r="U68" s="20">
        <f t="shared" si="17"/>
        <v>33999955.93</v>
      </c>
      <c r="V68" s="22">
        <f t="shared" si="18"/>
        <v>1.0184279137721388</v>
      </c>
      <c r="W68" s="22">
        <f t="shared" si="19"/>
        <v>0</v>
      </c>
      <c r="X68" s="22">
        <f t="shared" si="20"/>
        <v>1.0184279137721388</v>
      </c>
      <c r="Y68" s="23">
        <f t="shared" si="21"/>
        <v>2.6206330316400472</v>
      </c>
      <c r="Z68" s="23">
        <f t="shared" si="22"/>
        <v>0.40331652843106863</v>
      </c>
      <c r="AA68" s="24"/>
      <c r="AB68" s="23">
        <f t="shared" si="23"/>
        <v>4.0423774738432545</v>
      </c>
      <c r="AC68" s="30">
        <v>279963.8015903067</v>
      </c>
      <c r="AD68" s="26">
        <f t="shared" si="24"/>
        <v>11317.193650401781</v>
      </c>
      <c r="AE68" s="61" t="s">
        <v>1173</v>
      </c>
      <c r="AF68" s="28">
        <f>F68/H68</f>
        <v>1810738645.855759</v>
      </c>
      <c r="AG68" s="22">
        <f>(M68/AF68)*100</f>
        <v>0.18734052745623136</v>
      </c>
      <c r="AH68" s="22">
        <f>(Q68/AF68)*100</f>
        <v>1.217284043196802</v>
      </c>
      <c r="AI68" s="22">
        <f>(T68/AF68)*100</f>
        <v>0.4730597659471585</v>
      </c>
      <c r="AJ68" s="22">
        <f t="shared" si="25"/>
        <v>1.8770000000000002</v>
      </c>
    </row>
    <row r="69" spans="1:36" ht="12.75">
      <c r="A69" s="13" t="s">
        <v>173</v>
      </c>
      <c r="B69" s="14" t="s">
        <v>174</v>
      </c>
      <c r="C69" s="15" t="s">
        <v>85</v>
      </c>
      <c r="D69" s="16"/>
      <c r="E69" s="16" t="s">
        <v>110</v>
      </c>
      <c r="F69" s="34">
        <v>2539387939</v>
      </c>
      <c r="G69" s="33">
        <v>95.21</v>
      </c>
      <c r="H69" s="19">
        <f t="shared" si="14"/>
        <v>0.9521</v>
      </c>
      <c r="I69" s="17">
        <v>4521120.46</v>
      </c>
      <c r="J69" s="17">
        <v>0</v>
      </c>
      <c r="K69" s="17">
        <v>0</v>
      </c>
      <c r="L69" s="17">
        <v>260069.28</v>
      </c>
      <c r="M69" s="20">
        <f t="shared" si="15"/>
        <v>4781189.74</v>
      </c>
      <c r="N69" s="17">
        <v>18471482</v>
      </c>
      <c r="O69" s="17">
        <v>0</v>
      </c>
      <c r="P69" s="17">
        <v>0</v>
      </c>
      <c r="Q69" s="20">
        <f t="shared" si="13"/>
        <v>18471482</v>
      </c>
      <c r="R69" s="17">
        <v>12611027</v>
      </c>
      <c r="S69" s="17">
        <v>0</v>
      </c>
      <c r="T69" s="21">
        <f t="shared" si="16"/>
        <v>12611027</v>
      </c>
      <c r="U69" s="20">
        <f t="shared" si="17"/>
        <v>35863698.74</v>
      </c>
      <c r="V69" s="22">
        <f t="shared" si="18"/>
        <v>0.4966167951859364</v>
      </c>
      <c r="W69" s="22">
        <f t="shared" si="19"/>
        <v>0</v>
      </c>
      <c r="X69" s="22">
        <f t="shared" si="20"/>
        <v>0.4966167951859364</v>
      </c>
      <c r="Y69" s="23">
        <f t="shared" si="21"/>
        <v>0.7273989813180727</v>
      </c>
      <c r="Z69" s="23">
        <f t="shared" si="22"/>
        <v>0.18828118644537675</v>
      </c>
      <c r="AA69" s="24"/>
      <c r="AB69" s="23">
        <f t="shared" si="23"/>
        <v>1.412296962949386</v>
      </c>
      <c r="AC69" s="30">
        <v>555919.6721311476</v>
      </c>
      <c r="AD69" s="26">
        <f t="shared" si="24"/>
        <v>7851.236645946382</v>
      </c>
      <c r="AE69" s="61" t="s">
        <v>1173</v>
      </c>
      <c r="AF69" s="28">
        <f>F69/H69</f>
        <v>2667144143.4723244</v>
      </c>
      <c r="AG69" s="22">
        <f>(M69/AF69)*100</f>
        <v>0.1792625176146432</v>
      </c>
      <c r="AH69" s="22">
        <f>(Q69/AF69)*100</f>
        <v>0.6925565701129369</v>
      </c>
      <c r="AI69" s="22">
        <f>(T69/AF69)*100</f>
        <v>0.47282885069653</v>
      </c>
      <c r="AJ69" s="22">
        <f t="shared" si="25"/>
        <v>1.3449999999999998</v>
      </c>
    </row>
    <row r="70" spans="1:36" ht="12.75">
      <c r="A70" s="13" t="s">
        <v>175</v>
      </c>
      <c r="B70" s="14" t="s">
        <v>176</v>
      </c>
      <c r="C70" s="15" t="s">
        <v>85</v>
      </c>
      <c r="D70" s="16"/>
      <c r="E70" s="32" t="s">
        <v>177</v>
      </c>
      <c r="F70" s="34">
        <v>7984604363</v>
      </c>
      <c r="G70" s="33">
        <v>87.21</v>
      </c>
      <c r="H70" s="19">
        <f t="shared" si="14"/>
        <v>0.8721</v>
      </c>
      <c r="I70" s="17">
        <v>15739696.25</v>
      </c>
      <c r="J70" s="17">
        <v>0</v>
      </c>
      <c r="K70" s="17">
        <v>0</v>
      </c>
      <c r="L70" s="17">
        <v>937455.04</v>
      </c>
      <c r="M70" s="20">
        <f t="shared" si="15"/>
        <v>16677151.29</v>
      </c>
      <c r="N70" s="17">
        <v>64239929.5</v>
      </c>
      <c r="O70" s="17">
        <v>0</v>
      </c>
      <c r="P70" s="17">
        <v>0</v>
      </c>
      <c r="Q70" s="20">
        <f t="shared" si="13"/>
        <v>64239929.5</v>
      </c>
      <c r="R70" s="17">
        <v>37210944</v>
      </c>
      <c r="S70" s="17">
        <v>0</v>
      </c>
      <c r="T70" s="21">
        <f t="shared" si="16"/>
        <v>37210944</v>
      </c>
      <c r="U70" s="20">
        <f t="shared" si="17"/>
        <v>118128024.78999999</v>
      </c>
      <c r="V70" s="22">
        <f t="shared" si="18"/>
        <v>0.466033660633612</v>
      </c>
      <c r="W70" s="22">
        <f t="shared" si="19"/>
        <v>0</v>
      </c>
      <c r="X70" s="22">
        <f t="shared" si="20"/>
        <v>0.466033660633612</v>
      </c>
      <c r="Y70" s="23">
        <f t="shared" si="21"/>
        <v>0.8045474337799696</v>
      </c>
      <c r="Z70" s="23">
        <f t="shared" si="22"/>
        <v>0.2088663449285045</v>
      </c>
      <c r="AA70" s="24"/>
      <c r="AB70" s="23">
        <f t="shared" si="23"/>
        <v>1.4794474393420862</v>
      </c>
      <c r="AC70" s="30">
        <v>499121.71878847573</v>
      </c>
      <c r="AD70" s="26">
        <f t="shared" si="24"/>
        <v>7384.243487816313</v>
      </c>
      <c r="AE70" s="61" t="s">
        <v>1173</v>
      </c>
      <c r="AF70" s="28">
        <f>F70/H70</f>
        <v>9155606424.721935</v>
      </c>
      <c r="AG70" s="22">
        <f>(M70/AF70)*100</f>
        <v>0.18215233941214878</v>
      </c>
      <c r="AH70" s="22">
        <f>(Q70/AF70)*100</f>
        <v>0.7016458169995117</v>
      </c>
      <c r="AI70" s="22">
        <f>(T70/AF70)*100</f>
        <v>0.4064279554385731</v>
      </c>
      <c r="AJ70" s="22">
        <f t="shared" si="25"/>
        <v>1.29</v>
      </c>
    </row>
    <row r="71" spans="1:36" ht="12.75">
      <c r="A71" s="13" t="s">
        <v>178</v>
      </c>
      <c r="B71" s="14" t="s">
        <v>179</v>
      </c>
      <c r="C71" s="15" t="s">
        <v>85</v>
      </c>
      <c r="D71" s="16"/>
      <c r="E71" s="16"/>
      <c r="F71" s="34">
        <v>1727777833</v>
      </c>
      <c r="G71" s="33">
        <v>86.89</v>
      </c>
      <c r="H71" s="19">
        <f t="shared" si="14"/>
        <v>0.8689</v>
      </c>
      <c r="I71" s="17">
        <v>3537861.14</v>
      </c>
      <c r="J71" s="17">
        <v>0</v>
      </c>
      <c r="K71" s="17">
        <v>0</v>
      </c>
      <c r="L71" s="17">
        <v>202270.2</v>
      </c>
      <c r="M71" s="20">
        <f t="shared" si="15"/>
        <v>3740131.3400000003</v>
      </c>
      <c r="N71" s="17">
        <v>20583527</v>
      </c>
      <c r="O71" s="17">
        <v>0</v>
      </c>
      <c r="P71" s="17">
        <v>0</v>
      </c>
      <c r="Q71" s="20">
        <f t="shared" si="13"/>
        <v>20583527</v>
      </c>
      <c r="R71" s="17">
        <v>7580371</v>
      </c>
      <c r="S71" s="17">
        <v>172777</v>
      </c>
      <c r="T71" s="21">
        <f t="shared" si="16"/>
        <v>7753148</v>
      </c>
      <c r="U71" s="20">
        <f t="shared" si="17"/>
        <v>32076806.34</v>
      </c>
      <c r="V71" s="22">
        <f t="shared" si="18"/>
        <v>0.43873528501276937</v>
      </c>
      <c r="W71" s="22">
        <f t="shared" si="19"/>
        <v>0.009999954664310131</v>
      </c>
      <c r="X71" s="22">
        <f t="shared" si="20"/>
        <v>0.4487352396770795</v>
      </c>
      <c r="Y71" s="23">
        <f t="shared" si="21"/>
        <v>1.1913294989009158</v>
      </c>
      <c r="Z71" s="23">
        <f t="shared" si="22"/>
        <v>0.2164706172613571</v>
      </c>
      <c r="AA71" s="24"/>
      <c r="AB71" s="23">
        <f t="shared" si="23"/>
        <v>1.8565353558393523</v>
      </c>
      <c r="AC71" s="30">
        <v>516331.1831666092</v>
      </c>
      <c r="AD71" s="26">
        <f t="shared" si="24"/>
        <v>9585.870968711746</v>
      </c>
      <c r="AE71" s="61" t="s">
        <v>1173</v>
      </c>
      <c r="AF71" s="28">
        <f>F71/H71</f>
        <v>1988465684.1984117</v>
      </c>
      <c r="AG71" s="22">
        <f>(M71/AF71)*100</f>
        <v>0.18809131933839324</v>
      </c>
      <c r="AH71" s="22">
        <f>(Q71/AF71)*100</f>
        <v>1.0351462015950057</v>
      </c>
      <c r="AI71" s="22">
        <f>(T71/AF71)*100</f>
        <v>0.3899060497554144</v>
      </c>
      <c r="AJ71" s="22">
        <f t="shared" si="25"/>
        <v>1.613</v>
      </c>
    </row>
    <row r="72" spans="1:36" ht="12.75">
      <c r="A72" s="13" t="s">
        <v>180</v>
      </c>
      <c r="B72" s="14" t="s">
        <v>181</v>
      </c>
      <c r="C72" s="15" t="s">
        <v>85</v>
      </c>
      <c r="D72" s="16"/>
      <c r="E72" s="16"/>
      <c r="F72" s="34">
        <v>2794052123</v>
      </c>
      <c r="G72" s="33">
        <v>73.95</v>
      </c>
      <c r="H72" s="19">
        <f t="shared" si="14"/>
        <v>0.7395</v>
      </c>
      <c r="I72" s="17">
        <v>6740029.36</v>
      </c>
      <c r="J72" s="17">
        <v>0</v>
      </c>
      <c r="K72" s="17">
        <v>0</v>
      </c>
      <c r="L72" s="17">
        <v>386804.01</v>
      </c>
      <c r="M72" s="20">
        <f t="shared" si="15"/>
        <v>7126833.37</v>
      </c>
      <c r="N72" s="17">
        <v>43462518.17</v>
      </c>
      <c r="O72" s="17">
        <v>0</v>
      </c>
      <c r="P72" s="17">
        <v>0</v>
      </c>
      <c r="Q72" s="20">
        <f t="shared" si="13"/>
        <v>43462518.17</v>
      </c>
      <c r="R72" s="17">
        <v>14478438.73</v>
      </c>
      <c r="S72" s="17">
        <v>0</v>
      </c>
      <c r="T72" s="21">
        <f t="shared" si="16"/>
        <v>14478438.73</v>
      </c>
      <c r="U72" s="20">
        <f t="shared" si="17"/>
        <v>65067790.269999996</v>
      </c>
      <c r="V72" s="22">
        <f t="shared" si="18"/>
        <v>0.5181878537918744</v>
      </c>
      <c r="W72" s="22">
        <f t="shared" si="19"/>
        <v>0</v>
      </c>
      <c r="X72" s="22">
        <f t="shared" si="20"/>
        <v>0.5181878537918744</v>
      </c>
      <c r="Y72" s="23">
        <f t="shared" si="21"/>
        <v>1.5555371287538433</v>
      </c>
      <c r="Z72" s="23">
        <f t="shared" si="22"/>
        <v>0.2550715969588947</v>
      </c>
      <c r="AA72" s="24"/>
      <c r="AB72" s="23">
        <f t="shared" si="23"/>
        <v>2.328796579504612</v>
      </c>
      <c r="AC72" s="30">
        <v>429814.48902945244</v>
      </c>
      <c r="AD72" s="26">
        <f t="shared" si="24"/>
        <v>10009.505118733114</v>
      </c>
      <c r="AE72" s="61" t="s">
        <v>1173</v>
      </c>
      <c r="AF72" s="28">
        <f>F72/H72</f>
        <v>3778299016.9033127</v>
      </c>
      <c r="AG72" s="22">
        <f>(M72/AF72)*100</f>
        <v>0.18862544595110262</v>
      </c>
      <c r="AH72" s="22">
        <f>(Q72/AF72)*100</f>
        <v>1.1503197067134672</v>
      </c>
      <c r="AI72" s="22">
        <f>(T72/AF72)*100</f>
        <v>0.3831999178790911</v>
      </c>
      <c r="AJ72" s="22">
        <f t="shared" si="25"/>
        <v>1.722</v>
      </c>
    </row>
    <row r="73" spans="1:36" ht="12.75">
      <c r="A73" s="13" t="s">
        <v>182</v>
      </c>
      <c r="B73" s="14" t="s">
        <v>183</v>
      </c>
      <c r="C73" s="15" t="s">
        <v>85</v>
      </c>
      <c r="D73" s="16"/>
      <c r="E73" s="16"/>
      <c r="F73" s="34">
        <v>1852804740</v>
      </c>
      <c r="G73" s="33">
        <v>84.62</v>
      </c>
      <c r="H73" s="19">
        <f t="shared" si="14"/>
        <v>0.8462000000000001</v>
      </c>
      <c r="I73" s="17">
        <v>3631124.19</v>
      </c>
      <c r="J73" s="17">
        <v>0</v>
      </c>
      <c r="K73" s="17">
        <v>0</v>
      </c>
      <c r="L73" s="17">
        <v>208228.69</v>
      </c>
      <c r="M73" s="20">
        <f t="shared" si="15"/>
        <v>3839352.88</v>
      </c>
      <c r="N73" s="17">
        <v>15288924</v>
      </c>
      <c r="O73" s="17">
        <v>0</v>
      </c>
      <c r="P73" s="17">
        <v>0</v>
      </c>
      <c r="Q73" s="20">
        <f t="shared" si="13"/>
        <v>15288924</v>
      </c>
      <c r="R73" s="17">
        <v>8472166</v>
      </c>
      <c r="S73" s="17">
        <v>0</v>
      </c>
      <c r="T73" s="21">
        <f t="shared" si="16"/>
        <v>8472166</v>
      </c>
      <c r="U73" s="20">
        <f t="shared" si="17"/>
        <v>27600442.88</v>
      </c>
      <c r="V73" s="22">
        <f t="shared" si="18"/>
        <v>0.45726167561510017</v>
      </c>
      <c r="W73" s="22">
        <f t="shared" si="19"/>
        <v>0</v>
      </c>
      <c r="X73" s="22">
        <f t="shared" si="20"/>
        <v>0.45726167561510017</v>
      </c>
      <c r="Y73" s="23">
        <f t="shared" si="21"/>
        <v>0.8251772931021324</v>
      </c>
      <c r="Z73" s="23">
        <f t="shared" si="22"/>
        <v>0.20721842928791298</v>
      </c>
      <c r="AA73" s="24"/>
      <c r="AB73" s="23">
        <f t="shared" si="23"/>
        <v>1.4896573980051453</v>
      </c>
      <c r="AC73" s="30">
        <v>501131.2525010004</v>
      </c>
      <c r="AD73" s="26">
        <f t="shared" si="24"/>
        <v>7465.138776596997</v>
      </c>
      <c r="AE73" s="61" t="s">
        <v>1173</v>
      </c>
      <c r="AF73" s="28">
        <f>F73/H73</f>
        <v>2189558898.6055303</v>
      </c>
      <c r="AG73" s="22">
        <f>(M73/AF73)*100</f>
        <v>0.17534823486343198</v>
      </c>
      <c r="AH73" s="22">
        <f>(Q73/AF73)*100</f>
        <v>0.6982650254230245</v>
      </c>
      <c r="AI73" s="22">
        <f>(T73/AF73)*100</f>
        <v>0.3869348299054978</v>
      </c>
      <c r="AJ73" s="22">
        <f t="shared" si="25"/>
        <v>1.26</v>
      </c>
    </row>
    <row r="74" spans="1:36" ht="12.75">
      <c r="A74" s="13" t="s">
        <v>184</v>
      </c>
      <c r="B74" s="14" t="s">
        <v>185</v>
      </c>
      <c r="C74" s="15" t="s">
        <v>85</v>
      </c>
      <c r="D74" s="16"/>
      <c r="E74" s="16" t="s">
        <v>110</v>
      </c>
      <c r="F74" s="34">
        <v>1567306234</v>
      </c>
      <c r="G74" s="33">
        <v>100.72</v>
      </c>
      <c r="H74" s="19">
        <f t="shared" si="14"/>
        <v>1.0072</v>
      </c>
      <c r="I74" s="17">
        <v>2878161.44</v>
      </c>
      <c r="J74" s="17">
        <v>0</v>
      </c>
      <c r="K74" s="17">
        <v>0</v>
      </c>
      <c r="L74" s="17">
        <v>165526.47</v>
      </c>
      <c r="M74" s="20">
        <f t="shared" si="15"/>
        <v>3043687.91</v>
      </c>
      <c r="N74" s="17">
        <v>20690000</v>
      </c>
      <c r="O74" s="17">
        <v>0</v>
      </c>
      <c r="P74" s="17">
        <v>0</v>
      </c>
      <c r="Q74" s="20">
        <f t="shared" si="13"/>
        <v>20690000</v>
      </c>
      <c r="R74" s="17">
        <v>13267217</v>
      </c>
      <c r="S74" s="17">
        <v>0</v>
      </c>
      <c r="T74" s="21">
        <f t="shared" si="16"/>
        <v>13267217</v>
      </c>
      <c r="U74" s="20">
        <f t="shared" si="17"/>
        <v>37000904.91</v>
      </c>
      <c r="V74" s="22">
        <f t="shared" si="18"/>
        <v>0.8464980686090986</v>
      </c>
      <c r="W74" s="22">
        <f t="shared" si="19"/>
        <v>0</v>
      </c>
      <c r="X74" s="22">
        <f t="shared" si="20"/>
        <v>0.8464980686090986</v>
      </c>
      <c r="Y74" s="23">
        <f t="shared" si="21"/>
        <v>1.320099387800942</v>
      </c>
      <c r="Z74" s="23">
        <f t="shared" si="22"/>
        <v>0.19419867311010774</v>
      </c>
      <c r="AA74" s="24"/>
      <c r="AB74" s="23">
        <f t="shared" si="23"/>
        <v>2.360796129520148</v>
      </c>
      <c r="AC74" s="30">
        <v>364711.0840013942</v>
      </c>
      <c r="AD74" s="26">
        <f t="shared" si="24"/>
        <v>8610.085155035891</v>
      </c>
      <c r="AE74" s="61" t="s">
        <v>1173</v>
      </c>
      <c r="AF74" s="28">
        <f>F74/H74</f>
        <v>1556102297.4583</v>
      </c>
      <c r="AG74" s="22">
        <f>(M74/AF74)*100</f>
        <v>0.1955969035565005</v>
      </c>
      <c r="AH74" s="22">
        <f>(Q74/AF74)*100</f>
        <v>1.329604103393109</v>
      </c>
      <c r="AI74" s="22">
        <f>(T74/AF74)*100</f>
        <v>0.8525928547030843</v>
      </c>
      <c r="AJ74" s="22">
        <f t="shared" si="25"/>
        <v>2.379</v>
      </c>
    </row>
    <row r="75" spans="1:36" ht="12.75">
      <c r="A75" s="13" t="s">
        <v>186</v>
      </c>
      <c r="B75" s="14" t="s">
        <v>187</v>
      </c>
      <c r="C75" s="15" t="s">
        <v>85</v>
      </c>
      <c r="D75" s="32"/>
      <c r="E75" s="32" t="s">
        <v>110</v>
      </c>
      <c r="F75" s="34">
        <v>6733457668</v>
      </c>
      <c r="G75" s="33">
        <v>98.52</v>
      </c>
      <c r="H75" s="19">
        <f t="shared" si="14"/>
        <v>0.9852</v>
      </c>
      <c r="I75" s="17">
        <v>11984311.55</v>
      </c>
      <c r="J75" s="17">
        <v>0</v>
      </c>
      <c r="K75" s="17">
        <v>0</v>
      </c>
      <c r="L75" s="17">
        <v>684889.29</v>
      </c>
      <c r="M75" s="20">
        <f t="shared" si="15"/>
        <v>12669200.84</v>
      </c>
      <c r="N75" s="17">
        <v>75238284</v>
      </c>
      <c r="O75" s="17">
        <v>0</v>
      </c>
      <c r="P75" s="17">
        <v>0</v>
      </c>
      <c r="Q75" s="20">
        <f t="shared" si="13"/>
        <v>75238284</v>
      </c>
      <c r="R75" s="17">
        <v>27630943.72</v>
      </c>
      <c r="S75" s="17">
        <v>336672.89</v>
      </c>
      <c r="T75" s="21">
        <f t="shared" si="16"/>
        <v>27967616.61</v>
      </c>
      <c r="U75" s="20">
        <f t="shared" si="17"/>
        <v>115875101.45</v>
      </c>
      <c r="V75" s="22">
        <f t="shared" si="18"/>
        <v>0.4103529729059255</v>
      </c>
      <c r="W75" s="22">
        <f t="shared" si="19"/>
        <v>0.005000000098017992</v>
      </c>
      <c r="X75" s="22">
        <f t="shared" si="20"/>
        <v>0.41535297300394347</v>
      </c>
      <c r="Y75" s="23">
        <f t="shared" si="21"/>
        <v>1.117379624402504</v>
      </c>
      <c r="Z75" s="23">
        <f t="shared" si="22"/>
        <v>0.18815297377169166</v>
      </c>
      <c r="AA75" s="24"/>
      <c r="AB75" s="23">
        <f t="shared" si="23"/>
        <v>1.720885571178139</v>
      </c>
      <c r="AC75" s="30">
        <v>802187.2263263935</v>
      </c>
      <c r="AD75" s="26">
        <f t="shared" si="24"/>
        <v>13804.724231685028</v>
      </c>
      <c r="AE75" s="61" t="s">
        <v>1173</v>
      </c>
      <c r="AF75" s="28">
        <f>F75/H75</f>
        <v>6834609894.437678</v>
      </c>
      <c r="AG75" s="22">
        <f>(M75/AF75)*100</f>
        <v>0.1853683097598706</v>
      </c>
      <c r="AH75" s="22">
        <f>(Q75/AF75)*100</f>
        <v>1.1008424059613469</v>
      </c>
      <c r="AI75" s="22">
        <f>(T75/AF75)*100</f>
        <v>0.409205749003485</v>
      </c>
      <c r="AJ75" s="22">
        <f t="shared" si="25"/>
        <v>1.695</v>
      </c>
    </row>
    <row r="76" spans="1:36" ht="12.75">
      <c r="A76" s="13" t="s">
        <v>188</v>
      </c>
      <c r="B76" s="14" t="s">
        <v>189</v>
      </c>
      <c r="C76" s="15" t="s">
        <v>85</v>
      </c>
      <c r="D76" s="16"/>
      <c r="E76" s="16"/>
      <c r="F76" s="34">
        <v>1623241906</v>
      </c>
      <c r="G76" s="33">
        <v>84.84</v>
      </c>
      <c r="H76" s="19">
        <f t="shared" si="14"/>
        <v>0.8484</v>
      </c>
      <c r="I76" s="17">
        <v>3314699.02</v>
      </c>
      <c r="J76" s="17">
        <v>0</v>
      </c>
      <c r="K76" s="17">
        <v>0</v>
      </c>
      <c r="L76" s="17">
        <v>189688.77</v>
      </c>
      <c r="M76" s="20">
        <f t="shared" si="15"/>
        <v>3504387.79</v>
      </c>
      <c r="N76" s="17">
        <v>12401145</v>
      </c>
      <c r="O76" s="17">
        <v>12764570.4</v>
      </c>
      <c r="P76" s="17">
        <v>0</v>
      </c>
      <c r="Q76" s="20">
        <f t="shared" si="13"/>
        <v>25165715.4</v>
      </c>
      <c r="R76" s="17">
        <v>8743819</v>
      </c>
      <c r="S76" s="17">
        <v>162324.19</v>
      </c>
      <c r="T76" s="21">
        <f t="shared" si="16"/>
        <v>8906143.19</v>
      </c>
      <c r="U76" s="20">
        <f t="shared" si="17"/>
        <v>37576246.379999995</v>
      </c>
      <c r="V76" s="22">
        <f t="shared" si="18"/>
        <v>0.5386639519150018</v>
      </c>
      <c r="W76" s="22">
        <f t="shared" si="19"/>
        <v>0.009999999963036932</v>
      </c>
      <c r="X76" s="22">
        <f t="shared" si="20"/>
        <v>0.5486639518780388</v>
      </c>
      <c r="Y76" s="23">
        <f t="shared" si="21"/>
        <v>1.5503367247346065</v>
      </c>
      <c r="Z76" s="23">
        <f t="shared" si="22"/>
        <v>0.21588820354173383</v>
      </c>
      <c r="AA76" s="24"/>
      <c r="AB76" s="23">
        <f t="shared" si="23"/>
        <v>2.314888880154379</v>
      </c>
      <c r="AC76" s="30">
        <v>439119.683328159</v>
      </c>
      <c r="AD76" s="26">
        <f t="shared" si="24"/>
        <v>10165.132719932673</v>
      </c>
      <c r="AE76" s="61" t="s">
        <v>1173</v>
      </c>
      <c r="AF76" s="28">
        <f>F76/H76</f>
        <v>1913297861.8576143</v>
      </c>
      <c r="AG76" s="22">
        <f>(M76/AF76)*100</f>
        <v>0.183159551884807</v>
      </c>
      <c r="AH76" s="22">
        <f>(Q76/AF76)*100</f>
        <v>1.3153056772648402</v>
      </c>
      <c r="AI76" s="22">
        <f>(T76/AF76)*100</f>
        <v>0.46548649677332815</v>
      </c>
      <c r="AJ76" s="22">
        <f t="shared" si="25"/>
        <v>1.963</v>
      </c>
    </row>
    <row r="77" spans="1:36" ht="12.75">
      <c r="A77" s="13" t="s">
        <v>190</v>
      </c>
      <c r="B77" s="14" t="s">
        <v>191</v>
      </c>
      <c r="C77" s="15" t="s">
        <v>85</v>
      </c>
      <c r="D77" s="16"/>
      <c r="E77" s="16" t="s">
        <v>110</v>
      </c>
      <c r="F77" s="34">
        <v>2105406678</v>
      </c>
      <c r="G77" s="33">
        <v>94.51</v>
      </c>
      <c r="H77" s="19">
        <f t="shared" si="14"/>
        <v>0.9451</v>
      </c>
      <c r="I77" s="17">
        <v>4123259.92</v>
      </c>
      <c r="J77" s="17">
        <v>0</v>
      </c>
      <c r="K77" s="17">
        <v>0</v>
      </c>
      <c r="L77" s="17">
        <v>235779.22</v>
      </c>
      <c r="M77" s="20">
        <f t="shared" si="15"/>
        <v>4359039.14</v>
      </c>
      <c r="N77" s="17">
        <v>17486539</v>
      </c>
      <c r="O77" s="17">
        <v>9766440.39</v>
      </c>
      <c r="P77" s="17">
        <v>0</v>
      </c>
      <c r="Q77" s="20">
        <f t="shared" si="13"/>
        <v>27252979.39</v>
      </c>
      <c r="R77" s="17">
        <v>7935354</v>
      </c>
      <c r="S77" s="17">
        <v>210541</v>
      </c>
      <c r="T77" s="21">
        <f t="shared" si="16"/>
        <v>8145895</v>
      </c>
      <c r="U77" s="20">
        <f t="shared" si="17"/>
        <v>39757913.53</v>
      </c>
      <c r="V77" s="22">
        <f t="shared" si="18"/>
        <v>0.3769036207075239</v>
      </c>
      <c r="W77" s="22">
        <f t="shared" si="19"/>
        <v>0.010000015778424352</v>
      </c>
      <c r="X77" s="22">
        <f t="shared" si="20"/>
        <v>0.38690363648594833</v>
      </c>
      <c r="Y77" s="23">
        <f t="shared" si="21"/>
        <v>1.2944282771957656</v>
      </c>
      <c r="Z77" s="23">
        <f t="shared" si="22"/>
        <v>0.20704024479208</v>
      </c>
      <c r="AA77" s="24"/>
      <c r="AB77" s="23">
        <f t="shared" si="23"/>
        <v>1.888372158473794</v>
      </c>
      <c r="AC77" s="30">
        <v>595201.6702095354</v>
      </c>
      <c r="AD77" s="26">
        <f t="shared" si="24"/>
        <v>11239.622627007877</v>
      </c>
      <c r="AE77" s="61" t="s">
        <v>1173</v>
      </c>
      <c r="AF77" s="28">
        <f>F77/H77</f>
        <v>2227707838.3239865</v>
      </c>
      <c r="AG77" s="22">
        <f>(M77/AF77)*100</f>
        <v>0.19567373535299484</v>
      </c>
      <c r="AH77" s="22">
        <f>(Q77/AF77)*100</f>
        <v>1.2233641647777183</v>
      </c>
      <c r="AI77" s="22">
        <f>(T77/AF77)*100</f>
        <v>0.36566262684286976</v>
      </c>
      <c r="AJ77" s="22">
        <f t="shared" si="25"/>
        <v>1.7850000000000001</v>
      </c>
    </row>
    <row r="78" spans="1:36" ht="12.75">
      <c r="A78" s="13" t="s">
        <v>192</v>
      </c>
      <c r="B78" s="14" t="s">
        <v>193</v>
      </c>
      <c r="C78" s="15" t="s">
        <v>85</v>
      </c>
      <c r="D78" s="16"/>
      <c r="E78" s="16"/>
      <c r="F78" s="34">
        <v>702927880</v>
      </c>
      <c r="G78" s="33">
        <v>52.2</v>
      </c>
      <c r="H78" s="19">
        <f t="shared" si="14"/>
        <v>0.522</v>
      </c>
      <c r="I78" s="17">
        <v>1985735.61</v>
      </c>
      <c r="J78" s="17">
        <v>0</v>
      </c>
      <c r="K78" s="17">
        <v>0</v>
      </c>
      <c r="L78" s="17">
        <v>113993.57</v>
      </c>
      <c r="M78" s="20">
        <f t="shared" si="15"/>
        <v>2099729.18</v>
      </c>
      <c r="N78" s="17">
        <v>8914313</v>
      </c>
      <c r="O78" s="17">
        <v>0</v>
      </c>
      <c r="P78" s="17">
        <v>0</v>
      </c>
      <c r="Q78" s="20">
        <f t="shared" si="13"/>
        <v>8914313</v>
      </c>
      <c r="R78" s="17">
        <v>7204070.26</v>
      </c>
      <c r="S78" s="17">
        <v>0</v>
      </c>
      <c r="T78" s="21">
        <f t="shared" si="16"/>
        <v>7204070.26</v>
      </c>
      <c r="U78" s="20">
        <f t="shared" si="17"/>
        <v>18218112.439999998</v>
      </c>
      <c r="V78" s="22">
        <f t="shared" si="18"/>
        <v>1.0248662010674552</v>
      </c>
      <c r="W78" s="22">
        <f t="shared" si="19"/>
        <v>0</v>
      </c>
      <c r="X78" s="22">
        <f t="shared" si="20"/>
        <v>1.0248662010674552</v>
      </c>
      <c r="Y78" s="23">
        <f t="shared" si="21"/>
        <v>1.268168933632281</v>
      </c>
      <c r="Z78" s="23">
        <f t="shared" si="22"/>
        <v>0.2987118934591128</v>
      </c>
      <c r="AA78" s="24"/>
      <c r="AB78" s="23">
        <f t="shared" si="23"/>
        <v>2.591747028158849</v>
      </c>
      <c r="AC78" s="30">
        <v>231486.89616879512</v>
      </c>
      <c r="AD78" s="26">
        <f t="shared" si="24"/>
        <v>5999.554752031907</v>
      </c>
      <c r="AE78" s="61" t="s">
        <v>1173</v>
      </c>
      <c r="AF78" s="28">
        <f>F78/H78</f>
        <v>1346605134.0996168</v>
      </c>
      <c r="AG78" s="22">
        <f>(M78/AF78)*100</f>
        <v>0.1559276083856569</v>
      </c>
      <c r="AH78" s="22">
        <f>(Q78/AF78)*100</f>
        <v>0.6619841833560508</v>
      </c>
      <c r="AI78" s="22">
        <f>(T78/AF78)*100</f>
        <v>0.5349801569572117</v>
      </c>
      <c r="AJ78" s="22">
        <f t="shared" si="25"/>
        <v>1.3530000000000002</v>
      </c>
    </row>
    <row r="79" spans="1:36" ht="12.75">
      <c r="A79" s="13" t="s">
        <v>194</v>
      </c>
      <c r="B79" s="14" t="s">
        <v>195</v>
      </c>
      <c r="C79" s="15" t="s">
        <v>85</v>
      </c>
      <c r="D79" s="16"/>
      <c r="E79" s="16"/>
      <c r="F79" s="34">
        <v>272213099</v>
      </c>
      <c r="G79" s="33">
        <v>117.03</v>
      </c>
      <c r="H79" s="19">
        <f t="shared" si="14"/>
        <v>1.1703000000000001</v>
      </c>
      <c r="I79" s="17">
        <v>387335.22</v>
      </c>
      <c r="J79" s="17">
        <v>0</v>
      </c>
      <c r="K79" s="17">
        <v>0</v>
      </c>
      <c r="L79" s="17">
        <v>22156.62</v>
      </c>
      <c r="M79" s="20">
        <f t="shared" si="15"/>
        <v>409491.83999999997</v>
      </c>
      <c r="N79" s="17">
        <v>406335</v>
      </c>
      <c r="O79" s="17">
        <v>0</v>
      </c>
      <c r="P79" s="17">
        <v>0</v>
      </c>
      <c r="Q79" s="20">
        <f aca="true" t="shared" si="26" ref="Q79:Q142">SUM(N79:P79)</f>
        <v>406335</v>
      </c>
      <c r="R79" s="17">
        <v>941376</v>
      </c>
      <c r="S79" s="17">
        <v>0</v>
      </c>
      <c r="T79" s="21">
        <f t="shared" si="16"/>
        <v>941376</v>
      </c>
      <c r="U79" s="20">
        <f t="shared" si="17"/>
        <v>1757202.8399999999</v>
      </c>
      <c r="V79" s="22">
        <f t="shared" si="18"/>
        <v>0.3458231817125009</v>
      </c>
      <c r="W79" s="22">
        <f t="shared" si="19"/>
        <v>0</v>
      </c>
      <c r="X79" s="22">
        <f t="shared" si="20"/>
        <v>0.3458231817125009</v>
      </c>
      <c r="Y79" s="23">
        <f t="shared" si="21"/>
        <v>0.14927092101471576</v>
      </c>
      <c r="Z79" s="23">
        <f t="shared" si="22"/>
        <v>0.15043061539077512</v>
      </c>
      <c r="AA79" s="24"/>
      <c r="AB79" s="23">
        <f t="shared" si="23"/>
        <v>0.6455247181179917</v>
      </c>
      <c r="AC79" s="30">
        <v>2038205.4794520547</v>
      </c>
      <c r="AD79" s="26">
        <f t="shared" si="24"/>
        <v>13157.120175898337</v>
      </c>
      <c r="AE79" s="61" t="s">
        <v>1173</v>
      </c>
      <c r="AF79" s="28">
        <f>F79/H79</f>
        <v>232601127.06143722</v>
      </c>
      <c r="AG79" s="22">
        <f>(M79/AF79)*100</f>
        <v>0.17604894919182418</v>
      </c>
      <c r="AH79" s="22">
        <f>(Q79/AF79)*100</f>
        <v>0.17469175886352187</v>
      </c>
      <c r="AI79" s="22">
        <f>(T79/AF79)*100</f>
        <v>0.40471686955813985</v>
      </c>
      <c r="AJ79" s="22">
        <f t="shared" si="25"/>
        <v>0.756</v>
      </c>
    </row>
    <row r="80" spans="1:36" ht="12.75">
      <c r="A80" s="13" t="s">
        <v>196</v>
      </c>
      <c r="B80" s="14" t="s">
        <v>197</v>
      </c>
      <c r="C80" s="15" t="s">
        <v>85</v>
      </c>
      <c r="D80" s="16"/>
      <c r="E80" s="16"/>
      <c r="F80" s="34">
        <v>2861354770</v>
      </c>
      <c r="G80" s="33">
        <v>93.38</v>
      </c>
      <c r="H80" s="19">
        <f t="shared" si="14"/>
        <v>0.9338</v>
      </c>
      <c r="I80" s="17">
        <v>5194960.96</v>
      </c>
      <c r="J80" s="17">
        <v>0</v>
      </c>
      <c r="K80" s="17">
        <v>0</v>
      </c>
      <c r="L80" s="17">
        <v>298872.64</v>
      </c>
      <c r="M80" s="20">
        <f t="shared" si="15"/>
        <v>5493833.6</v>
      </c>
      <c r="N80" s="17">
        <v>33633818.05</v>
      </c>
      <c r="O80" s="17">
        <v>0</v>
      </c>
      <c r="P80" s="17">
        <v>0</v>
      </c>
      <c r="Q80" s="20">
        <f t="shared" si="26"/>
        <v>33633818.05</v>
      </c>
      <c r="R80" s="17">
        <v>19231914</v>
      </c>
      <c r="S80" s="17">
        <v>0</v>
      </c>
      <c r="T80" s="21">
        <f t="shared" si="16"/>
        <v>19231914</v>
      </c>
      <c r="U80" s="20">
        <f t="shared" si="17"/>
        <v>58359565.65</v>
      </c>
      <c r="V80" s="22">
        <f t="shared" si="18"/>
        <v>0.672126162111663</v>
      </c>
      <c r="W80" s="22">
        <f t="shared" si="19"/>
        <v>0</v>
      </c>
      <c r="X80" s="22">
        <f t="shared" si="20"/>
        <v>0.672126162111663</v>
      </c>
      <c r="Y80" s="23">
        <f t="shared" si="21"/>
        <v>1.1754508180053465</v>
      </c>
      <c r="Z80" s="23">
        <f t="shared" si="22"/>
        <v>0.1920011337846093</v>
      </c>
      <c r="AA80" s="24"/>
      <c r="AB80" s="23">
        <f t="shared" si="23"/>
        <v>2.0395781139016185</v>
      </c>
      <c r="AC80" s="30">
        <v>449333.72580323287</v>
      </c>
      <c r="AD80" s="26">
        <f t="shared" si="24"/>
        <v>9164.512329861447</v>
      </c>
      <c r="AE80" s="61" t="s">
        <v>1173</v>
      </c>
      <c r="AF80" s="28">
        <f>F80/H80</f>
        <v>3064205150.9959307</v>
      </c>
      <c r="AG80" s="22">
        <f>(M80/AF80)*100</f>
        <v>0.17929065872806815</v>
      </c>
      <c r="AH80" s="22">
        <f>(Q80/AF80)*100</f>
        <v>1.0976359738533925</v>
      </c>
      <c r="AI80" s="22">
        <f>(T80/AF80)*100</f>
        <v>0.6276314101798708</v>
      </c>
      <c r="AJ80" s="22">
        <f t="shared" si="25"/>
        <v>1.9050000000000002</v>
      </c>
    </row>
    <row r="81" spans="1:36" ht="12.75">
      <c r="A81" s="13" t="s">
        <v>198</v>
      </c>
      <c r="B81" s="14" t="s">
        <v>199</v>
      </c>
      <c r="C81" s="15" t="s">
        <v>85</v>
      </c>
      <c r="D81" s="16"/>
      <c r="E81" s="16"/>
      <c r="F81" s="34">
        <v>1188560803</v>
      </c>
      <c r="G81" s="33">
        <v>48.8</v>
      </c>
      <c r="H81" s="19">
        <f t="shared" si="14"/>
        <v>0.488</v>
      </c>
      <c r="I81" s="17">
        <v>4320480.09</v>
      </c>
      <c r="J81" s="17">
        <v>0</v>
      </c>
      <c r="K81" s="17">
        <v>0</v>
      </c>
      <c r="L81" s="17">
        <v>247235.02</v>
      </c>
      <c r="M81" s="20">
        <f t="shared" si="15"/>
        <v>4567715.109999999</v>
      </c>
      <c r="N81" s="17">
        <v>23857489</v>
      </c>
      <c r="O81" s="17">
        <v>0</v>
      </c>
      <c r="P81" s="17">
        <v>0</v>
      </c>
      <c r="Q81" s="20">
        <f t="shared" si="26"/>
        <v>23857489</v>
      </c>
      <c r="R81" s="17">
        <v>13457554</v>
      </c>
      <c r="S81" s="17">
        <v>0</v>
      </c>
      <c r="T81" s="21">
        <f t="shared" si="16"/>
        <v>13457554</v>
      </c>
      <c r="U81" s="20">
        <f t="shared" si="17"/>
        <v>41882758.11</v>
      </c>
      <c r="V81" s="22">
        <f t="shared" si="18"/>
        <v>1.1322562519336252</v>
      </c>
      <c r="W81" s="22">
        <f t="shared" si="19"/>
        <v>0</v>
      </c>
      <c r="X81" s="22">
        <f t="shared" si="20"/>
        <v>1.1322562519336252</v>
      </c>
      <c r="Y81" s="23">
        <f t="shared" si="21"/>
        <v>2.007258605515363</v>
      </c>
      <c r="Z81" s="23">
        <f t="shared" si="22"/>
        <v>0.38430638958232577</v>
      </c>
      <c r="AA81" s="24"/>
      <c r="AB81" s="23">
        <f t="shared" si="23"/>
        <v>3.523821247031314</v>
      </c>
      <c r="AC81" s="30">
        <v>188213.99951725802</v>
      </c>
      <c r="AD81" s="26">
        <f t="shared" si="24"/>
        <v>6632.324904876553</v>
      </c>
      <c r="AE81" s="61" t="s">
        <v>1173</v>
      </c>
      <c r="AF81" s="28">
        <f>F81/H81</f>
        <v>2435575415.983607</v>
      </c>
      <c r="AG81" s="22">
        <f>(M81/AF81)*100</f>
        <v>0.18754151811617495</v>
      </c>
      <c r="AH81" s="22">
        <f>(Q81/AF81)*100</f>
        <v>0.979542199491497</v>
      </c>
      <c r="AI81" s="22">
        <f>(T81/AF81)*100</f>
        <v>0.5525410509436091</v>
      </c>
      <c r="AJ81" s="22">
        <f t="shared" si="25"/>
        <v>1.721</v>
      </c>
    </row>
    <row r="82" spans="1:36" ht="12.75">
      <c r="A82" s="13" t="s">
        <v>200</v>
      </c>
      <c r="B82" s="14" t="s">
        <v>201</v>
      </c>
      <c r="C82" s="15" t="s">
        <v>85</v>
      </c>
      <c r="D82" s="16"/>
      <c r="E82" s="16"/>
      <c r="F82" s="34">
        <v>2143209753</v>
      </c>
      <c r="G82" s="33">
        <v>79.91</v>
      </c>
      <c r="H82" s="19">
        <f t="shared" si="14"/>
        <v>0.7990999999999999</v>
      </c>
      <c r="I82" s="17">
        <v>4506642.55</v>
      </c>
      <c r="J82" s="17">
        <v>0</v>
      </c>
      <c r="K82" s="17">
        <v>0</v>
      </c>
      <c r="L82" s="17">
        <v>257894.69</v>
      </c>
      <c r="M82" s="20">
        <f t="shared" si="15"/>
        <v>4764537.24</v>
      </c>
      <c r="N82" s="17">
        <v>6469194</v>
      </c>
      <c r="O82" s="17">
        <v>0</v>
      </c>
      <c r="P82" s="17">
        <v>0</v>
      </c>
      <c r="Q82" s="20">
        <f t="shared" si="26"/>
        <v>6469194</v>
      </c>
      <c r="R82" s="17">
        <v>7650970</v>
      </c>
      <c r="S82" s="17">
        <v>0</v>
      </c>
      <c r="T82" s="21">
        <f t="shared" si="16"/>
        <v>7650970</v>
      </c>
      <c r="U82" s="20">
        <f t="shared" si="17"/>
        <v>18884701.240000002</v>
      </c>
      <c r="V82" s="22">
        <f t="shared" si="18"/>
        <v>0.3569865240343557</v>
      </c>
      <c r="W82" s="22">
        <f t="shared" si="19"/>
        <v>0</v>
      </c>
      <c r="X82" s="22">
        <f t="shared" si="20"/>
        <v>0.3569865240343557</v>
      </c>
      <c r="Y82" s="23">
        <f t="shared" si="21"/>
        <v>0.3018460508097548</v>
      </c>
      <c r="Z82" s="23">
        <f t="shared" si="22"/>
        <v>0.22230849002673422</v>
      </c>
      <c r="AA82" s="24"/>
      <c r="AB82" s="23">
        <f t="shared" si="23"/>
        <v>0.8811410648708449</v>
      </c>
      <c r="AC82" s="30">
        <v>1647916.8979591837</v>
      </c>
      <c r="AD82" s="26">
        <f t="shared" si="24"/>
        <v>14520.472502864144</v>
      </c>
      <c r="AE82" s="61" t="s">
        <v>1173</v>
      </c>
      <c r="AF82" s="28">
        <f>F82/H82</f>
        <v>2682029474.40871</v>
      </c>
      <c r="AG82" s="22">
        <f>(M82/AF82)*100</f>
        <v>0.1776467143803633</v>
      </c>
      <c r="AH82" s="22">
        <f>(Q82/AF82)*100</f>
        <v>0.24120517920207504</v>
      </c>
      <c r="AI82" s="22">
        <f>(T82/AF82)*100</f>
        <v>0.2852679313558536</v>
      </c>
      <c r="AJ82" s="22">
        <f t="shared" si="25"/>
        <v>0.704</v>
      </c>
    </row>
    <row r="83" spans="1:36" ht="12.75">
      <c r="A83" s="13" t="s">
        <v>202</v>
      </c>
      <c r="B83" s="14" t="s">
        <v>203</v>
      </c>
      <c r="C83" s="15" t="s">
        <v>85</v>
      </c>
      <c r="D83" s="16"/>
      <c r="E83" s="16"/>
      <c r="F83" s="34">
        <v>380512120</v>
      </c>
      <c r="G83" s="33">
        <v>52.11</v>
      </c>
      <c r="H83" s="19">
        <f t="shared" si="14"/>
        <v>0.5211</v>
      </c>
      <c r="I83" s="17">
        <v>1173301.31</v>
      </c>
      <c r="J83" s="17">
        <v>0</v>
      </c>
      <c r="K83" s="17">
        <v>0</v>
      </c>
      <c r="L83" s="17">
        <v>67898.35</v>
      </c>
      <c r="M83" s="20">
        <f t="shared" si="15"/>
        <v>1241199.6600000001</v>
      </c>
      <c r="N83" s="17">
        <v>5943746</v>
      </c>
      <c r="O83" s="17">
        <v>0</v>
      </c>
      <c r="P83" s="17">
        <v>0</v>
      </c>
      <c r="Q83" s="20">
        <f t="shared" si="26"/>
        <v>5943746</v>
      </c>
      <c r="R83" s="17">
        <v>5298389.57</v>
      </c>
      <c r="S83" s="17">
        <v>0</v>
      </c>
      <c r="T83" s="21">
        <f t="shared" si="16"/>
        <v>5298389.57</v>
      </c>
      <c r="U83" s="20">
        <f t="shared" si="17"/>
        <v>12483335.23</v>
      </c>
      <c r="V83" s="22">
        <f t="shared" si="18"/>
        <v>1.3924364800784796</v>
      </c>
      <c r="W83" s="22">
        <f t="shared" si="19"/>
        <v>0</v>
      </c>
      <c r="X83" s="22">
        <f t="shared" si="20"/>
        <v>1.3924364800784796</v>
      </c>
      <c r="Y83" s="23">
        <f t="shared" si="21"/>
        <v>1.5620385495211033</v>
      </c>
      <c r="Z83" s="23">
        <f t="shared" si="22"/>
        <v>0.32619188581956343</v>
      </c>
      <c r="AA83" s="24">
        <v>0.078</v>
      </c>
      <c r="AB83" s="23">
        <f t="shared" si="23"/>
        <v>3.2026669154191465</v>
      </c>
      <c r="AC83" s="30">
        <v>228759.49612403102</v>
      </c>
      <c r="AD83" s="26">
        <f t="shared" si="24"/>
        <v>7326.404698243886</v>
      </c>
      <c r="AE83" s="61" t="s">
        <v>1173</v>
      </c>
      <c r="AF83" s="28">
        <f>F83/H83</f>
        <v>730209403.1855689</v>
      </c>
      <c r="AG83" s="22">
        <f>(M83/AF83)*100</f>
        <v>0.1699785917005745</v>
      </c>
      <c r="AH83" s="22">
        <f>(Q83/AF83)*100</f>
        <v>0.813978288155447</v>
      </c>
      <c r="AI83" s="22">
        <f>(T83/AF83)*100</f>
        <v>0.7255986497688958</v>
      </c>
      <c r="AJ83" s="22">
        <f t="shared" si="25"/>
        <v>1.71</v>
      </c>
    </row>
    <row r="84" spans="1:36" ht="12.75">
      <c r="A84" s="13" t="s">
        <v>204</v>
      </c>
      <c r="B84" s="14" t="s">
        <v>205</v>
      </c>
      <c r="C84" s="15" t="s">
        <v>85</v>
      </c>
      <c r="D84" s="16"/>
      <c r="E84" s="16"/>
      <c r="F84" s="34">
        <v>6093801694</v>
      </c>
      <c r="G84" s="33">
        <v>95.85</v>
      </c>
      <c r="H84" s="19">
        <f t="shared" si="14"/>
        <v>0.9584999999999999</v>
      </c>
      <c r="I84" s="17">
        <v>10796641.4</v>
      </c>
      <c r="J84" s="17">
        <v>0</v>
      </c>
      <c r="K84" s="17">
        <v>0</v>
      </c>
      <c r="L84" s="17">
        <v>617634.39</v>
      </c>
      <c r="M84" s="20">
        <f t="shared" si="15"/>
        <v>11414275.790000001</v>
      </c>
      <c r="N84" s="17">
        <v>76196072</v>
      </c>
      <c r="O84" s="17">
        <v>0</v>
      </c>
      <c r="P84" s="17">
        <v>0</v>
      </c>
      <c r="Q84" s="20">
        <f t="shared" si="26"/>
        <v>76196072</v>
      </c>
      <c r="R84" s="17">
        <v>45571409</v>
      </c>
      <c r="S84" s="17">
        <v>609380.17</v>
      </c>
      <c r="T84" s="21">
        <f t="shared" si="16"/>
        <v>46180789.17</v>
      </c>
      <c r="U84" s="20">
        <f t="shared" si="17"/>
        <v>133791136.96000001</v>
      </c>
      <c r="V84" s="22">
        <f t="shared" si="18"/>
        <v>0.7478321627182245</v>
      </c>
      <c r="W84" s="22">
        <f t="shared" si="19"/>
        <v>0.010000000009846072</v>
      </c>
      <c r="X84" s="22">
        <f t="shared" si="20"/>
        <v>0.7578321627280705</v>
      </c>
      <c r="Y84" s="23">
        <f t="shared" si="21"/>
        <v>1.2503864717984372</v>
      </c>
      <c r="Z84" s="23">
        <f t="shared" si="22"/>
        <v>0.1873096034818228</v>
      </c>
      <c r="AA84" s="24"/>
      <c r="AB84" s="23">
        <f t="shared" si="23"/>
        <v>2.1955282380083307</v>
      </c>
      <c r="AC84" s="30">
        <v>464795.2537260468</v>
      </c>
      <c r="AD84" s="26">
        <f t="shared" si="24"/>
        <v>10204.711044477826</v>
      </c>
      <c r="AE84" s="61" t="s">
        <v>1173</v>
      </c>
      <c r="AF84" s="28">
        <f>F84/H84</f>
        <v>6357643916.536255</v>
      </c>
      <c r="AG84" s="22">
        <f>(M84/AF84)*100</f>
        <v>0.17953625493732714</v>
      </c>
      <c r="AH84" s="22">
        <f>(Q84/AF84)*100</f>
        <v>1.198495433218802</v>
      </c>
      <c r="AI84" s="22">
        <f>(T84/AF84)*100</f>
        <v>0.7263821279748556</v>
      </c>
      <c r="AJ84" s="22">
        <f t="shared" si="25"/>
        <v>2.104</v>
      </c>
    </row>
    <row r="85" spans="1:36" ht="12.75">
      <c r="A85" s="13" t="s">
        <v>206</v>
      </c>
      <c r="B85" s="14" t="s">
        <v>207</v>
      </c>
      <c r="C85" s="15" t="s">
        <v>85</v>
      </c>
      <c r="D85" s="16"/>
      <c r="E85" s="16"/>
      <c r="F85" s="34">
        <v>3006577770</v>
      </c>
      <c r="G85" s="33">
        <v>69.97</v>
      </c>
      <c r="H85" s="19">
        <f t="shared" si="14"/>
        <v>0.6997</v>
      </c>
      <c r="I85" s="17">
        <v>7350287.28</v>
      </c>
      <c r="J85" s="17">
        <v>0</v>
      </c>
      <c r="K85" s="17">
        <v>0</v>
      </c>
      <c r="L85" s="17">
        <v>420394.68</v>
      </c>
      <c r="M85" s="20">
        <f t="shared" si="15"/>
        <v>7770681.96</v>
      </c>
      <c r="N85" s="17">
        <v>50563454.5</v>
      </c>
      <c r="O85" s="17">
        <v>0</v>
      </c>
      <c r="P85" s="17">
        <v>0</v>
      </c>
      <c r="Q85" s="20">
        <f t="shared" si="26"/>
        <v>50563454.5</v>
      </c>
      <c r="R85" s="17">
        <v>19055202</v>
      </c>
      <c r="S85" s="17">
        <v>300658</v>
      </c>
      <c r="T85" s="21">
        <f t="shared" si="16"/>
        <v>19355860</v>
      </c>
      <c r="U85" s="20">
        <f t="shared" si="17"/>
        <v>77689996.46000001</v>
      </c>
      <c r="V85" s="22">
        <f t="shared" si="18"/>
        <v>0.6337837720392645</v>
      </c>
      <c r="W85" s="22">
        <f t="shared" si="19"/>
        <v>0.010000007417070737</v>
      </c>
      <c r="X85" s="22">
        <f t="shared" si="20"/>
        <v>0.6437837794563351</v>
      </c>
      <c r="Y85" s="23">
        <f t="shared" si="21"/>
        <v>1.6817610708270487</v>
      </c>
      <c r="Z85" s="23">
        <f t="shared" si="22"/>
        <v>0.25845604386278687</v>
      </c>
      <c r="AA85" s="24"/>
      <c r="AB85" s="23">
        <f t="shared" si="23"/>
        <v>2.584000894146171</v>
      </c>
      <c r="AC85" s="30">
        <v>645078.2547830144</v>
      </c>
      <c r="AD85" s="26">
        <f t="shared" si="24"/>
        <v>16668.827871535606</v>
      </c>
      <c r="AE85" s="61" t="s">
        <v>1173</v>
      </c>
      <c r="AF85" s="28">
        <f>F85/H85</f>
        <v>4296952651.136201</v>
      </c>
      <c r="AG85" s="22">
        <f>(M85/AF85)*100</f>
        <v>0.180841693890792</v>
      </c>
      <c r="AH85" s="22">
        <f>(Q85/AF85)*100</f>
        <v>1.1767282212576862</v>
      </c>
      <c r="AI85" s="22">
        <f>(T85/AF85)*100</f>
        <v>0.45045551048559773</v>
      </c>
      <c r="AJ85" s="22">
        <f t="shared" si="25"/>
        <v>1.808</v>
      </c>
    </row>
    <row r="86" spans="1:36" ht="12.75">
      <c r="A86" s="13" t="s">
        <v>208</v>
      </c>
      <c r="B86" s="14" t="s">
        <v>209</v>
      </c>
      <c r="C86" s="15" t="s">
        <v>85</v>
      </c>
      <c r="D86" s="16"/>
      <c r="E86" s="16" t="s">
        <v>110</v>
      </c>
      <c r="F86" s="34">
        <v>419591956</v>
      </c>
      <c r="G86" s="33">
        <v>87.65</v>
      </c>
      <c r="H86" s="19">
        <f t="shared" si="14"/>
        <v>0.8765000000000001</v>
      </c>
      <c r="I86" s="17">
        <v>791452.76</v>
      </c>
      <c r="J86" s="17">
        <v>0</v>
      </c>
      <c r="K86" s="17">
        <v>0</v>
      </c>
      <c r="L86" s="17">
        <v>48996.98</v>
      </c>
      <c r="M86" s="20">
        <f t="shared" si="15"/>
        <v>840449.74</v>
      </c>
      <c r="N86" s="17">
        <v>179941</v>
      </c>
      <c r="O86" s="17">
        <v>0</v>
      </c>
      <c r="P86" s="17">
        <v>0</v>
      </c>
      <c r="Q86" s="20">
        <f t="shared" si="26"/>
        <v>179941</v>
      </c>
      <c r="R86" s="17">
        <v>2936033.93</v>
      </c>
      <c r="S86" s="17">
        <v>0</v>
      </c>
      <c r="T86" s="21">
        <f t="shared" si="16"/>
        <v>2936033.93</v>
      </c>
      <c r="U86" s="20">
        <f t="shared" si="17"/>
        <v>3956424.67</v>
      </c>
      <c r="V86" s="22">
        <f t="shared" si="18"/>
        <v>0.6997355139954113</v>
      </c>
      <c r="W86" s="22">
        <f t="shared" si="19"/>
        <v>0</v>
      </c>
      <c r="X86" s="22">
        <f t="shared" si="20"/>
        <v>0.6997355139954113</v>
      </c>
      <c r="Y86" s="23">
        <f t="shared" si="21"/>
        <v>0.042884759211160854</v>
      </c>
      <c r="Z86" s="23">
        <f t="shared" si="22"/>
        <v>0.20030168071191526</v>
      </c>
      <c r="AA86" s="24"/>
      <c r="AB86" s="23">
        <f t="shared" si="23"/>
        <v>0.9429219539184874</v>
      </c>
      <c r="AC86" s="30">
        <v>156457.14285714287</v>
      </c>
      <c r="AD86" s="26">
        <f t="shared" si="24"/>
        <v>1475.2687484736107</v>
      </c>
      <c r="AE86" s="61" t="s">
        <v>1173</v>
      </c>
      <c r="AF86" s="28">
        <f>F86/H86</f>
        <v>478713013.1203651</v>
      </c>
      <c r="AG86" s="22">
        <f>(M86/AF86)*100</f>
        <v>0.17556442314399373</v>
      </c>
      <c r="AH86" s="22">
        <f>(Q86/AF86)*100</f>
        <v>0.03758849144858249</v>
      </c>
      <c r="AI86" s="22">
        <f>(T86/AF86)*100</f>
        <v>0.613318178016978</v>
      </c>
      <c r="AJ86" s="22">
        <f t="shared" si="25"/>
        <v>0.827</v>
      </c>
    </row>
    <row r="87" spans="1:36" ht="12.75">
      <c r="A87" s="13" t="s">
        <v>210</v>
      </c>
      <c r="B87" s="14" t="s">
        <v>211</v>
      </c>
      <c r="C87" s="15" t="s">
        <v>85</v>
      </c>
      <c r="D87" s="16"/>
      <c r="E87" s="16"/>
      <c r="F87" s="34">
        <v>2175559669</v>
      </c>
      <c r="G87" s="33">
        <v>68.6</v>
      </c>
      <c r="H87" s="19">
        <f t="shared" si="14"/>
        <v>0.6859999999999999</v>
      </c>
      <c r="I87" s="17">
        <v>5492190.03</v>
      </c>
      <c r="J87" s="17">
        <v>0</v>
      </c>
      <c r="K87" s="17">
        <v>0</v>
      </c>
      <c r="L87" s="17">
        <v>315540.48</v>
      </c>
      <c r="M87" s="20">
        <f t="shared" si="15"/>
        <v>5807730.51</v>
      </c>
      <c r="N87" s="17">
        <v>18665350.5</v>
      </c>
      <c r="O87" s="17">
        <v>10759269.19</v>
      </c>
      <c r="P87" s="17">
        <v>0</v>
      </c>
      <c r="Q87" s="20">
        <f t="shared" si="26"/>
        <v>29424619.689999998</v>
      </c>
      <c r="R87" s="17">
        <v>7159229</v>
      </c>
      <c r="S87" s="17">
        <v>298805</v>
      </c>
      <c r="T87" s="21">
        <f t="shared" si="16"/>
        <v>7458034</v>
      </c>
      <c r="U87" s="20">
        <f t="shared" si="17"/>
        <v>42690384.199999996</v>
      </c>
      <c r="V87" s="22">
        <f t="shared" si="18"/>
        <v>0.3290752766753923</v>
      </c>
      <c r="W87" s="22">
        <f t="shared" si="19"/>
        <v>0.013734626738017544</v>
      </c>
      <c r="X87" s="22">
        <f t="shared" si="20"/>
        <v>0.3428099034134099</v>
      </c>
      <c r="Y87" s="23">
        <f t="shared" si="21"/>
        <v>1.3525080515730041</v>
      </c>
      <c r="Z87" s="23">
        <f t="shared" si="22"/>
        <v>0.2669534002103254</v>
      </c>
      <c r="AA87" s="24"/>
      <c r="AB87" s="23">
        <f t="shared" si="23"/>
        <v>1.9622713551967392</v>
      </c>
      <c r="AC87" s="30">
        <v>740871.6692189893</v>
      </c>
      <c r="AD87" s="26">
        <f t="shared" si="24"/>
        <v>14537.912543852166</v>
      </c>
      <c r="AE87" s="61" t="s">
        <v>1173</v>
      </c>
      <c r="AF87" s="28">
        <f>F87/H87</f>
        <v>3171369779.8833823</v>
      </c>
      <c r="AG87" s="22">
        <f>(M87/AF87)*100</f>
        <v>0.1831300325442832</v>
      </c>
      <c r="AH87" s="22">
        <f>(Q87/AF87)*100</f>
        <v>0.9278205233790807</v>
      </c>
      <c r="AI87" s="22">
        <f>(T87/AF87)*100</f>
        <v>0.23516759374159918</v>
      </c>
      <c r="AJ87" s="22">
        <f t="shared" si="25"/>
        <v>1.346</v>
      </c>
    </row>
    <row r="88" spans="1:36" ht="12.75">
      <c r="A88" s="13" t="s">
        <v>212</v>
      </c>
      <c r="B88" s="14" t="s">
        <v>213</v>
      </c>
      <c r="C88" s="15" t="s">
        <v>85</v>
      </c>
      <c r="D88" s="16"/>
      <c r="E88" s="16"/>
      <c r="F88" s="34">
        <v>1562264903</v>
      </c>
      <c r="G88" s="33">
        <v>88.01</v>
      </c>
      <c r="H88" s="19">
        <f t="shared" si="14"/>
        <v>0.8801000000000001</v>
      </c>
      <c r="I88" s="17">
        <v>3002598.04</v>
      </c>
      <c r="J88" s="17">
        <v>0</v>
      </c>
      <c r="K88" s="17">
        <v>0</v>
      </c>
      <c r="L88" s="17">
        <v>171611.26</v>
      </c>
      <c r="M88" s="20">
        <f t="shared" si="15"/>
        <v>3174209.3</v>
      </c>
      <c r="N88" s="17">
        <v>22736617.5</v>
      </c>
      <c r="O88" s="17">
        <v>0</v>
      </c>
      <c r="P88" s="17">
        <v>0</v>
      </c>
      <c r="Q88" s="20">
        <f t="shared" si="26"/>
        <v>22736617.5</v>
      </c>
      <c r="R88" s="17">
        <v>7709129</v>
      </c>
      <c r="S88" s="17">
        <v>78113</v>
      </c>
      <c r="T88" s="21">
        <f t="shared" si="16"/>
        <v>7787242</v>
      </c>
      <c r="U88" s="20">
        <f t="shared" si="17"/>
        <v>33698068.8</v>
      </c>
      <c r="V88" s="22">
        <f t="shared" si="18"/>
        <v>0.49345850279272385</v>
      </c>
      <c r="W88" s="22">
        <f t="shared" si="19"/>
        <v>0.004999984308038955</v>
      </c>
      <c r="X88" s="22">
        <f t="shared" si="20"/>
        <v>0.49845848710076285</v>
      </c>
      <c r="Y88" s="23">
        <f t="shared" si="21"/>
        <v>1.4553624968684329</v>
      </c>
      <c r="Z88" s="23">
        <f t="shared" si="22"/>
        <v>0.20317996608031075</v>
      </c>
      <c r="AA88" s="24"/>
      <c r="AB88" s="23">
        <f t="shared" si="23"/>
        <v>2.157000950049506</v>
      </c>
      <c r="AC88" s="30">
        <v>420466.09506618534</v>
      </c>
      <c r="AD88" s="26">
        <f t="shared" si="24"/>
        <v>9069.457665213678</v>
      </c>
      <c r="AE88" s="61" t="s">
        <v>1173</v>
      </c>
      <c r="AF88" s="28">
        <f>F88/H88</f>
        <v>1775099310.305647</v>
      </c>
      <c r="AG88" s="22">
        <f>(M88/AF88)*100</f>
        <v>0.17881868814728152</v>
      </c>
      <c r="AH88" s="22">
        <f>(Q88/AF88)*100</f>
        <v>1.280864533493908</v>
      </c>
      <c r="AI88" s="22">
        <f>(T88/AF88)*100</f>
        <v>0.4386933144973814</v>
      </c>
      <c r="AJ88" s="22">
        <f t="shared" si="25"/>
        <v>1.899</v>
      </c>
    </row>
    <row r="89" spans="1:36" ht="12.75">
      <c r="A89" s="13" t="s">
        <v>214</v>
      </c>
      <c r="B89" s="14" t="s">
        <v>215</v>
      </c>
      <c r="C89" s="15" t="s">
        <v>85</v>
      </c>
      <c r="D89" s="16"/>
      <c r="E89" s="16" t="s">
        <v>110</v>
      </c>
      <c r="F89" s="34">
        <v>1200977432</v>
      </c>
      <c r="G89" s="33">
        <v>98.33</v>
      </c>
      <c r="H89" s="19">
        <f t="shared" si="14"/>
        <v>0.9833</v>
      </c>
      <c r="I89" s="17">
        <v>2119973.88</v>
      </c>
      <c r="J89" s="17">
        <v>0</v>
      </c>
      <c r="K89" s="17">
        <v>0</v>
      </c>
      <c r="L89" s="17">
        <v>121137.29</v>
      </c>
      <c r="M89" s="20">
        <f t="shared" si="15"/>
        <v>2241111.17</v>
      </c>
      <c r="N89" s="17">
        <v>11517206</v>
      </c>
      <c r="O89" s="17">
        <v>0</v>
      </c>
      <c r="P89" s="17">
        <v>0</v>
      </c>
      <c r="Q89" s="20">
        <f t="shared" si="26"/>
        <v>11517206</v>
      </c>
      <c r="R89" s="17">
        <v>6532594</v>
      </c>
      <c r="S89" s="17">
        <v>0</v>
      </c>
      <c r="T89" s="21">
        <f t="shared" si="16"/>
        <v>6532594</v>
      </c>
      <c r="U89" s="20">
        <f t="shared" si="17"/>
        <v>20290911.17</v>
      </c>
      <c r="V89" s="22">
        <f t="shared" si="18"/>
        <v>0.5439397798775623</v>
      </c>
      <c r="W89" s="22">
        <f t="shared" si="19"/>
        <v>0</v>
      </c>
      <c r="X89" s="22">
        <f t="shared" si="20"/>
        <v>0.5439397798775623</v>
      </c>
      <c r="Y89" s="23">
        <f t="shared" si="21"/>
        <v>0.9589860469584578</v>
      </c>
      <c r="Z89" s="23">
        <f t="shared" si="22"/>
        <v>0.18660726757103624</v>
      </c>
      <c r="AA89" s="24"/>
      <c r="AB89" s="23">
        <f t="shared" si="23"/>
        <v>1.6895330944070566</v>
      </c>
      <c r="AC89" s="30">
        <v>412211.41001855285</v>
      </c>
      <c r="AD89" s="26">
        <f t="shared" si="24"/>
        <v>6964.448191185415</v>
      </c>
      <c r="AE89" s="61" t="s">
        <v>1173</v>
      </c>
      <c r="AF89" s="28">
        <f>F89/H89</f>
        <v>1221374384.2164142</v>
      </c>
      <c r="AG89" s="22">
        <f>(M89/AF89)*100</f>
        <v>0.18349092620259994</v>
      </c>
      <c r="AH89" s="22">
        <f>(Q89/AF89)*100</f>
        <v>0.9429709799742515</v>
      </c>
      <c r="AI89" s="22">
        <f>(T89/AF89)*100</f>
        <v>0.5348559855536069</v>
      </c>
      <c r="AJ89" s="22">
        <f t="shared" si="25"/>
        <v>1.661</v>
      </c>
    </row>
    <row r="90" spans="1:36" ht="12.75">
      <c r="A90" s="13" t="s">
        <v>216</v>
      </c>
      <c r="B90" s="14" t="s">
        <v>217</v>
      </c>
      <c r="C90" s="15" t="s">
        <v>85</v>
      </c>
      <c r="D90" s="16"/>
      <c r="E90" s="16"/>
      <c r="F90" s="34">
        <v>1913535975</v>
      </c>
      <c r="G90" s="33">
        <v>96.38</v>
      </c>
      <c r="H90" s="19">
        <f t="shared" si="14"/>
        <v>0.9638</v>
      </c>
      <c r="I90" s="17">
        <v>3489221.3</v>
      </c>
      <c r="J90" s="17">
        <v>0</v>
      </c>
      <c r="K90" s="17">
        <v>0</v>
      </c>
      <c r="L90" s="17">
        <v>199954.59</v>
      </c>
      <c r="M90" s="20">
        <f t="shared" si="15"/>
        <v>3689175.8899999997</v>
      </c>
      <c r="N90" s="17">
        <v>0</v>
      </c>
      <c r="O90" s="17">
        <v>20315713.43</v>
      </c>
      <c r="P90" s="17">
        <v>0</v>
      </c>
      <c r="Q90" s="20">
        <f t="shared" si="26"/>
        <v>20315713.43</v>
      </c>
      <c r="R90" s="17">
        <v>8477449</v>
      </c>
      <c r="S90" s="17">
        <v>0</v>
      </c>
      <c r="T90" s="21">
        <f t="shared" si="16"/>
        <v>8477449</v>
      </c>
      <c r="U90" s="20">
        <f t="shared" si="17"/>
        <v>32482338.32</v>
      </c>
      <c r="V90" s="22">
        <f t="shared" si="18"/>
        <v>0.44302532645094383</v>
      </c>
      <c r="W90" s="22">
        <f t="shared" si="19"/>
        <v>0</v>
      </c>
      <c r="X90" s="22">
        <f t="shared" si="20"/>
        <v>0.44302532645094383</v>
      </c>
      <c r="Y90" s="23">
        <f t="shared" si="21"/>
        <v>1.0616844258702791</v>
      </c>
      <c r="Z90" s="23">
        <f t="shared" si="22"/>
        <v>0.19279365207649152</v>
      </c>
      <c r="AA90" s="24"/>
      <c r="AB90" s="23">
        <f t="shared" si="23"/>
        <v>1.6975034043977144</v>
      </c>
      <c r="AC90" s="30">
        <v>548094.63544754</v>
      </c>
      <c r="AD90" s="26">
        <f t="shared" si="24"/>
        <v>9303.925096043233</v>
      </c>
      <c r="AE90" s="61" t="s">
        <v>1173</v>
      </c>
      <c r="AF90" s="28">
        <f>F90/H90</f>
        <v>1985407735.007263</v>
      </c>
      <c r="AG90" s="22">
        <f>(M90/AF90)*100</f>
        <v>0.18581452187132252</v>
      </c>
      <c r="AH90" s="22">
        <f>(Q90/AF90)*100</f>
        <v>1.0232514496537752</v>
      </c>
      <c r="AI90" s="22">
        <f>(T90/AF90)*100</f>
        <v>0.42698780963341965</v>
      </c>
      <c r="AJ90" s="22">
        <f t="shared" si="25"/>
        <v>1.636</v>
      </c>
    </row>
    <row r="91" spans="1:36" ht="12.75">
      <c r="A91" s="13" t="s">
        <v>218</v>
      </c>
      <c r="B91" s="14" t="s">
        <v>219</v>
      </c>
      <c r="C91" s="15" t="s">
        <v>85</v>
      </c>
      <c r="D91" s="16"/>
      <c r="E91" s="16"/>
      <c r="F91" s="34">
        <v>1631694098</v>
      </c>
      <c r="G91" s="33">
        <v>81.58</v>
      </c>
      <c r="H91" s="19">
        <f t="shared" si="14"/>
        <v>0.8158</v>
      </c>
      <c r="I91" s="17">
        <v>3438103.96</v>
      </c>
      <c r="J91" s="17">
        <v>0</v>
      </c>
      <c r="K91" s="17">
        <v>0</v>
      </c>
      <c r="L91" s="17">
        <v>196642.82</v>
      </c>
      <c r="M91" s="20">
        <f t="shared" si="15"/>
        <v>3634746.78</v>
      </c>
      <c r="N91" s="17">
        <v>0</v>
      </c>
      <c r="O91" s="17">
        <v>19584138.06</v>
      </c>
      <c r="P91" s="17">
        <v>0</v>
      </c>
      <c r="Q91" s="20">
        <f t="shared" si="26"/>
        <v>19584138.06</v>
      </c>
      <c r="R91" s="17">
        <v>10900911</v>
      </c>
      <c r="S91" s="17">
        <v>0</v>
      </c>
      <c r="T91" s="21">
        <f t="shared" si="16"/>
        <v>10900911</v>
      </c>
      <c r="U91" s="20">
        <f t="shared" si="17"/>
        <v>34119795.84</v>
      </c>
      <c r="V91" s="22">
        <f t="shared" si="18"/>
        <v>0.6680732015493263</v>
      </c>
      <c r="W91" s="22">
        <f t="shared" si="19"/>
        <v>0</v>
      </c>
      <c r="X91" s="22">
        <f t="shared" si="20"/>
        <v>0.6680732015493263</v>
      </c>
      <c r="Y91" s="23">
        <f t="shared" si="21"/>
        <v>1.2002334312543428</v>
      </c>
      <c r="Z91" s="23">
        <f t="shared" si="22"/>
        <v>0.22275908115713486</v>
      </c>
      <c r="AA91" s="24"/>
      <c r="AB91" s="23">
        <f t="shared" si="23"/>
        <v>2.091065713960804</v>
      </c>
      <c r="AC91" s="30">
        <v>395691.63166397414</v>
      </c>
      <c r="AD91" s="26">
        <f t="shared" si="24"/>
        <v>8274.172042737437</v>
      </c>
      <c r="AE91" s="61" t="s">
        <v>1173</v>
      </c>
      <c r="AF91" s="28">
        <f>F91/H91</f>
        <v>2000115344.4471686</v>
      </c>
      <c r="AG91" s="22">
        <f>(M91/AF91)*100</f>
        <v>0.1817268584079906</v>
      </c>
      <c r="AH91" s="22">
        <f>(Q91/AF91)*100</f>
        <v>0.9791504332172928</v>
      </c>
      <c r="AI91" s="22">
        <f>(T91/AF91)*100</f>
        <v>0.5450141178239403</v>
      </c>
      <c r="AJ91" s="22">
        <f t="shared" si="25"/>
        <v>1.706</v>
      </c>
    </row>
    <row r="92" spans="1:36" ht="12.75">
      <c r="A92" s="13" t="s">
        <v>220</v>
      </c>
      <c r="B92" s="14" t="s">
        <v>221</v>
      </c>
      <c r="C92" s="15" t="s">
        <v>85</v>
      </c>
      <c r="D92" s="16"/>
      <c r="E92" s="16"/>
      <c r="F92" s="34">
        <v>1652626979</v>
      </c>
      <c r="G92" s="33">
        <v>75.23</v>
      </c>
      <c r="H92" s="19">
        <f t="shared" si="14"/>
        <v>0.7523000000000001</v>
      </c>
      <c r="I92" s="17">
        <v>3874887.56</v>
      </c>
      <c r="J92" s="17">
        <v>0</v>
      </c>
      <c r="K92" s="17">
        <v>0</v>
      </c>
      <c r="L92" s="17">
        <v>224506.9</v>
      </c>
      <c r="M92" s="20">
        <f t="shared" si="15"/>
        <v>4099394.46</v>
      </c>
      <c r="N92" s="17">
        <v>12344346</v>
      </c>
      <c r="O92" s="17">
        <v>9931762.17</v>
      </c>
      <c r="P92" s="17">
        <v>0</v>
      </c>
      <c r="Q92" s="20">
        <f t="shared" si="26"/>
        <v>22276108.17</v>
      </c>
      <c r="R92" s="17">
        <v>7288085</v>
      </c>
      <c r="S92" s="17">
        <v>165262</v>
      </c>
      <c r="T92" s="21">
        <f t="shared" si="16"/>
        <v>7453347</v>
      </c>
      <c r="U92" s="20">
        <f t="shared" si="17"/>
        <v>33828849.63</v>
      </c>
      <c r="V92" s="22">
        <f t="shared" si="18"/>
        <v>0.4410000013681249</v>
      </c>
      <c r="W92" s="22">
        <f t="shared" si="19"/>
        <v>0.009999957770264623</v>
      </c>
      <c r="X92" s="22">
        <f t="shared" si="20"/>
        <v>0.4509999591383895</v>
      </c>
      <c r="Y92" s="23">
        <f t="shared" si="21"/>
        <v>1.3479211251579115</v>
      </c>
      <c r="Z92" s="23">
        <f t="shared" si="22"/>
        <v>0.24805322145234082</v>
      </c>
      <c r="AA92" s="24"/>
      <c r="AB92" s="23">
        <f t="shared" si="23"/>
        <v>2.0469743057486416</v>
      </c>
      <c r="AC92" s="30">
        <v>650502.401280683</v>
      </c>
      <c r="AD92" s="26">
        <f t="shared" si="24"/>
        <v>13315.617012493503</v>
      </c>
      <c r="AE92" s="61" t="s">
        <v>1173</v>
      </c>
      <c r="AF92" s="28">
        <f>F92/H92</f>
        <v>2196765889.937525</v>
      </c>
      <c r="AG92" s="22">
        <f>(M92/AF92)*100</f>
        <v>0.18661043849859602</v>
      </c>
      <c r="AH92" s="22">
        <f>(Q92/AF92)*100</f>
        <v>1.0140410624562968</v>
      </c>
      <c r="AI92" s="22">
        <f>(T92/AF92)*100</f>
        <v>0.3392872692598104</v>
      </c>
      <c r="AJ92" s="22">
        <f t="shared" si="25"/>
        <v>1.54</v>
      </c>
    </row>
    <row r="93" spans="1:36" ht="12.75">
      <c r="A93" s="13" t="s">
        <v>222</v>
      </c>
      <c r="B93" s="14" t="s">
        <v>223</v>
      </c>
      <c r="C93" s="15" t="s">
        <v>85</v>
      </c>
      <c r="D93" s="16"/>
      <c r="E93" s="16"/>
      <c r="F93" s="34">
        <v>782444574</v>
      </c>
      <c r="G93" s="33">
        <v>58.25</v>
      </c>
      <c r="H93" s="19">
        <f t="shared" si="14"/>
        <v>0.5825</v>
      </c>
      <c r="I93" s="17">
        <v>2357457.31</v>
      </c>
      <c r="J93" s="17">
        <v>0</v>
      </c>
      <c r="K93" s="17">
        <v>0</v>
      </c>
      <c r="L93" s="17">
        <v>134877.99</v>
      </c>
      <c r="M93" s="20">
        <f t="shared" si="15"/>
        <v>2492335.3</v>
      </c>
      <c r="N93" s="17">
        <v>12328414.5</v>
      </c>
      <c r="O93" s="17">
        <v>0</v>
      </c>
      <c r="P93" s="17">
        <v>0</v>
      </c>
      <c r="Q93" s="20">
        <f t="shared" si="26"/>
        <v>12328414.5</v>
      </c>
      <c r="R93" s="17">
        <v>8921306</v>
      </c>
      <c r="S93" s="17">
        <v>0</v>
      </c>
      <c r="T93" s="21">
        <f t="shared" si="16"/>
        <v>8921306</v>
      </c>
      <c r="U93" s="20">
        <f t="shared" si="17"/>
        <v>23742055.8</v>
      </c>
      <c r="V93" s="22">
        <f t="shared" si="18"/>
        <v>1.1401837646330204</v>
      </c>
      <c r="W93" s="22">
        <f t="shared" si="19"/>
        <v>0</v>
      </c>
      <c r="X93" s="22">
        <f t="shared" si="20"/>
        <v>1.1401837646330204</v>
      </c>
      <c r="Y93" s="23">
        <f t="shared" si="21"/>
        <v>1.5756278348222015</v>
      </c>
      <c r="Z93" s="23">
        <f t="shared" si="22"/>
        <v>0.3185318657472088</v>
      </c>
      <c r="AA93" s="24"/>
      <c r="AB93" s="23">
        <f t="shared" si="23"/>
        <v>3.034343465202431</v>
      </c>
      <c r="AC93" s="30">
        <v>234016.2031438936</v>
      </c>
      <c r="AD93" s="26">
        <f t="shared" si="24"/>
        <v>7100.855367611582</v>
      </c>
      <c r="AE93" s="61" t="s">
        <v>1173</v>
      </c>
      <c r="AF93" s="28">
        <f>F93/H93</f>
        <v>1343252487.553648</v>
      </c>
      <c r="AG93" s="22">
        <f>(M93/AF93)*100</f>
        <v>0.18554481179774912</v>
      </c>
      <c r="AH93" s="22">
        <f>(Q93/AF93)*100</f>
        <v>0.9178032137839326</v>
      </c>
      <c r="AI93" s="22">
        <f>(T93/AF93)*100</f>
        <v>0.6641570428987345</v>
      </c>
      <c r="AJ93" s="22">
        <f t="shared" si="25"/>
        <v>1.7680000000000002</v>
      </c>
    </row>
    <row r="94" spans="1:36" ht="12.75">
      <c r="A94" s="13" t="s">
        <v>224</v>
      </c>
      <c r="B94" s="14" t="s">
        <v>225</v>
      </c>
      <c r="C94" s="15" t="s">
        <v>85</v>
      </c>
      <c r="D94" s="16"/>
      <c r="E94" s="16"/>
      <c r="F94" s="34">
        <v>4657429627</v>
      </c>
      <c r="G94" s="33">
        <v>99.53</v>
      </c>
      <c r="H94" s="19">
        <f t="shared" si="14"/>
        <v>0.9953</v>
      </c>
      <c r="I94" s="17">
        <v>8093820.36</v>
      </c>
      <c r="J94" s="17">
        <v>0</v>
      </c>
      <c r="K94" s="17">
        <v>0</v>
      </c>
      <c r="L94" s="17">
        <v>463389.36</v>
      </c>
      <c r="M94" s="20">
        <f t="shared" si="15"/>
        <v>8557209.72</v>
      </c>
      <c r="N94" s="17">
        <v>29419930</v>
      </c>
      <c r="O94" s="17">
        <v>16421113.42</v>
      </c>
      <c r="P94" s="17">
        <v>0</v>
      </c>
      <c r="Q94" s="20">
        <f t="shared" si="26"/>
        <v>45841043.42</v>
      </c>
      <c r="R94" s="17">
        <v>10098174</v>
      </c>
      <c r="S94" s="17">
        <v>232871</v>
      </c>
      <c r="T94" s="21">
        <f t="shared" si="16"/>
        <v>10331045</v>
      </c>
      <c r="U94" s="20">
        <f t="shared" si="17"/>
        <v>64729298.14</v>
      </c>
      <c r="V94" s="22">
        <f t="shared" si="18"/>
        <v>0.21681860615690202</v>
      </c>
      <c r="W94" s="22">
        <f t="shared" si="19"/>
        <v>0.0049999896649002016</v>
      </c>
      <c r="X94" s="22">
        <f t="shared" si="20"/>
        <v>0.2218185958218022</v>
      </c>
      <c r="Y94" s="23">
        <f t="shared" si="21"/>
        <v>0.9842562763428739</v>
      </c>
      <c r="Z94" s="23">
        <f t="shared" si="22"/>
        <v>0.18373245342006325</v>
      </c>
      <c r="AA94" s="24"/>
      <c r="AB94" s="23">
        <f t="shared" si="23"/>
        <v>1.3898073255847394</v>
      </c>
      <c r="AC94" s="30">
        <v>787795.4461705203</v>
      </c>
      <c r="AD94" s="26">
        <f t="shared" si="24"/>
        <v>10948.838821500873</v>
      </c>
      <c r="AE94" s="61" t="s">
        <v>1173</v>
      </c>
      <c r="AF94" s="28">
        <f>F94/H94</f>
        <v>4679422914.699086</v>
      </c>
      <c r="AG94" s="22">
        <f>(M94/AF94)*100</f>
        <v>0.18286891088898893</v>
      </c>
      <c r="AH94" s="22">
        <f>(Q94/AF94)*100</f>
        <v>0.9796302718440623</v>
      </c>
      <c r="AI94" s="22">
        <f>(T94/AF94)*100</f>
        <v>0.22077604842143972</v>
      </c>
      <c r="AJ94" s="22">
        <f t="shared" si="25"/>
        <v>1.3840000000000001</v>
      </c>
    </row>
    <row r="95" spans="1:36" ht="12.75">
      <c r="A95" s="13" t="s">
        <v>226</v>
      </c>
      <c r="B95" s="14" t="s">
        <v>227</v>
      </c>
      <c r="C95" s="15" t="s">
        <v>228</v>
      </c>
      <c r="D95" s="16"/>
      <c r="E95" s="16" t="s">
        <v>177</v>
      </c>
      <c r="F95" s="34">
        <v>202947669</v>
      </c>
      <c r="G95" s="33">
        <v>107.15</v>
      </c>
      <c r="H95" s="19">
        <f t="shared" si="14"/>
        <v>1.0715000000000001</v>
      </c>
      <c r="I95" s="17">
        <v>625843.77</v>
      </c>
      <c r="J95" s="17">
        <v>57785.52</v>
      </c>
      <c r="K95" s="17">
        <v>0</v>
      </c>
      <c r="L95" s="17">
        <v>78468.9</v>
      </c>
      <c r="M95" s="20">
        <f t="shared" si="15"/>
        <v>762098.1900000001</v>
      </c>
      <c r="N95" s="17">
        <v>1104225</v>
      </c>
      <c r="O95" s="17">
        <v>821144.43</v>
      </c>
      <c r="P95" s="17">
        <v>0</v>
      </c>
      <c r="Q95" s="20">
        <f t="shared" si="26"/>
        <v>1925369.4300000002</v>
      </c>
      <c r="R95" s="17">
        <v>23979</v>
      </c>
      <c r="S95" s="17">
        <v>0</v>
      </c>
      <c r="T95" s="21">
        <f t="shared" si="16"/>
        <v>23979</v>
      </c>
      <c r="U95" s="20">
        <f t="shared" si="17"/>
        <v>2711446.62</v>
      </c>
      <c r="V95" s="22">
        <f t="shared" si="18"/>
        <v>0.011815361131346623</v>
      </c>
      <c r="W95" s="22">
        <f t="shared" si="19"/>
        <v>0</v>
      </c>
      <c r="X95" s="22">
        <f t="shared" si="20"/>
        <v>0.011815361131346623</v>
      </c>
      <c r="Y95" s="23">
        <f t="shared" si="21"/>
        <v>0.9487024115561534</v>
      </c>
      <c r="Z95" s="23">
        <f t="shared" si="22"/>
        <v>0.3755146308184501</v>
      </c>
      <c r="AA95" s="24"/>
      <c r="AB95" s="23">
        <f t="shared" si="23"/>
        <v>1.33603240350595</v>
      </c>
      <c r="AC95" s="30">
        <v>282596.91470054444</v>
      </c>
      <c r="AD95" s="26">
        <f t="shared" si="24"/>
        <v>3775.5863517073435</v>
      </c>
      <c r="AE95" s="61" t="s">
        <v>1173</v>
      </c>
      <c r="AF95" s="28">
        <f>F95/H95</f>
        <v>189405197.38684085</v>
      </c>
      <c r="AG95" s="22">
        <f>(M95/AF95)*100</f>
        <v>0.4023639269219693</v>
      </c>
      <c r="AH95" s="22">
        <f>(Q95/AF95)*100</f>
        <v>1.0165346339824186</v>
      </c>
      <c r="AI95" s="22">
        <f>(T95/AF95)*100</f>
        <v>0.012660159452237908</v>
      </c>
      <c r="AJ95" s="22">
        <f t="shared" si="25"/>
        <v>1.432</v>
      </c>
    </row>
    <row r="96" spans="1:36" ht="12.75">
      <c r="A96" s="13" t="s">
        <v>229</v>
      </c>
      <c r="B96" s="14" t="s">
        <v>230</v>
      </c>
      <c r="C96" s="15" t="s">
        <v>228</v>
      </c>
      <c r="D96" s="16"/>
      <c r="E96" s="16"/>
      <c r="F96" s="34">
        <v>83822400</v>
      </c>
      <c r="G96" s="33">
        <v>54.09</v>
      </c>
      <c r="H96" s="19">
        <f t="shared" si="14"/>
        <v>0.5409</v>
      </c>
      <c r="I96" s="17">
        <v>482238.79</v>
      </c>
      <c r="J96" s="17">
        <v>44526.16</v>
      </c>
      <c r="K96" s="17">
        <v>0</v>
      </c>
      <c r="L96" s="17">
        <v>60463.57</v>
      </c>
      <c r="M96" s="20">
        <f t="shared" si="15"/>
        <v>587228.5199999999</v>
      </c>
      <c r="N96" s="17">
        <v>2601121.5</v>
      </c>
      <c r="O96" s="17">
        <v>0</v>
      </c>
      <c r="P96" s="17">
        <v>0</v>
      </c>
      <c r="Q96" s="20">
        <f t="shared" si="26"/>
        <v>2601121.5</v>
      </c>
      <c r="R96" s="17">
        <v>1191997.34</v>
      </c>
      <c r="S96" s="17">
        <v>0</v>
      </c>
      <c r="T96" s="21">
        <f t="shared" si="16"/>
        <v>1191997.34</v>
      </c>
      <c r="U96" s="20">
        <f t="shared" si="17"/>
        <v>4380347.36</v>
      </c>
      <c r="V96" s="22">
        <f t="shared" si="18"/>
        <v>1.4220510746530761</v>
      </c>
      <c r="W96" s="22">
        <f t="shared" si="19"/>
        <v>0</v>
      </c>
      <c r="X96" s="22">
        <f t="shared" si="20"/>
        <v>1.4220510746530761</v>
      </c>
      <c r="Y96" s="23">
        <f t="shared" si="21"/>
        <v>3.103134126438756</v>
      </c>
      <c r="Z96" s="23">
        <f t="shared" si="22"/>
        <v>0.7005627612666779</v>
      </c>
      <c r="AA96" s="24"/>
      <c r="AB96" s="23">
        <f t="shared" si="23"/>
        <v>5.225747962358511</v>
      </c>
      <c r="AC96" s="30">
        <v>87335.64814814815</v>
      </c>
      <c r="AD96" s="26">
        <f t="shared" si="24"/>
        <v>4563.94085351445</v>
      </c>
      <c r="AE96" s="61" t="s">
        <v>1173</v>
      </c>
      <c r="AF96" s="28">
        <f>F96/H96</f>
        <v>154968386.0232945</v>
      </c>
      <c r="AG96" s="22">
        <f>(M96/AF96)*100</f>
        <v>0.37893439756914615</v>
      </c>
      <c r="AH96" s="22">
        <f>(Q96/AF96)*100</f>
        <v>1.6784852489907232</v>
      </c>
      <c r="AI96" s="22">
        <f>(T96/AF96)*100</f>
        <v>0.7691874262798489</v>
      </c>
      <c r="AJ96" s="22">
        <f t="shared" si="25"/>
        <v>2.826</v>
      </c>
    </row>
    <row r="97" spans="1:36" ht="12.75">
      <c r="A97" s="13" t="s">
        <v>231</v>
      </c>
      <c r="B97" s="14" t="s">
        <v>232</v>
      </c>
      <c r="C97" s="15" t="s">
        <v>228</v>
      </c>
      <c r="D97" s="16"/>
      <c r="E97" s="16" t="s">
        <v>177</v>
      </c>
      <c r="F97" s="34">
        <v>402442264</v>
      </c>
      <c r="G97" s="33">
        <v>104.63</v>
      </c>
      <c r="H97" s="19">
        <f t="shared" si="14"/>
        <v>1.0463</v>
      </c>
      <c r="I97" s="17">
        <v>1187068.72</v>
      </c>
      <c r="J97" s="17">
        <v>109603.38</v>
      </c>
      <c r="K97" s="17">
        <v>0</v>
      </c>
      <c r="L97" s="17">
        <v>148850.48</v>
      </c>
      <c r="M97" s="20">
        <f t="shared" si="15"/>
        <v>1445522.58</v>
      </c>
      <c r="N97" s="17">
        <v>0</v>
      </c>
      <c r="O97" s="17">
        <v>4961481.17</v>
      </c>
      <c r="P97" s="17">
        <v>0</v>
      </c>
      <c r="Q97" s="20">
        <f t="shared" si="26"/>
        <v>4961481.17</v>
      </c>
      <c r="R97" s="17">
        <v>2848779.29</v>
      </c>
      <c r="S97" s="17">
        <v>0</v>
      </c>
      <c r="T97" s="21">
        <f t="shared" si="16"/>
        <v>2848779.29</v>
      </c>
      <c r="U97" s="20">
        <f t="shared" si="17"/>
        <v>9255783.04</v>
      </c>
      <c r="V97" s="22">
        <f t="shared" si="18"/>
        <v>0.7078727919093508</v>
      </c>
      <c r="W97" s="22">
        <f t="shared" si="19"/>
        <v>0</v>
      </c>
      <c r="X97" s="22">
        <f t="shared" si="20"/>
        <v>0.7078727919093508</v>
      </c>
      <c r="Y97" s="23">
        <f t="shared" si="21"/>
        <v>1.232842972476668</v>
      </c>
      <c r="Z97" s="23">
        <f t="shared" si="22"/>
        <v>0.35918756783457517</v>
      </c>
      <c r="AA97" s="24"/>
      <c r="AB97" s="23">
        <f t="shared" si="23"/>
        <v>2.2999033322205937</v>
      </c>
      <c r="AC97" s="30">
        <v>245980.63704945517</v>
      </c>
      <c r="AD97" s="26">
        <f t="shared" si="24"/>
        <v>5657.316868117864</v>
      </c>
      <c r="AE97" s="61" t="s">
        <v>1173</v>
      </c>
      <c r="AF97" s="28">
        <f>F97/H97</f>
        <v>384633722.6416898</v>
      </c>
      <c r="AG97" s="22">
        <f>(M97/AF97)*100</f>
        <v>0.375817952225316</v>
      </c>
      <c r="AH97" s="22">
        <f>(Q97/AF97)*100</f>
        <v>1.2899236021023377</v>
      </c>
      <c r="AI97" s="22">
        <f>(T97/AF97)*100</f>
        <v>0.7406473021747537</v>
      </c>
      <c r="AJ97" s="22">
        <f t="shared" si="25"/>
        <v>2.407</v>
      </c>
    </row>
    <row r="98" spans="1:36" ht="12.75">
      <c r="A98" s="13" t="s">
        <v>233</v>
      </c>
      <c r="B98" s="14" t="s">
        <v>234</v>
      </c>
      <c r="C98" s="15" t="s">
        <v>228</v>
      </c>
      <c r="D98" s="16"/>
      <c r="E98" s="16"/>
      <c r="F98" s="34">
        <v>698446486</v>
      </c>
      <c r="G98" s="33">
        <v>48.97</v>
      </c>
      <c r="H98" s="19">
        <f t="shared" si="14"/>
        <v>0.48969999999999997</v>
      </c>
      <c r="I98" s="17">
        <v>4407519.81</v>
      </c>
      <c r="J98" s="17">
        <v>407036.47</v>
      </c>
      <c r="K98" s="17">
        <v>0</v>
      </c>
      <c r="L98" s="17">
        <v>553729.45</v>
      </c>
      <c r="M98" s="20">
        <f t="shared" si="15"/>
        <v>5368285.7299999995</v>
      </c>
      <c r="N98" s="17">
        <v>0</v>
      </c>
      <c r="O98" s="17">
        <v>19331284.84</v>
      </c>
      <c r="P98" s="17">
        <v>0</v>
      </c>
      <c r="Q98" s="20">
        <f t="shared" si="26"/>
        <v>19331284.84</v>
      </c>
      <c r="R98" s="17">
        <v>4141904</v>
      </c>
      <c r="S98" s="17">
        <v>209534</v>
      </c>
      <c r="T98" s="21">
        <f t="shared" si="16"/>
        <v>4351438</v>
      </c>
      <c r="U98" s="20">
        <f t="shared" si="17"/>
        <v>29051008.57</v>
      </c>
      <c r="V98" s="22">
        <f t="shared" si="18"/>
        <v>0.5930166566834155</v>
      </c>
      <c r="W98" s="22">
        <f t="shared" si="19"/>
        <v>0.030000007760079134</v>
      </c>
      <c r="X98" s="22">
        <f t="shared" si="20"/>
        <v>0.6230166644434947</v>
      </c>
      <c r="Y98" s="23">
        <f t="shared" si="21"/>
        <v>2.7677546136297693</v>
      </c>
      <c r="Z98" s="23">
        <f t="shared" si="22"/>
        <v>0.768603728074308</v>
      </c>
      <c r="AA98" s="24"/>
      <c r="AB98" s="23">
        <f t="shared" si="23"/>
        <v>4.159375006147572</v>
      </c>
      <c r="AC98" s="30">
        <v>145268.7087517934</v>
      </c>
      <c r="AD98" s="26">
        <f t="shared" si="24"/>
        <v>6042.270363575405</v>
      </c>
      <c r="AE98" s="61" t="s">
        <v>1173</v>
      </c>
      <c r="AF98" s="28">
        <f>F98/H98</f>
        <v>1426274220.9516032</v>
      </c>
      <c r="AG98" s="22">
        <f>(M98/AF98)*100</f>
        <v>0.3763852456379886</v>
      </c>
      <c r="AH98" s="22">
        <f>(Q98/AF98)*100</f>
        <v>1.3553694342944977</v>
      </c>
      <c r="AI98" s="22">
        <f>(T98/AF98)*100</f>
        <v>0.3050912605779793</v>
      </c>
      <c r="AJ98" s="22">
        <f t="shared" si="25"/>
        <v>2.036</v>
      </c>
    </row>
    <row r="99" spans="1:36" ht="12.75">
      <c r="A99" s="13" t="s">
        <v>235</v>
      </c>
      <c r="B99" s="14" t="s">
        <v>236</v>
      </c>
      <c r="C99" s="15" t="s">
        <v>228</v>
      </c>
      <c r="D99" s="16"/>
      <c r="E99" s="16"/>
      <c r="F99" s="34">
        <v>436742039</v>
      </c>
      <c r="G99" s="33">
        <v>54.32</v>
      </c>
      <c r="H99" s="19">
        <f t="shared" si="14"/>
        <v>0.5432</v>
      </c>
      <c r="I99" s="17">
        <v>2434724.52</v>
      </c>
      <c r="J99" s="17">
        <v>224804.1</v>
      </c>
      <c r="K99" s="17">
        <v>0</v>
      </c>
      <c r="L99" s="17">
        <v>305282.96</v>
      </c>
      <c r="M99" s="20">
        <f t="shared" si="15"/>
        <v>2964811.58</v>
      </c>
      <c r="N99" s="17">
        <v>8631339</v>
      </c>
      <c r="O99" s="17">
        <v>0</v>
      </c>
      <c r="P99" s="17">
        <v>0</v>
      </c>
      <c r="Q99" s="20">
        <f t="shared" si="26"/>
        <v>8631339</v>
      </c>
      <c r="R99" s="17">
        <v>5184689.97</v>
      </c>
      <c r="S99" s="17">
        <v>0</v>
      </c>
      <c r="T99" s="21">
        <f t="shared" si="16"/>
        <v>5184689.97</v>
      </c>
      <c r="U99" s="20">
        <f t="shared" si="17"/>
        <v>16780840.55</v>
      </c>
      <c r="V99" s="22">
        <f t="shared" si="18"/>
        <v>1.187128672538894</v>
      </c>
      <c r="W99" s="22">
        <f t="shared" si="19"/>
        <v>0</v>
      </c>
      <c r="X99" s="22">
        <f t="shared" si="20"/>
        <v>1.187128672538894</v>
      </c>
      <c r="Y99" s="23">
        <f t="shared" si="21"/>
        <v>1.976301392868663</v>
      </c>
      <c r="Z99" s="23">
        <f t="shared" si="22"/>
        <v>0.6788473092236491</v>
      </c>
      <c r="AA99" s="24"/>
      <c r="AB99" s="23">
        <f t="shared" si="23"/>
        <v>3.8422773746312067</v>
      </c>
      <c r="AC99" s="30">
        <v>95244.97370862975</v>
      </c>
      <c r="AD99" s="26">
        <f t="shared" si="24"/>
        <v>3659.5760752801225</v>
      </c>
      <c r="AE99" s="61" t="s">
        <v>1173</v>
      </c>
      <c r="AF99" s="28">
        <f>F99/H99</f>
        <v>804017008.4683357</v>
      </c>
      <c r="AG99" s="22">
        <f>(M99/AF99)*100</f>
        <v>0.36874985837028623</v>
      </c>
      <c r="AH99" s="22">
        <f>(Q99/AF99)*100</f>
        <v>1.073526916606258</v>
      </c>
      <c r="AI99" s="22">
        <f>(T99/AF99)*100</f>
        <v>0.6448482949231273</v>
      </c>
      <c r="AJ99" s="22">
        <f t="shared" si="25"/>
        <v>2.088</v>
      </c>
    </row>
    <row r="100" spans="1:36" ht="12.75">
      <c r="A100" s="13" t="s">
        <v>237</v>
      </c>
      <c r="B100" s="14" t="s">
        <v>238</v>
      </c>
      <c r="C100" s="15" t="s">
        <v>228</v>
      </c>
      <c r="D100" s="16"/>
      <c r="E100" s="16"/>
      <c r="F100" s="34">
        <v>2387283167</v>
      </c>
      <c r="G100" s="33">
        <v>84.24</v>
      </c>
      <c r="H100" s="19">
        <f t="shared" si="14"/>
        <v>0.8423999999999999</v>
      </c>
      <c r="I100" s="17">
        <v>9392968.61</v>
      </c>
      <c r="J100" s="17">
        <v>867164</v>
      </c>
      <c r="K100" s="17">
        <v>0</v>
      </c>
      <c r="L100" s="17">
        <v>1178225.42</v>
      </c>
      <c r="M100" s="20">
        <f t="shared" si="15"/>
        <v>11438358.03</v>
      </c>
      <c r="N100" s="17">
        <v>35227628</v>
      </c>
      <c r="O100" s="17">
        <v>0</v>
      </c>
      <c r="P100" s="17">
        <v>0</v>
      </c>
      <c r="Q100" s="20">
        <f t="shared" si="26"/>
        <v>35227628</v>
      </c>
      <c r="R100" s="17">
        <v>7978508</v>
      </c>
      <c r="T100" s="21">
        <f t="shared" si="16"/>
        <v>7978508</v>
      </c>
      <c r="U100" s="20">
        <f t="shared" si="17"/>
        <v>54644494.03</v>
      </c>
      <c r="V100" s="22">
        <f t="shared" si="18"/>
        <v>0.33420869841872425</v>
      </c>
      <c r="W100" s="22">
        <f t="shared" si="19"/>
        <v>0</v>
      </c>
      <c r="X100" s="22">
        <f t="shared" si="20"/>
        <v>0.33420869841872425</v>
      </c>
      <c r="Y100" s="23">
        <f t="shared" si="21"/>
        <v>1.4756367609406429</v>
      </c>
      <c r="Z100" s="23">
        <f t="shared" si="22"/>
        <v>0.4791370453289842</v>
      </c>
      <c r="AA100" s="24"/>
      <c r="AB100" s="23">
        <f t="shared" si="23"/>
        <v>2.2889825046883514</v>
      </c>
      <c r="AC100" s="30">
        <v>254475.59527773573</v>
      </c>
      <c r="AD100" s="26">
        <f t="shared" si="24"/>
        <v>5824.901854608907</v>
      </c>
      <c r="AE100" s="61" t="s">
        <v>1173</v>
      </c>
      <c r="AF100" s="28">
        <f>F100/H100</f>
        <v>2833906893.3998103</v>
      </c>
      <c r="AG100" s="22">
        <f>(M100/AF100)*100</f>
        <v>0.40362504698513624</v>
      </c>
      <c r="AH100" s="22">
        <f>(Q100/AF100)*100</f>
        <v>1.2430764074163976</v>
      </c>
      <c r="AI100" s="22">
        <f>(T100/AF100)*100</f>
        <v>0.2815374075479333</v>
      </c>
      <c r="AJ100" s="22">
        <f t="shared" si="25"/>
        <v>1.9290000000000003</v>
      </c>
    </row>
    <row r="101" spans="1:36" ht="12.75">
      <c r="A101" s="13" t="s">
        <v>239</v>
      </c>
      <c r="B101" s="14" t="s">
        <v>240</v>
      </c>
      <c r="C101" s="15" t="s">
        <v>228</v>
      </c>
      <c r="D101" s="16"/>
      <c r="E101" s="16"/>
      <c r="F101" s="34">
        <v>721788710</v>
      </c>
      <c r="G101" s="33">
        <v>107.52</v>
      </c>
      <c r="H101" s="19">
        <f t="shared" si="14"/>
        <v>1.0752</v>
      </c>
      <c r="I101" s="17">
        <v>2056972.42</v>
      </c>
      <c r="J101" s="17">
        <v>189918.32</v>
      </c>
      <c r="K101" s="17">
        <v>0</v>
      </c>
      <c r="L101" s="17">
        <v>257972.67</v>
      </c>
      <c r="M101" s="20">
        <f t="shared" si="15"/>
        <v>2504863.4099999997</v>
      </c>
      <c r="N101" s="17">
        <v>5793680</v>
      </c>
      <c r="O101" s="17">
        <v>3218930</v>
      </c>
      <c r="P101" s="17">
        <v>0</v>
      </c>
      <c r="Q101" s="20">
        <f t="shared" si="26"/>
        <v>9012610</v>
      </c>
      <c r="R101" s="17">
        <v>302933</v>
      </c>
      <c r="S101" s="17">
        <v>0</v>
      </c>
      <c r="T101" s="21">
        <f t="shared" si="16"/>
        <v>302933</v>
      </c>
      <c r="U101" s="20">
        <f t="shared" si="17"/>
        <v>11820406.41</v>
      </c>
      <c r="V101" s="22">
        <f t="shared" si="18"/>
        <v>0.04196976148324625</v>
      </c>
      <c r="W101" s="22">
        <f t="shared" si="19"/>
        <v>0</v>
      </c>
      <c r="X101" s="22">
        <f t="shared" si="20"/>
        <v>0.04196976148324625</v>
      </c>
      <c r="Y101" s="23">
        <f t="shared" si="21"/>
        <v>1.248649345041709</v>
      </c>
      <c r="Z101" s="23">
        <f t="shared" si="22"/>
        <v>0.3470355486718544</v>
      </c>
      <c r="AA101" s="24"/>
      <c r="AB101" s="23">
        <f t="shared" si="23"/>
        <v>1.6376546551968094</v>
      </c>
      <c r="AC101" s="30">
        <v>455284.36123348016</v>
      </c>
      <c r="AD101" s="26">
        <f t="shared" si="24"/>
        <v>7455.985536123147</v>
      </c>
      <c r="AE101" s="61" t="s">
        <v>1173</v>
      </c>
      <c r="AF101" s="28">
        <f>F101/H101</f>
        <v>671306463.9136906</v>
      </c>
      <c r="AG101" s="22">
        <f>(M101/AF101)*100</f>
        <v>0.37313262193197777</v>
      </c>
      <c r="AH101" s="22">
        <f>(Q101/AF101)*100</f>
        <v>1.3425477757888453</v>
      </c>
      <c r="AI101" s="22">
        <f>(T101/AF101)*100</f>
        <v>0.04512588754678636</v>
      </c>
      <c r="AJ101" s="22">
        <f t="shared" si="25"/>
        <v>1.761</v>
      </c>
    </row>
    <row r="102" spans="1:36" ht="12.75">
      <c r="A102" s="13" t="s">
        <v>241</v>
      </c>
      <c r="B102" s="14" t="s">
        <v>242</v>
      </c>
      <c r="C102" s="15" t="s">
        <v>228</v>
      </c>
      <c r="D102" s="16"/>
      <c r="E102" s="16" t="s">
        <v>177</v>
      </c>
      <c r="F102" s="34">
        <v>1963893100</v>
      </c>
      <c r="G102" s="33">
        <v>98.33</v>
      </c>
      <c r="H102" s="19">
        <f t="shared" si="14"/>
        <v>0.9833</v>
      </c>
      <c r="I102" s="17">
        <v>6007778.21</v>
      </c>
      <c r="J102" s="17">
        <v>554712.62</v>
      </c>
      <c r="K102" s="17">
        <v>0</v>
      </c>
      <c r="L102" s="17">
        <v>753296.22</v>
      </c>
      <c r="M102" s="20">
        <f t="shared" si="15"/>
        <v>7315787.05</v>
      </c>
      <c r="N102" s="17">
        <v>26800637</v>
      </c>
      <c r="O102" s="17">
        <v>0</v>
      </c>
      <c r="P102" s="17">
        <v>0</v>
      </c>
      <c r="Q102" s="20">
        <f t="shared" si="26"/>
        <v>26800637</v>
      </c>
      <c r="R102" s="17">
        <v>6440698.64</v>
      </c>
      <c r="S102" s="17">
        <v>333861.82</v>
      </c>
      <c r="T102" s="21">
        <f t="shared" si="16"/>
        <v>6774560.46</v>
      </c>
      <c r="U102" s="20">
        <f t="shared" si="17"/>
        <v>40890984.51</v>
      </c>
      <c r="V102" s="22">
        <f t="shared" si="18"/>
        <v>0.327955663167206</v>
      </c>
      <c r="W102" s="22">
        <f t="shared" si="19"/>
        <v>0.016999999643565123</v>
      </c>
      <c r="X102" s="22">
        <f t="shared" si="20"/>
        <v>0.3449556628107711</v>
      </c>
      <c r="Y102" s="23">
        <f t="shared" si="21"/>
        <v>1.3646688304979533</v>
      </c>
      <c r="Z102" s="23">
        <f t="shared" si="22"/>
        <v>0.37251452484862846</v>
      </c>
      <c r="AA102" s="24"/>
      <c r="AB102" s="23">
        <f t="shared" si="23"/>
        <v>2.0821390181573527</v>
      </c>
      <c r="AC102" s="30">
        <v>295054.36821776716</v>
      </c>
      <c r="AD102" s="26">
        <f t="shared" si="24"/>
        <v>6143.442125439798</v>
      </c>
      <c r="AE102" s="61" t="s">
        <v>1173</v>
      </c>
      <c r="AF102" s="28">
        <f>F102/H102</f>
        <v>1997247127.021255</v>
      </c>
      <c r="AG102" s="22">
        <f>(M102/AF102)*100</f>
        <v>0.36629353228365635</v>
      </c>
      <c r="AH102" s="22">
        <f>(Q102/AF102)*100</f>
        <v>1.3418788610286374</v>
      </c>
      <c r="AI102" s="22">
        <f>(T102/AF102)*100</f>
        <v>0.3391949032418312</v>
      </c>
      <c r="AJ102" s="22">
        <f t="shared" si="25"/>
        <v>2.047</v>
      </c>
    </row>
    <row r="103" spans="1:36" ht="12.75">
      <c r="A103" s="13" t="s">
        <v>243</v>
      </c>
      <c r="B103" s="14" t="s">
        <v>244</v>
      </c>
      <c r="C103" s="15" t="s">
        <v>228</v>
      </c>
      <c r="D103" s="16"/>
      <c r="E103" s="16"/>
      <c r="F103" s="34">
        <v>469585913</v>
      </c>
      <c r="G103" s="33">
        <v>101.66</v>
      </c>
      <c r="H103" s="19">
        <f t="shared" si="14"/>
        <v>1.0166</v>
      </c>
      <c r="I103" s="17">
        <v>1433463.83</v>
      </c>
      <c r="J103" s="17">
        <v>132331.11</v>
      </c>
      <c r="K103" s="17">
        <v>0</v>
      </c>
      <c r="L103" s="17">
        <v>179773.37</v>
      </c>
      <c r="M103" s="20">
        <f t="shared" si="15"/>
        <v>1745568.31</v>
      </c>
      <c r="N103" s="17">
        <v>5143864</v>
      </c>
      <c r="O103" s="17">
        <v>0</v>
      </c>
      <c r="P103" s="17">
        <v>0</v>
      </c>
      <c r="Q103" s="20">
        <f t="shared" si="26"/>
        <v>5143864</v>
      </c>
      <c r="R103" s="17">
        <v>2724446.28</v>
      </c>
      <c r="S103" s="17">
        <v>0</v>
      </c>
      <c r="T103" s="21">
        <f t="shared" si="16"/>
        <v>2724446.28</v>
      </c>
      <c r="U103" s="20">
        <f t="shared" si="17"/>
        <v>9613878.59</v>
      </c>
      <c r="V103" s="22">
        <f t="shared" si="18"/>
        <v>0.5801805813540237</v>
      </c>
      <c r="W103" s="22">
        <f t="shared" si="19"/>
        <v>0</v>
      </c>
      <c r="X103" s="22">
        <f t="shared" si="20"/>
        <v>0.5801805813540237</v>
      </c>
      <c r="Y103" s="23">
        <f t="shared" si="21"/>
        <v>1.0954042396923436</v>
      </c>
      <c r="Z103" s="23">
        <f t="shared" si="22"/>
        <v>0.37172501595038265</v>
      </c>
      <c r="AA103" s="24"/>
      <c r="AB103" s="23">
        <f t="shared" si="23"/>
        <v>2.04730983699675</v>
      </c>
      <c r="AC103" s="30">
        <v>241106.9138906348</v>
      </c>
      <c r="AD103" s="26">
        <f t="shared" si="24"/>
        <v>4936.2055657622495</v>
      </c>
      <c r="AE103" s="61" t="s">
        <v>1173</v>
      </c>
      <c r="AF103" s="28">
        <f>F103/H103</f>
        <v>461918072.9883927</v>
      </c>
      <c r="AG103" s="22">
        <f>(M103/AF103)*100</f>
        <v>0.377895651215159</v>
      </c>
      <c r="AH103" s="22">
        <f>(Q103/AF103)*100</f>
        <v>1.1135879500712365</v>
      </c>
      <c r="AI103" s="22">
        <f>(T103/AF103)*100</f>
        <v>0.5898115790045004</v>
      </c>
      <c r="AJ103" s="22">
        <f t="shared" si="25"/>
        <v>2.082</v>
      </c>
    </row>
    <row r="104" spans="1:36" ht="12.75">
      <c r="A104" s="13" t="s">
        <v>245</v>
      </c>
      <c r="B104" s="14" t="s">
        <v>246</v>
      </c>
      <c r="C104" s="15" t="s">
        <v>228</v>
      </c>
      <c r="D104" s="16"/>
      <c r="E104" s="16"/>
      <c r="F104" s="34">
        <v>1555805607</v>
      </c>
      <c r="G104" s="33">
        <v>83.56</v>
      </c>
      <c r="H104" s="19">
        <f t="shared" si="14"/>
        <v>0.8356</v>
      </c>
      <c r="I104" s="17">
        <v>5924072.51</v>
      </c>
      <c r="J104" s="17">
        <v>546978.73</v>
      </c>
      <c r="K104" s="17">
        <v>0</v>
      </c>
      <c r="L104" s="17">
        <v>742803.11</v>
      </c>
      <c r="M104" s="20">
        <f t="shared" si="15"/>
        <v>7213854.350000001</v>
      </c>
      <c r="N104" s="17">
        <v>24465038</v>
      </c>
      <c r="O104" s="17">
        <v>0</v>
      </c>
      <c r="P104" s="17">
        <v>0</v>
      </c>
      <c r="Q104" s="20">
        <f t="shared" si="26"/>
        <v>24465038</v>
      </c>
      <c r="R104" s="17">
        <v>9521000</v>
      </c>
      <c r="S104" s="17">
        <v>325000</v>
      </c>
      <c r="T104" s="21">
        <f t="shared" si="16"/>
        <v>9846000</v>
      </c>
      <c r="U104" s="20">
        <f t="shared" si="17"/>
        <v>41524892.35</v>
      </c>
      <c r="V104" s="22">
        <f t="shared" si="18"/>
        <v>0.6119659138109791</v>
      </c>
      <c r="W104" s="22">
        <f t="shared" si="19"/>
        <v>0.020889499211066923</v>
      </c>
      <c r="X104" s="22">
        <f t="shared" si="20"/>
        <v>0.6328554130220461</v>
      </c>
      <c r="Y104" s="23">
        <f t="shared" si="21"/>
        <v>1.5724996676914533</v>
      </c>
      <c r="Z104" s="23">
        <f t="shared" si="22"/>
        <v>0.4636732453940823</v>
      </c>
      <c r="AA104" s="24"/>
      <c r="AB104" s="23">
        <f t="shared" si="23"/>
        <v>2.669028326107582</v>
      </c>
      <c r="AC104" s="30">
        <v>234249.35165473196</v>
      </c>
      <c r="AD104" s="26">
        <f t="shared" si="24"/>
        <v>6252.181549388156</v>
      </c>
      <c r="AE104" s="61" t="s">
        <v>1173</v>
      </c>
      <c r="AF104" s="28">
        <f>F104/H104</f>
        <v>1861902353.9971278</v>
      </c>
      <c r="AG104" s="22">
        <f>(M104/AF104)*100</f>
        <v>0.38744536385129513</v>
      </c>
      <c r="AH104" s="22">
        <f>(Q104/AF104)*100</f>
        <v>1.3139807223229785</v>
      </c>
      <c r="AI104" s="22">
        <f>(T104/AF104)*100</f>
        <v>0.5288139831212217</v>
      </c>
      <c r="AJ104" s="22">
        <f t="shared" si="25"/>
        <v>2.23</v>
      </c>
    </row>
    <row r="105" spans="1:36" ht="12.75">
      <c r="A105" s="13" t="s">
        <v>247</v>
      </c>
      <c r="B105" s="14" t="s">
        <v>248</v>
      </c>
      <c r="C105" s="15" t="s">
        <v>228</v>
      </c>
      <c r="D105" s="16"/>
      <c r="E105" s="16"/>
      <c r="F105" s="34">
        <v>522632943</v>
      </c>
      <c r="G105" s="33">
        <v>98.06</v>
      </c>
      <c r="H105" s="19">
        <f t="shared" si="14"/>
        <v>0.9806</v>
      </c>
      <c r="I105" s="17">
        <v>1678229.02</v>
      </c>
      <c r="J105" s="17">
        <v>154949.78</v>
      </c>
      <c r="K105" s="17">
        <v>0</v>
      </c>
      <c r="L105" s="17">
        <v>210452.2</v>
      </c>
      <c r="M105" s="20">
        <f t="shared" si="15"/>
        <v>2043631</v>
      </c>
      <c r="N105" s="17">
        <v>4730956</v>
      </c>
      <c r="O105" s="17">
        <v>1903150.83</v>
      </c>
      <c r="P105" s="17">
        <v>0</v>
      </c>
      <c r="Q105" s="20">
        <f t="shared" si="26"/>
        <v>6634106.83</v>
      </c>
      <c r="R105" s="17">
        <v>2775477</v>
      </c>
      <c r="S105" s="17">
        <v>271769</v>
      </c>
      <c r="T105" s="21">
        <f t="shared" si="16"/>
        <v>3047246</v>
      </c>
      <c r="U105" s="20">
        <f t="shared" si="17"/>
        <v>11724983.83</v>
      </c>
      <c r="V105" s="22">
        <f t="shared" si="18"/>
        <v>0.5310566502119635</v>
      </c>
      <c r="W105" s="22">
        <f t="shared" si="19"/>
        <v>0.05199997505706409</v>
      </c>
      <c r="X105" s="22">
        <f t="shared" si="20"/>
        <v>0.5830566252690275</v>
      </c>
      <c r="Y105" s="23">
        <f t="shared" si="21"/>
        <v>1.269362545713082</v>
      </c>
      <c r="Z105" s="23">
        <f t="shared" si="22"/>
        <v>0.3910260589906978</v>
      </c>
      <c r="AA105" s="24"/>
      <c r="AB105" s="23">
        <f t="shared" si="23"/>
        <v>2.2434452299728074</v>
      </c>
      <c r="AC105" s="30">
        <v>274565.23898199876</v>
      </c>
      <c r="AD105" s="26">
        <f t="shared" si="24"/>
        <v>6159.72075710509</v>
      </c>
      <c r="AE105" s="61" t="s">
        <v>1173</v>
      </c>
      <c r="AF105" s="28">
        <f>F105/H105</f>
        <v>532972611.6663267</v>
      </c>
      <c r="AG105" s="22">
        <f>(M105/AF105)*100</f>
        <v>0.3834401534462783</v>
      </c>
      <c r="AH105" s="22">
        <f>(Q105/AF105)*100</f>
        <v>1.2447369123262482</v>
      </c>
      <c r="AI105" s="22">
        <f>(T105/AF105)*100</f>
        <v>0.5717453267388084</v>
      </c>
      <c r="AJ105" s="22">
        <f t="shared" si="25"/>
        <v>2.2</v>
      </c>
    </row>
    <row r="106" spans="1:36" ht="12.75">
      <c r="A106" s="13" t="s">
        <v>249</v>
      </c>
      <c r="B106" s="14" t="s">
        <v>250</v>
      </c>
      <c r="C106" s="15" t="s">
        <v>228</v>
      </c>
      <c r="D106" s="16"/>
      <c r="E106" s="16"/>
      <c r="F106" s="34">
        <v>311134167</v>
      </c>
      <c r="G106" s="33">
        <v>46.26</v>
      </c>
      <c r="H106" s="19">
        <f t="shared" si="14"/>
        <v>0.46259999999999996</v>
      </c>
      <c r="I106" s="17">
        <v>2048036.94</v>
      </c>
      <c r="J106" s="17">
        <v>189097.24</v>
      </c>
      <c r="K106" s="17">
        <v>0</v>
      </c>
      <c r="L106" s="17">
        <v>256798.03</v>
      </c>
      <c r="M106" s="20">
        <f t="shared" si="15"/>
        <v>2493932.2099999995</v>
      </c>
      <c r="N106" s="17">
        <v>7404520.5</v>
      </c>
      <c r="O106" s="17">
        <v>0</v>
      </c>
      <c r="P106" s="17">
        <v>0</v>
      </c>
      <c r="Q106" s="20">
        <f t="shared" si="26"/>
        <v>7404520.5</v>
      </c>
      <c r="R106" s="17">
        <v>3053655</v>
      </c>
      <c r="S106" s="17">
        <v>31058</v>
      </c>
      <c r="T106" s="21">
        <f t="shared" si="16"/>
        <v>3084713</v>
      </c>
      <c r="U106" s="20">
        <f t="shared" si="17"/>
        <v>12983165.709999999</v>
      </c>
      <c r="V106" s="22">
        <f t="shared" si="18"/>
        <v>0.9814592300947778</v>
      </c>
      <c r="W106" s="22">
        <f t="shared" si="19"/>
        <v>0.009982188809241257</v>
      </c>
      <c r="X106" s="22">
        <f t="shared" si="20"/>
        <v>0.9914414189040189</v>
      </c>
      <c r="Y106" s="23">
        <f t="shared" si="21"/>
        <v>2.379848080137081</v>
      </c>
      <c r="Z106" s="23">
        <f t="shared" si="22"/>
        <v>0.8015616651963523</v>
      </c>
      <c r="AA106" s="24"/>
      <c r="AB106" s="23">
        <f t="shared" si="23"/>
        <v>4.172851164237453</v>
      </c>
      <c r="AC106" s="30">
        <v>99609.10990388633</v>
      </c>
      <c r="AD106" s="26">
        <f t="shared" si="24"/>
        <v>4156.539902310885</v>
      </c>
      <c r="AE106" s="61" t="s">
        <v>1173</v>
      </c>
      <c r="AF106" s="28">
        <f>F106/H106</f>
        <v>672577101.1673152</v>
      </c>
      <c r="AG106" s="22">
        <f>(M106/AF106)*100</f>
        <v>0.3708024263198325</v>
      </c>
      <c r="AH106" s="22">
        <f>(Q106/AF106)*100</f>
        <v>1.1009177218714137</v>
      </c>
      <c r="AI106" s="22">
        <f>(T106/AF106)*100</f>
        <v>0.45864080038499916</v>
      </c>
      <c r="AJ106" s="22">
        <f t="shared" si="25"/>
        <v>1.931</v>
      </c>
    </row>
    <row r="107" spans="1:36" ht="12.75">
      <c r="A107" s="13" t="s">
        <v>251</v>
      </c>
      <c r="B107" s="14" t="s">
        <v>252</v>
      </c>
      <c r="C107" s="15" t="s">
        <v>228</v>
      </c>
      <c r="D107" s="16"/>
      <c r="E107" s="16"/>
      <c r="F107" s="34">
        <v>2833213365</v>
      </c>
      <c r="G107" s="33">
        <v>47.7</v>
      </c>
      <c r="H107" s="19">
        <f t="shared" si="14"/>
        <v>0.47700000000000004</v>
      </c>
      <c r="I107" s="17">
        <v>18774828.8</v>
      </c>
      <c r="J107" s="17">
        <v>1733520.81</v>
      </c>
      <c r="K107" s="17">
        <v>0</v>
      </c>
      <c r="L107" s="17">
        <v>2354044.43</v>
      </c>
      <c r="M107" s="20">
        <f t="shared" si="15"/>
        <v>22862394.04</v>
      </c>
      <c r="N107" s="17">
        <v>52043751</v>
      </c>
      <c r="O107" s="17">
        <v>31393553.56</v>
      </c>
      <c r="P107" s="17">
        <v>0</v>
      </c>
      <c r="Q107" s="20">
        <f t="shared" si="26"/>
        <v>83437304.56</v>
      </c>
      <c r="R107" s="17">
        <v>19760197.23</v>
      </c>
      <c r="S107" s="17">
        <v>849964</v>
      </c>
      <c r="T107" s="21">
        <f t="shared" si="16"/>
        <v>20610161.23</v>
      </c>
      <c r="U107" s="20">
        <f t="shared" si="17"/>
        <v>126909859.83</v>
      </c>
      <c r="V107" s="22">
        <f t="shared" si="18"/>
        <v>0.6974482569546964</v>
      </c>
      <c r="W107" s="22">
        <f t="shared" si="19"/>
        <v>0.029999999664691687</v>
      </c>
      <c r="X107" s="22">
        <f t="shared" si="20"/>
        <v>0.7274482566193881</v>
      </c>
      <c r="Y107" s="23">
        <f t="shared" si="21"/>
        <v>2.9449707385521955</v>
      </c>
      <c r="Z107" s="23">
        <f t="shared" si="22"/>
        <v>0.806942192297614</v>
      </c>
      <c r="AA107" s="24"/>
      <c r="AB107" s="23">
        <f t="shared" si="23"/>
        <v>4.4793611874691965</v>
      </c>
      <c r="AC107" s="30">
        <v>148109.08311910884</v>
      </c>
      <c r="AD107" s="26">
        <f t="shared" si="24"/>
        <v>6634.340784353853</v>
      </c>
      <c r="AE107" s="61" t="s">
        <v>1173</v>
      </c>
      <c r="AF107" s="28">
        <f>F107/H107</f>
        <v>5939650660.377358</v>
      </c>
      <c r="AG107" s="22">
        <f>(M107/AF107)*100</f>
        <v>0.3849114257259618</v>
      </c>
      <c r="AH107" s="22">
        <f>(Q107/AF107)*100</f>
        <v>1.4047510422893972</v>
      </c>
      <c r="AI107" s="22">
        <f>(T107/AF107)*100</f>
        <v>0.3469928184074481</v>
      </c>
      <c r="AJ107" s="22">
        <f t="shared" si="25"/>
        <v>2.137</v>
      </c>
    </row>
    <row r="108" spans="1:36" ht="12.75">
      <c r="A108" s="13" t="s">
        <v>253</v>
      </c>
      <c r="B108" s="14" t="s">
        <v>254</v>
      </c>
      <c r="C108" s="15" t="s">
        <v>228</v>
      </c>
      <c r="D108" s="16"/>
      <c r="E108" s="16"/>
      <c r="F108" s="34">
        <v>28938466</v>
      </c>
      <c r="G108" s="33">
        <v>49.86</v>
      </c>
      <c r="H108" s="19">
        <f t="shared" si="14"/>
        <v>0.4986</v>
      </c>
      <c r="I108" s="17">
        <v>213518.47</v>
      </c>
      <c r="J108" s="17">
        <v>19714.6</v>
      </c>
      <c r="K108" s="17">
        <v>0</v>
      </c>
      <c r="L108" s="17">
        <v>26778.43</v>
      </c>
      <c r="M108" s="20">
        <f t="shared" si="15"/>
        <v>260011.5</v>
      </c>
      <c r="N108" s="17">
        <v>0</v>
      </c>
      <c r="O108" s="17">
        <v>892038.98</v>
      </c>
      <c r="P108" s="17">
        <v>0</v>
      </c>
      <c r="Q108" s="20">
        <f t="shared" si="26"/>
        <v>892038.98</v>
      </c>
      <c r="R108" s="17">
        <v>308994.85</v>
      </c>
      <c r="S108" s="17">
        <v>0</v>
      </c>
      <c r="T108" s="21">
        <f t="shared" si="16"/>
        <v>308994.85</v>
      </c>
      <c r="U108" s="20">
        <f t="shared" si="17"/>
        <v>1461045.33</v>
      </c>
      <c r="V108" s="22">
        <f t="shared" si="18"/>
        <v>1.0677651330930948</v>
      </c>
      <c r="W108" s="22">
        <f t="shared" si="19"/>
        <v>0</v>
      </c>
      <c r="X108" s="22">
        <f t="shared" si="20"/>
        <v>1.0677651330930948</v>
      </c>
      <c r="Y108" s="23">
        <f t="shared" si="21"/>
        <v>3.082537201522707</v>
      </c>
      <c r="Z108" s="23">
        <f t="shared" si="22"/>
        <v>0.8984978678551931</v>
      </c>
      <c r="AA108" s="24"/>
      <c r="AB108" s="23">
        <f t="shared" si="23"/>
        <v>5.0488002024709955</v>
      </c>
      <c r="AC108" s="30">
        <v>94721.5</v>
      </c>
      <c r="AD108" s="26">
        <f t="shared" si="24"/>
        <v>4782.2992837835645</v>
      </c>
      <c r="AE108" s="61" t="s">
        <v>1173</v>
      </c>
      <c r="AF108" s="28">
        <f>F108/H108</f>
        <v>58039442.43882872</v>
      </c>
      <c r="AG108" s="22">
        <f>(M108/AF108)*100</f>
        <v>0.4479910369125993</v>
      </c>
      <c r="AH108" s="22">
        <f>(Q108/AF108)*100</f>
        <v>1.5369530486792216</v>
      </c>
      <c r="AI108" s="22">
        <f>(T108/AF108)*100</f>
        <v>0.532387695360217</v>
      </c>
      <c r="AJ108" s="22">
        <f t="shared" si="25"/>
        <v>2.517</v>
      </c>
    </row>
    <row r="109" spans="1:36" ht="12.75">
      <c r="A109" s="13" t="s">
        <v>255</v>
      </c>
      <c r="B109" s="14" t="s">
        <v>256</v>
      </c>
      <c r="C109" s="15" t="s">
        <v>228</v>
      </c>
      <c r="D109" s="16"/>
      <c r="E109" s="16"/>
      <c r="F109" s="34">
        <v>600892468</v>
      </c>
      <c r="G109" s="33">
        <v>49.38</v>
      </c>
      <c r="H109" s="19">
        <f t="shared" si="14"/>
        <v>0.4938</v>
      </c>
      <c r="I109" s="17">
        <v>3828744.52</v>
      </c>
      <c r="J109" s="17">
        <v>353514.55</v>
      </c>
      <c r="K109" s="17">
        <v>0</v>
      </c>
      <c r="L109" s="17">
        <v>480062.82</v>
      </c>
      <c r="M109" s="20">
        <f t="shared" si="15"/>
        <v>4662321.89</v>
      </c>
      <c r="N109" s="17">
        <v>15072777</v>
      </c>
      <c r="O109" s="17">
        <v>0</v>
      </c>
      <c r="P109" s="17">
        <v>0</v>
      </c>
      <c r="Q109" s="20">
        <f t="shared" si="26"/>
        <v>15072777</v>
      </c>
      <c r="R109" s="17">
        <v>3827437</v>
      </c>
      <c r="S109" s="17">
        <v>0</v>
      </c>
      <c r="T109" s="21">
        <f t="shared" si="16"/>
        <v>3827437</v>
      </c>
      <c r="U109" s="20">
        <f t="shared" si="17"/>
        <v>23562535.89</v>
      </c>
      <c r="V109" s="22">
        <f t="shared" si="18"/>
        <v>0.6369587245350528</v>
      </c>
      <c r="W109" s="22">
        <f t="shared" si="19"/>
        <v>0</v>
      </c>
      <c r="X109" s="22">
        <f t="shared" si="20"/>
        <v>0.6369587245350528</v>
      </c>
      <c r="Y109" s="23">
        <f t="shared" si="21"/>
        <v>2.5083983911743757</v>
      </c>
      <c r="Z109" s="23">
        <f t="shared" si="22"/>
        <v>0.7758995391501562</v>
      </c>
      <c r="AA109" s="24"/>
      <c r="AB109" s="23">
        <f t="shared" si="23"/>
        <v>3.921256654859585</v>
      </c>
      <c r="AC109" s="30">
        <v>117645.06015733456</v>
      </c>
      <c r="AD109" s="26">
        <f t="shared" si="24"/>
        <v>4613.164750533044</v>
      </c>
      <c r="AE109" s="61" t="s">
        <v>1173</v>
      </c>
      <c r="AF109" s="28">
        <f>F109/H109</f>
        <v>1216874175.7796679</v>
      </c>
      <c r="AG109" s="22">
        <f>(M109/AF109)*100</f>
        <v>0.3831391924323471</v>
      </c>
      <c r="AH109" s="22">
        <f>(Q109/AF109)*100</f>
        <v>1.2386471255619067</v>
      </c>
      <c r="AI109" s="22">
        <f>(T109/AF109)*100</f>
        <v>0.31453021817540905</v>
      </c>
      <c r="AJ109" s="22">
        <f t="shared" si="25"/>
        <v>1.937</v>
      </c>
    </row>
    <row r="110" spans="1:36" ht="12.75">
      <c r="A110" s="13" t="s">
        <v>257</v>
      </c>
      <c r="B110" s="14" t="s">
        <v>258</v>
      </c>
      <c r="C110" s="15" t="s">
        <v>228</v>
      </c>
      <c r="D110" s="16"/>
      <c r="E110" s="16"/>
      <c r="F110" s="34">
        <v>437489051</v>
      </c>
      <c r="G110" s="33">
        <v>47.1</v>
      </c>
      <c r="H110" s="19">
        <f t="shared" si="14"/>
        <v>0.47100000000000003</v>
      </c>
      <c r="I110" s="17">
        <v>2839664.52</v>
      </c>
      <c r="J110" s="17">
        <v>262185.44</v>
      </c>
      <c r="K110" s="17">
        <v>0</v>
      </c>
      <c r="L110" s="17">
        <v>356266.28</v>
      </c>
      <c r="M110" s="20">
        <f t="shared" si="15"/>
        <v>3458116.24</v>
      </c>
      <c r="N110" s="17">
        <v>6930576</v>
      </c>
      <c r="O110" s="17">
        <v>2334026.17</v>
      </c>
      <c r="P110" s="17">
        <v>0</v>
      </c>
      <c r="Q110" s="20">
        <f t="shared" si="26"/>
        <v>9264602.17</v>
      </c>
      <c r="R110" s="17">
        <v>1954273.1</v>
      </c>
      <c r="S110" s="17">
        <v>153121.17</v>
      </c>
      <c r="T110" s="21">
        <f t="shared" si="16"/>
        <v>2107394.27</v>
      </c>
      <c r="U110" s="20">
        <f t="shared" si="17"/>
        <v>14830112.68</v>
      </c>
      <c r="V110" s="22">
        <f t="shared" si="18"/>
        <v>0.4467021735819396</v>
      </c>
      <c r="W110" s="22">
        <f t="shared" si="19"/>
        <v>0.03500000049144087</v>
      </c>
      <c r="X110" s="22">
        <f t="shared" si="20"/>
        <v>0.48170217407338045</v>
      </c>
      <c r="Y110" s="23">
        <f t="shared" si="21"/>
        <v>2.1176763507162604</v>
      </c>
      <c r="Z110" s="23">
        <f t="shared" si="22"/>
        <v>0.7904463510790811</v>
      </c>
      <c r="AA110" s="24"/>
      <c r="AB110" s="23">
        <f t="shared" si="23"/>
        <v>3.3898248758687224</v>
      </c>
      <c r="AC110" s="30">
        <v>162215.71298819256</v>
      </c>
      <c r="AD110" s="26">
        <f t="shared" si="24"/>
        <v>5498.828591441561</v>
      </c>
      <c r="AE110" s="61" t="s">
        <v>1173</v>
      </c>
      <c r="AF110" s="28">
        <f>F110/H110</f>
        <v>928851488.3227175</v>
      </c>
      <c r="AG110" s="22">
        <f>(M110/AF110)*100</f>
        <v>0.37230023135824725</v>
      </c>
      <c r="AH110" s="22">
        <f>(Q110/AF110)*100</f>
        <v>0.9974255611873588</v>
      </c>
      <c r="AI110" s="22">
        <f>(T110/AF110)*100</f>
        <v>0.2268817239885622</v>
      </c>
      <c r="AJ110" s="22">
        <f t="shared" si="25"/>
        <v>1.596</v>
      </c>
    </row>
    <row r="111" spans="1:36" ht="12.75">
      <c r="A111" s="13" t="s">
        <v>259</v>
      </c>
      <c r="B111" s="14" t="s">
        <v>260</v>
      </c>
      <c r="C111" s="15" t="s">
        <v>228</v>
      </c>
      <c r="D111" s="16"/>
      <c r="E111" s="16"/>
      <c r="F111" s="34">
        <v>1435259193</v>
      </c>
      <c r="G111" s="33">
        <v>92.78</v>
      </c>
      <c r="H111" s="19">
        <f t="shared" si="14"/>
        <v>0.9278</v>
      </c>
      <c r="I111" s="17">
        <v>4802854.62</v>
      </c>
      <c r="J111" s="17">
        <v>443392.85</v>
      </c>
      <c r="K111" s="17">
        <v>0</v>
      </c>
      <c r="L111" s="17">
        <v>602395.68</v>
      </c>
      <c r="M111" s="20">
        <f t="shared" si="15"/>
        <v>5848643.149999999</v>
      </c>
      <c r="N111" s="17">
        <v>13441001</v>
      </c>
      <c r="O111" s="17">
        <v>4576768.8</v>
      </c>
      <c r="P111" s="17">
        <v>0</v>
      </c>
      <c r="Q111" s="20">
        <f t="shared" si="26"/>
        <v>18017769.8</v>
      </c>
      <c r="R111" s="17">
        <v>4278069</v>
      </c>
      <c r="S111" s="17">
        <v>143526</v>
      </c>
      <c r="T111" s="21">
        <f t="shared" si="16"/>
        <v>4421595</v>
      </c>
      <c r="U111" s="20">
        <f t="shared" si="17"/>
        <v>28288007.95</v>
      </c>
      <c r="V111" s="22">
        <f t="shared" si="18"/>
        <v>0.29806943727410773</v>
      </c>
      <c r="W111" s="22">
        <f t="shared" si="19"/>
        <v>0.0100000056226778</v>
      </c>
      <c r="X111" s="22">
        <f t="shared" si="20"/>
        <v>0.3080694428967855</v>
      </c>
      <c r="Y111" s="23">
        <f t="shared" si="21"/>
        <v>1.2553669670172252</v>
      </c>
      <c r="Z111" s="23">
        <f t="shared" si="22"/>
        <v>0.4074973481113944</v>
      </c>
      <c r="AA111" s="24"/>
      <c r="AB111" s="23">
        <f t="shared" si="23"/>
        <v>1.970933758025405</v>
      </c>
      <c r="AC111" s="30">
        <v>319352.77997364954</v>
      </c>
      <c r="AD111" s="26">
        <f t="shared" si="24"/>
        <v>6294.231747693254</v>
      </c>
      <c r="AE111" s="61" t="s">
        <v>1173</v>
      </c>
      <c r="AF111" s="28">
        <f>F111/H111</f>
        <v>1546948903.8585904</v>
      </c>
      <c r="AG111" s="22">
        <f>(M111/AF111)*100</f>
        <v>0.37807603957775165</v>
      </c>
      <c r="AH111" s="22">
        <f>(Q111/AF111)*100</f>
        <v>1.1647294719985812</v>
      </c>
      <c r="AI111" s="22">
        <f>(T111/AF111)*100</f>
        <v>0.2858268291196376</v>
      </c>
      <c r="AJ111" s="22">
        <f t="shared" si="25"/>
        <v>1.8290000000000002</v>
      </c>
    </row>
    <row r="112" spans="1:36" ht="12.75">
      <c r="A112" s="13" t="s">
        <v>261</v>
      </c>
      <c r="B112" s="14" t="s">
        <v>262</v>
      </c>
      <c r="C112" s="15" t="s">
        <v>228</v>
      </c>
      <c r="D112" s="16"/>
      <c r="E112" s="16"/>
      <c r="F112" s="34">
        <v>1297379493</v>
      </c>
      <c r="G112" s="33">
        <v>96.1</v>
      </c>
      <c r="H112" s="19">
        <f t="shared" si="14"/>
        <v>0.961</v>
      </c>
      <c r="I112" s="17">
        <v>4188247.4</v>
      </c>
      <c r="J112" s="17">
        <v>386700.17</v>
      </c>
      <c r="K112" s="17">
        <v>0</v>
      </c>
      <c r="L112" s="17">
        <v>525167.08</v>
      </c>
      <c r="M112" s="20">
        <f t="shared" si="15"/>
        <v>5100114.65</v>
      </c>
      <c r="N112" s="17">
        <v>8254311</v>
      </c>
      <c r="O112" s="17">
        <v>8358570.03</v>
      </c>
      <c r="P112" s="17">
        <v>0</v>
      </c>
      <c r="Q112" s="20">
        <f t="shared" si="26"/>
        <v>16612881.030000001</v>
      </c>
      <c r="R112" s="17">
        <v>2368357.92</v>
      </c>
      <c r="S112" s="17">
        <v>0</v>
      </c>
      <c r="T112" s="21">
        <f t="shared" si="16"/>
        <v>2368357.92</v>
      </c>
      <c r="U112" s="20">
        <f t="shared" si="17"/>
        <v>24081353.6</v>
      </c>
      <c r="V112" s="22">
        <f t="shared" si="18"/>
        <v>0.18254935682107315</v>
      </c>
      <c r="W112" s="22">
        <f t="shared" si="19"/>
        <v>0</v>
      </c>
      <c r="X112" s="22">
        <f t="shared" si="20"/>
        <v>0.18254935682107315</v>
      </c>
      <c r="Y112" s="23">
        <f t="shared" si="21"/>
        <v>1.2804951149324202</v>
      </c>
      <c r="Z112" s="23">
        <f t="shared" si="22"/>
        <v>0.3931089305417286</v>
      </c>
      <c r="AA112" s="24"/>
      <c r="AB112" s="23">
        <f t="shared" si="23"/>
        <v>1.8561534022952222</v>
      </c>
      <c r="AC112" s="30">
        <v>335506.8062827225</v>
      </c>
      <c r="AD112" s="26">
        <f t="shared" si="24"/>
        <v>6227.520999748795</v>
      </c>
      <c r="AE112" s="61" t="s">
        <v>1173</v>
      </c>
      <c r="AF112" s="28">
        <f>F112/H112</f>
        <v>1350030689.9063475</v>
      </c>
      <c r="AG112" s="22">
        <f>(M112/AF112)*100</f>
        <v>0.37777768225060115</v>
      </c>
      <c r="AH112" s="22">
        <f>(Q112/AF112)*100</f>
        <v>1.230555805450056</v>
      </c>
      <c r="AI112" s="22">
        <f>(T112/AF112)*100</f>
        <v>0.17542993190505132</v>
      </c>
      <c r="AJ112" s="22">
        <f t="shared" si="25"/>
        <v>1.784</v>
      </c>
    </row>
    <row r="113" spans="1:36" ht="12.75">
      <c r="A113" s="13" t="s">
        <v>263</v>
      </c>
      <c r="B113" s="14" t="s">
        <v>264</v>
      </c>
      <c r="C113" s="15" t="s">
        <v>228</v>
      </c>
      <c r="D113" s="16"/>
      <c r="E113" s="16"/>
      <c r="F113" s="34">
        <v>1594185618</v>
      </c>
      <c r="G113" s="33">
        <v>95.95</v>
      </c>
      <c r="H113" s="19">
        <f t="shared" si="14"/>
        <v>0.9595</v>
      </c>
      <c r="I113" s="17">
        <v>5133998.9</v>
      </c>
      <c r="J113" s="17">
        <v>474033.83</v>
      </c>
      <c r="K113" s="17">
        <v>0</v>
      </c>
      <c r="L113" s="17">
        <v>643857.87</v>
      </c>
      <c r="M113" s="20">
        <f t="shared" si="15"/>
        <v>6251890.600000001</v>
      </c>
      <c r="N113" s="17">
        <v>21182343</v>
      </c>
      <c r="O113" s="17">
        <v>0</v>
      </c>
      <c r="P113" s="17">
        <v>0</v>
      </c>
      <c r="Q113" s="20">
        <f t="shared" si="26"/>
        <v>21182343</v>
      </c>
      <c r="R113" s="17">
        <v>7996847.19</v>
      </c>
      <c r="S113" s="17">
        <v>0</v>
      </c>
      <c r="T113" s="21">
        <f t="shared" si="16"/>
        <v>7996847.19</v>
      </c>
      <c r="U113" s="20">
        <f t="shared" si="17"/>
        <v>35431080.79</v>
      </c>
      <c r="V113" s="22">
        <f t="shared" si="18"/>
        <v>0.5016258520781612</v>
      </c>
      <c r="W113" s="22">
        <f t="shared" si="19"/>
        <v>0</v>
      </c>
      <c r="X113" s="22">
        <f t="shared" si="20"/>
        <v>0.5016258520781612</v>
      </c>
      <c r="Y113" s="23">
        <f t="shared" si="21"/>
        <v>1.3287250092354053</v>
      </c>
      <c r="Z113" s="23">
        <f t="shared" si="22"/>
        <v>0.39216829768188266</v>
      </c>
      <c r="AA113" s="24"/>
      <c r="AB113" s="23">
        <f t="shared" si="23"/>
        <v>2.222519158995449</v>
      </c>
      <c r="AC113" s="30">
        <v>203963.5294117647</v>
      </c>
      <c r="AD113" s="26">
        <f t="shared" si="24"/>
        <v>4533.128518539787</v>
      </c>
      <c r="AE113" s="61" t="s">
        <v>1173</v>
      </c>
      <c r="AF113" s="28">
        <f>F113/H113</f>
        <v>1661475370.5054715</v>
      </c>
      <c r="AG113" s="22">
        <f>(M113/AF113)*100</f>
        <v>0.3762854816257664</v>
      </c>
      <c r="AH113" s="22">
        <f>(Q113/AF113)*100</f>
        <v>1.2749116463613712</v>
      </c>
      <c r="AI113" s="22">
        <f>(T113/AF113)*100</f>
        <v>0.48131000506899574</v>
      </c>
      <c r="AJ113" s="22">
        <f t="shared" si="25"/>
        <v>2.1319999999999997</v>
      </c>
    </row>
    <row r="114" spans="1:36" ht="12.75">
      <c r="A114" s="13" t="s">
        <v>265</v>
      </c>
      <c r="B114" s="14" t="s">
        <v>266</v>
      </c>
      <c r="C114" s="15" t="s">
        <v>228</v>
      </c>
      <c r="D114" s="16"/>
      <c r="E114" s="16"/>
      <c r="F114" s="34">
        <v>1778342279</v>
      </c>
      <c r="G114" s="33">
        <v>50.94</v>
      </c>
      <c r="H114" s="19">
        <f t="shared" si="14"/>
        <v>0.5094</v>
      </c>
      <c r="I114" s="17">
        <v>10822149.64</v>
      </c>
      <c r="J114" s="17">
        <v>999230.11</v>
      </c>
      <c r="K114" s="17">
        <v>0</v>
      </c>
      <c r="L114" s="17">
        <v>1356912.56</v>
      </c>
      <c r="M114" s="20">
        <f t="shared" si="15"/>
        <v>13178292.31</v>
      </c>
      <c r="N114" s="17">
        <v>37422905</v>
      </c>
      <c r="O114" s="17">
        <v>16103594.24</v>
      </c>
      <c r="P114" s="17">
        <v>0</v>
      </c>
      <c r="Q114" s="20">
        <f t="shared" si="26"/>
        <v>53526499.24</v>
      </c>
      <c r="R114" s="17">
        <v>8810429.84</v>
      </c>
      <c r="S114" s="17">
        <v>533502.68</v>
      </c>
      <c r="T114" s="21">
        <f t="shared" si="16"/>
        <v>9343932.52</v>
      </c>
      <c r="U114" s="20">
        <f t="shared" si="17"/>
        <v>76048724.07000001</v>
      </c>
      <c r="V114" s="22">
        <f t="shared" si="18"/>
        <v>0.49542936385420094</v>
      </c>
      <c r="W114" s="22">
        <f t="shared" si="19"/>
        <v>0.029999999791941068</v>
      </c>
      <c r="X114" s="22">
        <f t="shared" si="20"/>
        <v>0.525429363646142</v>
      </c>
      <c r="Y114" s="23">
        <f t="shared" si="21"/>
        <v>3.009909839746885</v>
      </c>
      <c r="Z114" s="23">
        <f t="shared" si="22"/>
        <v>0.7410436374155395</v>
      </c>
      <c r="AA114" s="24"/>
      <c r="AB114" s="23">
        <f t="shared" si="23"/>
        <v>4.276382840808567</v>
      </c>
      <c r="AC114" s="30">
        <v>201794.12978970454</v>
      </c>
      <c r="AD114" s="26">
        <f t="shared" si="24"/>
        <v>8629.489540085893</v>
      </c>
      <c r="AE114" s="61" t="s">
        <v>1173</v>
      </c>
      <c r="AF114" s="28">
        <f>F114/H114</f>
        <v>3491052765.999215</v>
      </c>
      <c r="AG114" s="22">
        <f>(M114/AF114)*100</f>
        <v>0.37748762889947574</v>
      </c>
      <c r="AH114" s="22">
        <f>(Q114/AF114)*100</f>
        <v>1.5332480723670632</v>
      </c>
      <c r="AI114" s="22">
        <f>(T114/AF114)*100</f>
        <v>0.26765371784134473</v>
      </c>
      <c r="AJ114" s="22">
        <f t="shared" si="25"/>
        <v>2.178</v>
      </c>
    </row>
    <row r="115" spans="1:36" ht="12.75">
      <c r="A115" s="13" t="s">
        <v>267</v>
      </c>
      <c r="B115" s="14" t="s">
        <v>268</v>
      </c>
      <c r="C115" s="15" t="s">
        <v>228</v>
      </c>
      <c r="D115" s="16"/>
      <c r="E115" s="16"/>
      <c r="F115" s="34">
        <v>232698890</v>
      </c>
      <c r="G115" s="33">
        <v>47.28</v>
      </c>
      <c r="H115" s="19">
        <f t="shared" si="14"/>
        <v>0.4728</v>
      </c>
      <c r="I115" s="17">
        <v>1540989.55</v>
      </c>
      <c r="J115" s="17">
        <v>142283.01</v>
      </c>
      <c r="K115" s="17">
        <v>0</v>
      </c>
      <c r="L115" s="17">
        <v>193212.65</v>
      </c>
      <c r="M115" s="20">
        <f t="shared" si="15"/>
        <v>1876485.21</v>
      </c>
      <c r="N115" s="17">
        <v>5230282</v>
      </c>
      <c r="O115" s="17">
        <v>2395438.68</v>
      </c>
      <c r="P115" s="17">
        <v>0</v>
      </c>
      <c r="Q115" s="20">
        <f t="shared" si="26"/>
        <v>7625720.68</v>
      </c>
      <c r="R115" s="17">
        <v>2656065.21</v>
      </c>
      <c r="S115" s="17">
        <v>0</v>
      </c>
      <c r="T115" s="21">
        <f t="shared" si="16"/>
        <v>2656065.21</v>
      </c>
      <c r="U115" s="20">
        <f t="shared" si="17"/>
        <v>12158271.100000001</v>
      </c>
      <c r="V115" s="22">
        <f t="shared" si="18"/>
        <v>1.1414172237779046</v>
      </c>
      <c r="W115" s="22">
        <f t="shared" si="19"/>
        <v>0</v>
      </c>
      <c r="X115" s="22">
        <f t="shared" si="20"/>
        <v>1.1414172237779046</v>
      </c>
      <c r="Y115" s="23">
        <f t="shared" si="21"/>
        <v>3.2770765172107184</v>
      </c>
      <c r="Z115" s="23">
        <f t="shared" si="22"/>
        <v>0.8064005848932068</v>
      </c>
      <c r="AA115" s="24"/>
      <c r="AB115" s="23">
        <f t="shared" si="23"/>
        <v>5.22489432588183</v>
      </c>
      <c r="AC115" s="30">
        <v>147962.87386215865</v>
      </c>
      <c r="AD115" s="26">
        <f t="shared" si="24"/>
        <v>7730.9038008356165</v>
      </c>
      <c r="AE115" s="61" t="s">
        <v>1173</v>
      </c>
      <c r="AF115" s="28">
        <f>F115/H115</f>
        <v>492171933.1641286</v>
      </c>
      <c r="AG115" s="22">
        <f>(M115/AF115)*100</f>
        <v>0.38126619653750815</v>
      </c>
      <c r="AH115" s="22">
        <f>(Q115/AF115)*100</f>
        <v>1.5494017773372275</v>
      </c>
      <c r="AI115" s="22">
        <f>(T115/AF115)*100</f>
        <v>0.5396620634021932</v>
      </c>
      <c r="AJ115" s="22">
        <f t="shared" si="25"/>
        <v>2.4699999999999998</v>
      </c>
    </row>
    <row r="116" spans="1:36" ht="12.75">
      <c r="A116" s="13" t="s">
        <v>269</v>
      </c>
      <c r="B116" s="14" t="s">
        <v>270</v>
      </c>
      <c r="C116" s="15" t="s">
        <v>228</v>
      </c>
      <c r="D116" s="16"/>
      <c r="E116" s="16" t="s">
        <v>110</v>
      </c>
      <c r="F116" s="34">
        <v>4745713428</v>
      </c>
      <c r="G116" s="33">
        <v>103.02</v>
      </c>
      <c r="H116" s="19">
        <f t="shared" si="14"/>
        <v>1.0302</v>
      </c>
      <c r="I116" s="17">
        <v>14223308.71</v>
      </c>
      <c r="J116" s="17">
        <v>0</v>
      </c>
      <c r="K116" s="17">
        <v>0</v>
      </c>
      <c r="L116" s="17">
        <v>1783769.18</v>
      </c>
      <c r="M116" s="20">
        <f t="shared" si="15"/>
        <v>16007077.89</v>
      </c>
      <c r="N116" s="17">
        <v>57583936</v>
      </c>
      <c r="O116" s="17">
        <v>0</v>
      </c>
      <c r="P116" s="17">
        <v>0</v>
      </c>
      <c r="Q116" s="20">
        <f t="shared" si="26"/>
        <v>57583936</v>
      </c>
      <c r="R116" s="17">
        <v>12357697</v>
      </c>
      <c r="S116" s="17">
        <v>1423714</v>
      </c>
      <c r="T116" s="21">
        <f t="shared" si="16"/>
        <v>13781411</v>
      </c>
      <c r="U116" s="20">
        <f t="shared" si="17"/>
        <v>87372424.89</v>
      </c>
      <c r="V116" s="22">
        <f t="shared" si="18"/>
        <v>0.2603970338176939</v>
      </c>
      <c r="W116" s="22">
        <f t="shared" si="19"/>
        <v>0.029999999401565215</v>
      </c>
      <c r="X116" s="22">
        <f t="shared" si="20"/>
        <v>0.29039703321925914</v>
      </c>
      <c r="Y116" s="23">
        <f t="shared" si="21"/>
        <v>1.2133883950988538</v>
      </c>
      <c r="Z116" s="23">
        <f t="shared" si="22"/>
        <v>0.3372955011475674</v>
      </c>
      <c r="AA116" s="24"/>
      <c r="AB116" s="23">
        <f t="shared" si="23"/>
        <v>1.8410809294656802</v>
      </c>
      <c r="AC116" s="30">
        <v>541163.5862913097</v>
      </c>
      <c r="AD116" s="26">
        <f t="shared" si="24"/>
        <v>9963.259584421852</v>
      </c>
      <c r="AE116" s="61" t="s">
        <v>1173</v>
      </c>
      <c r="AF116" s="28">
        <f>F116/H116</f>
        <v>4606594280.72219</v>
      </c>
      <c r="AG116" s="22">
        <f>(M116/AF116)*100</f>
        <v>0.34748182528222393</v>
      </c>
      <c r="AH116" s="22">
        <f>(Q116/AF116)*100</f>
        <v>1.2500327246308391</v>
      </c>
      <c r="AI116" s="22">
        <f>(T116/AF116)*100</f>
        <v>0.2991670236224807</v>
      </c>
      <c r="AJ116" s="22">
        <f t="shared" si="25"/>
        <v>1.896</v>
      </c>
    </row>
    <row r="117" spans="1:36" ht="12.75">
      <c r="A117" s="13" t="s">
        <v>271</v>
      </c>
      <c r="B117" s="14" t="s">
        <v>272</v>
      </c>
      <c r="C117" s="15" t="s">
        <v>228</v>
      </c>
      <c r="D117" s="16"/>
      <c r="E117" s="16"/>
      <c r="F117" s="34">
        <v>318521829</v>
      </c>
      <c r="G117" s="33">
        <v>45.98</v>
      </c>
      <c r="H117" s="19">
        <f t="shared" si="14"/>
        <v>0.4598</v>
      </c>
      <c r="I117" s="17">
        <v>2262987.64</v>
      </c>
      <c r="J117" s="17">
        <v>208947.96</v>
      </c>
      <c r="K117" s="17">
        <v>0</v>
      </c>
      <c r="L117" s="17">
        <v>283752.04</v>
      </c>
      <c r="M117" s="20">
        <f t="shared" si="15"/>
        <v>2755687.64</v>
      </c>
      <c r="N117" s="17">
        <v>6803293</v>
      </c>
      <c r="O117" s="17">
        <v>2539318.09</v>
      </c>
      <c r="P117" s="17">
        <v>0</v>
      </c>
      <c r="Q117" s="20">
        <f t="shared" si="26"/>
        <v>9342611.09</v>
      </c>
      <c r="R117" s="17">
        <v>3427978.81</v>
      </c>
      <c r="S117" s="17">
        <v>0</v>
      </c>
      <c r="T117" s="21">
        <f t="shared" si="16"/>
        <v>3427978.81</v>
      </c>
      <c r="U117" s="20">
        <f t="shared" si="17"/>
        <v>15526277.540000001</v>
      </c>
      <c r="V117" s="22">
        <f t="shared" si="18"/>
        <v>1.0762147199650798</v>
      </c>
      <c r="W117" s="22">
        <f t="shared" si="19"/>
        <v>0</v>
      </c>
      <c r="X117" s="22">
        <f t="shared" si="20"/>
        <v>1.0762147199650798</v>
      </c>
      <c r="Y117" s="23">
        <f t="shared" si="21"/>
        <v>2.9331148572551995</v>
      </c>
      <c r="Z117" s="23">
        <f t="shared" si="22"/>
        <v>0.8651487556289275</v>
      </c>
      <c r="AA117" s="24"/>
      <c r="AB117" s="23">
        <f t="shared" si="23"/>
        <v>4.874478332849207</v>
      </c>
      <c r="AC117" s="30">
        <v>82047.00430321085</v>
      </c>
      <c r="AD117" s="26">
        <f t="shared" si="24"/>
        <v>3999.3634475118693</v>
      </c>
      <c r="AE117" s="61" t="s">
        <v>1173</v>
      </c>
      <c r="AF117" s="28">
        <f>F117/H117</f>
        <v>692739949.9782515</v>
      </c>
      <c r="AG117" s="22">
        <f>(M117/AF117)*100</f>
        <v>0.3977953978381808</v>
      </c>
      <c r="AH117" s="22">
        <f>(Q117/AF117)*100</f>
        <v>1.3486462113659405</v>
      </c>
      <c r="AI117" s="22">
        <f>(T117/AF117)*100</f>
        <v>0.49484352823994365</v>
      </c>
      <c r="AJ117" s="22">
        <f t="shared" si="25"/>
        <v>2.242</v>
      </c>
    </row>
    <row r="118" spans="1:36" ht="12.75">
      <c r="A118" s="13" t="s">
        <v>273</v>
      </c>
      <c r="B118" s="14" t="s">
        <v>274</v>
      </c>
      <c r="C118" s="15" t="s">
        <v>228</v>
      </c>
      <c r="D118" s="16"/>
      <c r="E118" s="16"/>
      <c r="F118" s="34">
        <v>3416947945</v>
      </c>
      <c r="G118" s="33">
        <v>49.1</v>
      </c>
      <c r="H118" s="19">
        <f t="shared" si="14"/>
        <v>0.491</v>
      </c>
      <c r="I118" s="17">
        <v>21477398.54</v>
      </c>
      <c r="J118" s="17">
        <v>0</v>
      </c>
      <c r="K118" s="17">
        <v>0</v>
      </c>
      <c r="L118" s="17">
        <v>2692901.94</v>
      </c>
      <c r="M118" s="20">
        <f t="shared" si="15"/>
        <v>24170300.48</v>
      </c>
      <c r="N118" s="17">
        <v>53213105</v>
      </c>
      <c r="O118" s="17">
        <v>32632802.55</v>
      </c>
      <c r="P118" s="17">
        <v>0</v>
      </c>
      <c r="Q118" s="20">
        <f t="shared" si="26"/>
        <v>85845907.55</v>
      </c>
      <c r="R118" s="17">
        <v>15970350</v>
      </c>
      <c r="S118" s="17">
        <v>2733558.36</v>
      </c>
      <c r="T118" s="21">
        <f t="shared" si="16"/>
        <v>18703908.36</v>
      </c>
      <c r="U118" s="20">
        <f t="shared" si="17"/>
        <v>128720116.39</v>
      </c>
      <c r="V118" s="22">
        <f t="shared" si="18"/>
        <v>0.4673864002923814</v>
      </c>
      <c r="W118" s="22">
        <f t="shared" si="19"/>
        <v>0.08000000011706354</v>
      </c>
      <c r="X118" s="22">
        <f t="shared" si="20"/>
        <v>0.5473864004094449</v>
      </c>
      <c r="Y118" s="23">
        <f t="shared" si="21"/>
        <v>2.5123563171519137</v>
      </c>
      <c r="Z118" s="23">
        <f t="shared" si="22"/>
        <v>0.7073651945844905</v>
      </c>
      <c r="AA118" s="24"/>
      <c r="AB118" s="23">
        <f t="shared" si="23"/>
        <v>3.7671079121458493</v>
      </c>
      <c r="AC118" s="30">
        <v>141140.63324538257</v>
      </c>
      <c r="AD118" s="26">
        <f t="shared" si="24"/>
        <v>5316.919962239563</v>
      </c>
      <c r="AE118" s="61" t="s">
        <v>1173</v>
      </c>
      <c r="AF118" s="28">
        <f>F118/H118</f>
        <v>6959160784.114053</v>
      </c>
      <c r="AG118" s="22">
        <f>(M118/AF118)*100</f>
        <v>0.34731631054098483</v>
      </c>
      <c r="AH118" s="22">
        <f>(Q118/AF118)*100</f>
        <v>1.2335669517215897</v>
      </c>
      <c r="AI118" s="22">
        <f>(T118/AF118)*100</f>
        <v>0.26876672260103746</v>
      </c>
      <c r="AJ118" s="22">
        <f t="shared" si="25"/>
        <v>1.85</v>
      </c>
    </row>
    <row r="119" spans="1:36" ht="12.75">
      <c r="A119" s="13" t="s">
        <v>275</v>
      </c>
      <c r="B119" s="14" t="s">
        <v>276</v>
      </c>
      <c r="C119" s="15" t="s">
        <v>228</v>
      </c>
      <c r="D119" s="16"/>
      <c r="E119" s="16"/>
      <c r="F119" s="34">
        <v>59475889</v>
      </c>
      <c r="G119" s="33">
        <v>64.98</v>
      </c>
      <c r="H119" s="19">
        <f t="shared" si="14"/>
        <v>0.6498</v>
      </c>
      <c r="I119" s="17">
        <v>284917.07</v>
      </c>
      <c r="J119" s="17">
        <v>26307.09</v>
      </c>
      <c r="K119" s="17">
        <v>0</v>
      </c>
      <c r="L119" s="17">
        <v>35724.14</v>
      </c>
      <c r="M119" s="20">
        <f t="shared" si="15"/>
        <v>346948.30000000005</v>
      </c>
      <c r="N119" s="17">
        <v>0</v>
      </c>
      <c r="O119" s="17">
        <v>1079883.5</v>
      </c>
      <c r="P119" s="17">
        <v>0</v>
      </c>
      <c r="Q119" s="20">
        <f t="shared" si="26"/>
        <v>1079883.5</v>
      </c>
      <c r="R119" s="17">
        <v>0</v>
      </c>
      <c r="S119" s="17">
        <v>0</v>
      </c>
      <c r="T119" s="21">
        <f t="shared" si="16"/>
        <v>0</v>
      </c>
      <c r="U119" s="20">
        <f t="shared" si="17"/>
        <v>1426831.8</v>
      </c>
      <c r="V119" s="22">
        <f t="shared" si="18"/>
        <v>0</v>
      </c>
      <c r="W119" s="22">
        <f t="shared" si="19"/>
        <v>0</v>
      </c>
      <c r="X119" s="22">
        <f t="shared" si="20"/>
        <v>0</v>
      </c>
      <c r="Y119" s="23">
        <f t="shared" si="21"/>
        <v>1.8156660087922352</v>
      </c>
      <c r="Z119" s="23">
        <f t="shared" si="22"/>
        <v>0.5833427727326616</v>
      </c>
      <c r="AA119" s="24">
        <v>0.107</v>
      </c>
      <c r="AB119" s="23">
        <f t="shared" si="23"/>
        <v>2.2920087815248964</v>
      </c>
      <c r="AC119" s="30">
        <v>172298.03921568627</v>
      </c>
      <c r="AD119" s="26">
        <f t="shared" si="24"/>
        <v>3949.086189218739</v>
      </c>
      <c r="AE119" s="61" t="s">
        <v>1173</v>
      </c>
      <c r="AF119" s="28">
        <f>F119/H119</f>
        <v>91529530.62480763</v>
      </c>
      <c r="AG119" s="22">
        <f>(M119/AF119)*100</f>
        <v>0.3790561337216835</v>
      </c>
      <c r="AH119" s="22">
        <f>(Q119/AF119)*100</f>
        <v>1.1798197725131945</v>
      </c>
      <c r="AI119" s="22">
        <f>(T119/AF119)*100</f>
        <v>0</v>
      </c>
      <c r="AJ119" s="22">
        <f t="shared" si="25"/>
        <v>1.559</v>
      </c>
    </row>
    <row r="120" spans="1:36" ht="12.75">
      <c r="A120" s="13" t="s">
        <v>277</v>
      </c>
      <c r="B120" s="14" t="s">
        <v>278</v>
      </c>
      <c r="C120" s="15" t="s">
        <v>228</v>
      </c>
      <c r="D120" s="16"/>
      <c r="E120" s="16"/>
      <c r="F120" s="34">
        <v>235709067</v>
      </c>
      <c r="G120" s="33">
        <v>42.28</v>
      </c>
      <c r="H120" s="19">
        <f t="shared" si="14"/>
        <v>0.4228</v>
      </c>
      <c r="I120" s="17">
        <v>1470588.21</v>
      </c>
      <c r="J120" s="17">
        <v>135774.23</v>
      </c>
      <c r="K120" s="17">
        <v>0</v>
      </c>
      <c r="L120" s="17">
        <v>184449.84</v>
      </c>
      <c r="M120" s="20">
        <f t="shared" si="15"/>
        <v>1790812.28</v>
      </c>
      <c r="N120" s="17">
        <v>1892543</v>
      </c>
      <c r="O120" s="17">
        <v>2448805.2</v>
      </c>
      <c r="P120" s="17">
        <v>0</v>
      </c>
      <c r="Q120" s="20">
        <f t="shared" si="26"/>
        <v>4341348.2</v>
      </c>
      <c r="R120" s="17">
        <v>688003</v>
      </c>
      <c r="S120" s="17">
        <v>212138</v>
      </c>
      <c r="T120" s="21">
        <f t="shared" si="16"/>
        <v>900141</v>
      </c>
      <c r="U120" s="20">
        <f t="shared" si="17"/>
        <v>7032301.48</v>
      </c>
      <c r="V120" s="22">
        <f t="shared" si="18"/>
        <v>0.2918865229736793</v>
      </c>
      <c r="W120" s="22">
        <f t="shared" si="19"/>
        <v>0.08999993199243371</v>
      </c>
      <c r="X120" s="22">
        <f t="shared" si="20"/>
        <v>0.38188645496611295</v>
      </c>
      <c r="Y120" s="23">
        <f t="shared" si="21"/>
        <v>1.8418248628509486</v>
      </c>
      <c r="Z120" s="23">
        <f t="shared" si="22"/>
        <v>0.7597553640140623</v>
      </c>
      <c r="AA120" s="24">
        <v>0.052</v>
      </c>
      <c r="AB120" s="23">
        <f t="shared" si="23"/>
        <v>2.931466681831124</v>
      </c>
      <c r="AC120" s="30">
        <v>180886.90926275993</v>
      </c>
      <c r="AD120" s="26">
        <f t="shared" si="24"/>
        <v>5302.639476831904</v>
      </c>
      <c r="AE120" s="61" t="s">
        <v>1173</v>
      </c>
      <c r="AF120" s="28">
        <f>F120/H120</f>
        <v>557495428.0983917</v>
      </c>
      <c r="AG120" s="22">
        <f>(M120/AF120)*100</f>
        <v>0.32122456790514553</v>
      </c>
      <c r="AH120" s="22">
        <f>(Q120/AF120)*100</f>
        <v>0.7787235520133811</v>
      </c>
      <c r="AI120" s="22">
        <f>(T120/AF120)*100</f>
        <v>0.16146159315967257</v>
      </c>
      <c r="AJ120" s="22">
        <f t="shared" si="25"/>
        <v>1.2610000000000001</v>
      </c>
    </row>
    <row r="121" spans="1:36" ht="12.75">
      <c r="A121" s="13" t="s">
        <v>279</v>
      </c>
      <c r="B121" s="14" t="s">
        <v>280</v>
      </c>
      <c r="C121" s="15" t="s">
        <v>228</v>
      </c>
      <c r="D121" s="16"/>
      <c r="E121" s="16"/>
      <c r="F121" s="34">
        <v>314070989</v>
      </c>
      <c r="G121" s="33">
        <v>51.74</v>
      </c>
      <c r="H121" s="19">
        <f t="shared" si="14"/>
        <v>0.5174</v>
      </c>
      <c r="I121" s="17">
        <v>1861653.87</v>
      </c>
      <c r="J121" s="17">
        <v>171890.55</v>
      </c>
      <c r="K121" s="17">
        <v>0</v>
      </c>
      <c r="L121" s="17">
        <v>233415.97</v>
      </c>
      <c r="M121" s="20">
        <f t="shared" si="15"/>
        <v>2266960.39</v>
      </c>
      <c r="N121" s="17">
        <v>7161179</v>
      </c>
      <c r="O121" s="17">
        <v>0</v>
      </c>
      <c r="P121" s="17">
        <v>0</v>
      </c>
      <c r="Q121" s="20">
        <f t="shared" si="26"/>
        <v>7161179</v>
      </c>
      <c r="R121" s="17">
        <v>4555888.72</v>
      </c>
      <c r="S121" s="17">
        <v>0</v>
      </c>
      <c r="T121" s="21">
        <f t="shared" si="16"/>
        <v>4555888.72</v>
      </c>
      <c r="U121" s="20">
        <f t="shared" si="17"/>
        <v>13984028.11</v>
      </c>
      <c r="V121" s="22">
        <f t="shared" si="18"/>
        <v>1.450592025231595</v>
      </c>
      <c r="W121" s="22">
        <f t="shared" si="19"/>
        <v>0</v>
      </c>
      <c r="X121" s="22">
        <f t="shared" si="20"/>
        <v>1.450592025231595</v>
      </c>
      <c r="Y121" s="23">
        <f t="shared" si="21"/>
        <v>2.28011476730186</v>
      </c>
      <c r="Z121" s="23">
        <f t="shared" si="22"/>
        <v>0.7217987236637129</v>
      </c>
      <c r="AA121" s="24"/>
      <c r="AB121" s="23">
        <f t="shared" si="23"/>
        <v>4.452505516197167</v>
      </c>
      <c r="AC121" s="30">
        <v>97630.50072046109</v>
      </c>
      <c r="AD121" s="26">
        <f t="shared" si="24"/>
        <v>4347.003430069445</v>
      </c>
      <c r="AE121" s="61" t="s">
        <v>1173</v>
      </c>
      <c r="AF121" s="28">
        <f>F121/H121</f>
        <v>607017759.9536142</v>
      </c>
      <c r="AG121" s="22">
        <f>(M121/AF121)*100</f>
        <v>0.373458659623605</v>
      </c>
      <c r="AH121" s="22">
        <f>(Q121/AF121)*100</f>
        <v>1.1797313806019822</v>
      </c>
      <c r="AI121" s="22">
        <f>(T121/AF121)*100</f>
        <v>0.7505363138548272</v>
      </c>
      <c r="AJ121" s="22">
        <f t="shared" si="25"/>
        <v>2.304</v>
      </c>
    </row>
    <row r="122" spans="1:36" ht="12.75">
      <c r="A122" s="13" t="s">
        <v>281</v>
      </c>
      <c r="B122" s="14" t="s">
        <v>282</v>
      </c>
      <c r="C122" s="15" t="s">
        <v>228</v>
      </c>
      <c r="D122" s="16"/>
      <c r="E122" s="16"/>
      <c r="F122" s="34">
        <v>59694816</v>
      </c>
      <c r="G122" s="33">
        <v>50.02</v>
      </c>
      <c r="H122" s="19">
        <f t="shared" si="14"/>
        <v>0.5002</v>
      </c>
      <c r="I122" s="17">
        <v>363473.67</v>
      </c>
      <c r="J122" s="17">
        <v>33560.31</v>
      </c>
      <c r="K122" s="17">
        <v>0</v>
      </c>
      <c r="L122" s="17">
        <v>45572.68</v>
      </c>
      <c r="M122" s="20">
        <f t="shared" si="15"/>
        <v>442606.66</v>
      </c>
      <c r="N122" s="17">
        <v>1003940</v>
      </c>
      <c r="O122" s="17">
        <v>0</v>
      </c>
      <c r="P122" s="17">
        <v>0</v>
      </c>
      <c r="Q122" s="20">
        <f t="shared" si="26"/>
        <v>1003940</v>
      </c>
      <c r="R122" s="17">
        <v>344068.35</v>
      </c>
      <c r="S122" s="17">
        <v>0</v>
      </c>
      <c r="T122" s="21">
        <f t="shared" si="16"/>
        <v>344068.35</v>
      </c>
      <c r="U122" s="20">
        <f t="shared" si="17"/>
        <v>1790615.0099999998</v>
      </c>
      <c r="V122" s="22">
        <f t="shared" si="18"/>
        <v>0.5763789438600497</v>
      </c>
      <c r="W122" s="22">
        <f t="shared" si="19"/>
        <v>0</v>
      </c>
      <c r="X122" s="22">
        <f t="shared" si="20"/>
        <v>0.5763789438600497</v>
      </c>
      <c r="Y122" s="23">
        <f t="shared" si="21"/>
        <v>1.681787577668386</v>
      </c>
      <c r="Z122" s="23">
        <f t="shared" si="22"/>
        <v>0.7414490732327578</v>
      </c>
      <c r="AA122" s="24"/>
      <c r="AB122" s="23">
        <f t="shared" si="23"/>
        <v>2.999615594761193</v>
      </c>
      <c r="AC122" s="30">
        <v>109390.57471264368</v>
      </c>
      <c r="AD122" s="26">
        <f t="shared" si="24"/>
        <v>3281.296738279354</v>
      </c>
      <c r="AE122" s="61" t="s">
        <v>1173</v>
      </c>
      <c r="AF122" s="28">
        <f>F122/H122</f>
        <v>119341895.24190325</v>
      </c>
      <c r="AG122" s="22">
        <f>(M122/AF122)*100</f>
        <v>0.37087282643102537</v>
      </c>
      <c r="AH122" s="22">
        <f>(Q122/AF122)*100</f>
        <v>0.8412301463497265</v>
      </c>
      <c r="AI122" s="22">
        <f>(T122/AF122)*100</f>
        <v>0.2883047477187968</v>
      </c>
      <c r="AJ122" s="22">
        <f t="shared" si="25"/>
        <v>1.5</v>
      </c>
    </row>
    <row r="123" spans="1:36" ht="12.75">
      <c r="A123" s="13" t="s">
        <v>283</v>
      </c>
      <c r="B123" s="14" t="s">
        <v>284</v>
      </c>
      <c r="C123" s="15" t="s">
        <v>228</v>
      </c>
      <c r="D123" s="16"/>
      <c r="E123" s="16"/>
      <c r="F123" s="34">
        <v>878895819</v>
      </c>
      <c r="G123" s="33">
        <v>50.64</v>
      </c>
      <c r="H123" s="19">
        <f t="shared" si="14"/>
        <v>0.5064</v>
      </c>
      <c r="I123" s="17">
        <v>5389575.43</v>
      </c>
      <c r="J123" s="17">
        <v>497599.09</v>
      </c>
      <c r="K123" s="17">
        <v>0</v>
      </c>
      <c r="L123" s="17">
        <v>675829.99</v>
      </c>
      <c r="M123" s="20">
        <f t="shared" si="15"/>
        <v>6563004.51</v>
      </c>
      <c r="N123" s="17">
        <v>11458949.5</v>
      </c>
      <c r="O123" s="17">
        <v>0</v>
      </c>
      <c r="P123" s="17">
        <v>0</v>
      </c>
      <c r="Q123" s="20">
        <f t="shared" si="26"/>
        <v>11458949.5</v>
      </c>
      <c r="R123" s="17">
        <v>12254435</v>
      </c>
      <c r="S123" s="17">
        <v>0</v>
      </c>
      <c r="T123" s="21">
        <f t="shared" si="16"/>
        <v>12254435</v>
      </c>
      <c r="U123" s="20">
        <f t="shared" si="17"/>
        <v>30276389.009999998</v>
      </c>
      <c r="V123" s="22">
        <f t="shared" si="18"/>
        <v>1.394298929985011</v>
      </c>
      <c r="W123" s="22">
        <f t="shared" si="19"/>
        <v>0</v>
      </c>
      <c r="X123" s="22">
        <f t="shared" si="20"/>
        <v>1.394298929985011</v>
      </c>
      <c r="Y123" s="23">
        <f t="shared" si="21"/>
        <v>1.303789283357599</v>
      </c>
      <c r="Z123" s="23">
        <f t="shared" si="22"/>
        <v>0.7467329310392361</v>
      </c>
      <c r="AA123" s="24"/>
      <c r="AB123" s="23">
        <f t="shared" si="23"/>
        <v>3.444821144381846</v>
      </c>
      <c r="AC123" s="30">
        <v>95668.1694831627</v>
      </c>
      <c r="AD123" s="26">
        <f t="shared" si="24"/>
        <v>3295.5973307990494</v>
      </c>
      <c r="AE123" s="61" t="s">
        <v>1173</v>
      </c>
      <c r="AF123" s="28">
        <f>F123/H123</f>
        <v>1735576261.8483415</v>
      </c>
      <c r="AG123" s="22">
        <f>(M123/AF123)*100</f>
        <v>0.3781455562782692</v>
      </c>
      <c r="AH123" s="22">
        <f>(Q123/AF123)*100</f>
        <v>0.660238893092288</v>
      </c>
      <c r="AI123" s="22">
        <f>(T123/AF123)*100</f>
        <v>0.7060729781444095</v>
      </c>
      <c r="AJ123" s="22">
        <f t="shared" si="25"/>
        <v>1.744</v>
      </c>
    </row>
    <row r="124" spans="1:36" ht="12.75">
      <c r="A124" s="13" t="s">
        <v>285</v>
      </c>
      <c r="B124" s="14" t="s">
        <v>286</v>
      </c>
      <c r="C124" s="15" t="s">
        <v>228</v>
      </c>
      <c r="D124" s="16"/>
      <c r="E124" s="16"/>
      <c r="F124" s="34">
        <v>453411651</v>
      </c>
      <c r="G124" s="33">
        <v>81.38</v>
      </c>
      <c r="H124" s="19">
        <f t="shared" si="14"/>
        <v>0.8138</v>
      </c>
      <c r="I124" s="17">
        <v>1689977.41</v>
      </c>
      <c r="J124" s="17">
        <v>156038.04</v>
      </c>
      <c r="K124" s="17">
        <v>0</v>
      </c>
      <c r="L124" s="17">
        <v>211901.09</v>
      </c>
      <c r="M124" s="20">
        <f t="shared" si="15"/>
        <v>2057916.54</v>
      </c>
      <c r="N124" s="17">
        <v>7299845</v>
      </c>
      <c r="O124" s="17">
        <v>0</v>
      </c>
      <c r="P124" s="17">
        <v>0</v>
      </c>
      <c r="Q124" s="20">
        <f t="shared" si="26"/>
        <v>7299845</v>
      </c>
      <c r="R124" s="17">
        <v>3376663</v>
      </c>
      <c r="S124" s="17">
        <v>0</v>
      </c>
      <c r="T124" s="21">
        <f t="shared" si="16"/>
        <v>3376663</v>
      </c>
      <c r="U124" s="20">
        <f t="shared" si="17"/>
        <v>12734424.54</v>
      </c>
      <c r="V124" s="22">
        <f t="shared" si="18"/>
        <v>0.7447234742540835</v>
      </c>
      <c r="W124" s="22">
        <f t="shared" si="19"/>
        <v>0</v>
      </c>
      <c r="X124" s="22">
        <f t="shared" si="20"/>
        <v>0.7447234742540835</v>
      </c>
      <c r="Y124" s="23">
        <f t="shared" si="21"/>
        <v>1.6099817867273996</v>
      </c>
      <c r="Z124" s="23">
        <f t="shared" si="22"/>
        <v>0.45387376690944364</v>
      </c>
      <c r="AA124" s="24"/>
      <c r="AB124" s="23">
        <f t="shared" si="23"/>
        <v>2.8085790278909264</v>
      </c>
      <c r="AC124" s="30">
        <v>153894.87545937116</v>
      </c>
      <c r="AD124" s="26">
        <f t="shared" si="24"/>
        <v>4322.259197150758</v>
      </c>
      <c r="AE124" s="61" t="s">
        <v>1173</v>
      </c>
      <c r="AF124" s="28">
        <f>F124/H124</f>
        <v>557153663.0621774</v>
      </c>
      <c r="AG124" s="22">
        <f>(M124/AF124)*100</f>
        <v>0.36936247151090523</v>
      </c>
      <c r="AH124" s="22">
        <f>(Q124/AF124)*100</f>
        <v>1.3102031780387575</v>
      </c>
      <c r="AI124" s="22">
        <f>(T124/AF124)*100</f>
        <v>0.6060559633479732</v>
      </c>
      <c r="AJ124" s="22">
        <f t="shared" si="25"/>
        <v>2.285</v>
      </c>
    </row>
    <row r="125" spans="1:36" ht="12.75">
      <c r="A125" s="13" t="s">
        <v>287</v>
      </c>
      <c r="B125" s="14" t="s">
        <v>288</v>
      </c>
      <c r="C125" s="15" t="s">
        <v>228</v>
      </c>
      <c r="D125" s="16"/>
      <c r="E125" s="16"/>
      <c r="F125" s="34">
        <v>132982136</v>
      </c>
      <c r="G125" s="33">
        <v>48.16</v>
      </c>
      <c r="H125" s="19">
        <f t="shared" si="14"/>
        <v>0.4816</v>
      </c>
      <c r="I125" s="17">
        <v>877621.24</v>
      </c>
      <c r="J125" s="17">
        <v>81032.68</v>
      </c>
      <c r="K125" s="17">
        <v>0</v>
      </c>
      <c r="L125" s="17">
        <v>110037</v>
      </c>
      <c r="M125" s="20">
        <f t="shared" si="15"/>
        <v>1068690.92</v>
      </c>
      <c r="N125" s="17">
        <v>4091354</v>
      </c>
      <c r="O125" s="17">
        <v>0</v>
      </c>
      <c r="P125" s="17">
        <v>0</v>
      </c>
      <c r="Q125" s="20">
        <f t="shared" si="26"/>
        <v>4091354</v>
      </c>
      <c r="R125" s="17">
        <v>1788427.44</v>
      </c>
      <c r="S125" s="17">
        <v>0</v>
      </c>
      <c r="T125" s="21">
        <f t="shared" si="16"/>
        <v>1788427.44</v>
      </c>
      <c r="U125" s="20">
        <f t="shared" si="17"/>
        <v>6948472.359999999</v>
      </c>
      <c r="V125" s="22">
        <f t="shared" si="18"/>
        <v>1.3448629220393933</v>
      </c>
      <c r="W125" s="22">
        <f t="shared" si="19"/>
        <v>0</v>
      </c>
      <c r="X125" s="22">
        <f t="shared" si="20"/>
        <v>1.3448629220393933</v>
      </c>
      <c r="Y125" s="23">
        <f t="shared" si="21"/>
        <v>3.0766192535815486</v>
      </c>
      <c r="Z125" s="23">
        <f t="shared" si="22"/>
        <v>0.8036349483813374</v>
      </c>
      <c r="AA125" s="24"/>
      <c r="AB125" s="23">
        <f t="shared" si="23"/>
        <v>5.22511712400228</v>
      </c>
      <c r="AC125" s="30">
        <v>135940.13683010262</v>
      </c>
      <c r="AD125" s="26">
        <f t="shared" si="24"/>
        <v>7103.031367901822</v>
      </c>
      <c r="AE125" s="61" t="s">
        <v>1173</v>
      </c>
      <c r="AF125" s="28">
        <f>F125/H125</f>
        <v>276125697.6744186</v>
      </c>
      <c r="AG125" s="22">
        <f>(M125/AF125)*100</f>
        <v>0.3870305911404521</v>
      </c>
      <c r="AH125" s="22">
        <f>(Q125/AF125)*100</f>
        <v>1.4816998325248738</v>
      </c>
      <c r="AI125" s="22">
        <f>(T125/AF125)*100</f>
        <v>0.6476859832541717</v>
      </c>
      <c r="AJ125" s="22">
        <f t="shared" si="25"/>
        <v>2.517</v>
      </c>
    </row>
    <row r="126" spans="1:36" ht="12.75">
      <c r="A126" s="13" t="s">
        <v>289</v>
      </c>
      <c r="B126" s="14" t="s">
        <v>290</v>
      </c>
      <c r="C126" s="15" t="s">
        <v>228</v>
      </c>
      <c r="D126" s="16"/>
      <c r="E126" s="16"/>
      <c r="F126" s="34">
        <v>406565721</v>
      </c>
      <c r="G126" s="33">
        <v>49.59</v>
      </c>
      <c r="H126" s="19">
        <f t="shared" si="14"/>
        <v>0.4959</v>
      </c>
      <c r="I126" s="17">
        <v>2560028.1</v>
      </c>
      <c r="J126" s="17">
        <v>236370.61</v>
      </c>
      <c r="K126" s="17">
        <v>0</v>
      </c>
      <c r="L126" s="17">
        <v>320987.47</v>
      </c>
      <c r="M126" s="20">
        <f t="shared" si="15"/>
        <v>3117386.1799999997</v>
      </c>
      <c r="N126" s="17">
        <v>8158533</v>
      </c>
      <c r="O126" s="17">
        <v>4025162.6</v>
      </c>
      <c r="P126" s="17">
        <v>0</v>
      </c>
      <c r="Q126" s="20">
        <f t="shared" si="26"/>
        <v>12183695.6</v>
      </c>
      <c r="R126" s="17">
        <v>238768</v>
      </c>
      <c r="S126" s="17">
        <v>83000</v>
      </c>
      <c r="T126" s="21">
        <f t="shared" si="16"/>
        <v>321768</v>
      </c>
      <c r="U126" s="20">
        <f t="shared" si="17"/>
        <v>15622849.78</v>
      </c>
      <c r="V126" s="22">
        <f t="shared" si="18"/>
        <v>0.05872802050618527</v>
      </c>
      <c r="W126" s="22">
        <f t="shared" si="19"/>
        <v>0.02041490359685292</v>
      </c>
      <c r="X126" s="22">
        <f t="shared" si="20"/>
        <v>0.07914292410303819</v>
      </c>
      <c r="Y126" s="23">
        <f t="shared" si="21"/>
        <v>2.9967345918963986</v>
      </c>
      <c r="Z126" s="23">
        <f t="shared" si="22"/>
        <v>0.7667607028778503</v>
      </c>
      <c r="AA126" s="24"/>
      <c r="AB126" s="23">
        <f t="shared" si="23"/>
        <v>3.842638218877287</v>
      </c>
      <c r="AC126" s="25">
        <v>190472.27383863082</v>
      </c>
      <c r="AD126" s="26">
        <f t="shared" si="24"/>
        <v>7319.160390887832</v>
      </c>
      <c r="AE126" s="61" t="s">
        <v>1173</v>
      </c>
      <c r="AF126" s="28">
        <f>F126/H126</f>
        <v>819854246.8239565</v>
      </c>
      <c r="AG126" s="22">
        <f>(M126/AF126)*100</f>
        <v>0.3802366325571259</v>
      </c>
      <c r="AH126" s="22">
        <f>(Q126/AF126)*100</f>
        <v>1.4860806841214238</v>
      </c>
      <c r="AI126" s="22">
        <f>(T126/AF126)*100</f>
        <v>0.039246976062696635</v>
      </c>
      <c r="AJ126" s="22">
        <f t="shared" si="25"/>
        <v>1.905</v>
      </c>
    </row>
    <row r="127" spans="1:36" ht="12.75">
      <c r="A127" s="13" t="s">
        <v>291</v>
      </c>
      <c r="B127" s="14" t="s">
        <v>292</v>
      </c>
      <c r="C127" s="15" t="s">
        <v>228</v>
      </c>
      <c r="D127" s="16"/>
      <c r="E127" s="16"/>
      <c r="F127" s="34">
        <v>759599706</v>
      </c>
      <c r="G127" s="33">
        <v>55.41</v>
      </c>
      <c r="H127" s="19">
        <f t="shared" si="14"/>
        <v>0.5540999999999999</v>
      </c>
      <c r="I127" s="17">
        <v>4239786.81</v>
      </c>
      <c r="J127" s="17">
        <v>391463.95</v>
      </c>
      <c r="K127" s="17">
        <v>0</v>
      </c>
      <c r="L127" s="17">
        <v>531613.56</v>
      </c>
      <c r="M127" s="20">
        <f t="shared" si="15"/>
        <v>5162864.32</v>
      </c>
      <c r="N127" s="17">
        <v>9618638</v>
      </c>
      <c r="O127" s="17">
        <v>7237003.89</v>
      </c>
      <c r="P127" s="17">
        <v>0</v>
      </c>
      <c r="Q127" s="20">
        <f t="shared" si="26"/>
        <v>16855641.89</v>
      </c>
      <c r="R127" s="17">
        <v>2665668.24</v>
      </c>
      <c r="S127" s="17">
        <v>151919.94</v>
      </c>
      <c r="T127" s="21">
        <f t="shared" si="16"/>
        <v>2817588.18</v>
      </c>
      <c r="U127" s="20">
        <f t="shared" si="17"/>
        <v>24836094.39</v>
      </c>
      <c r="V127" s="22">
        <f t="shared" si="18"/>
        <v>0.350930657153256</v>
      </c>
      <c r="W127" s="22">
        <f t="shared" si="19"/>
        <v>0.019999999842022057</v>
      </c>
      <c r="X127" s="22">
        <f t="shared" si="20"/>
        <v>0.370930656995278</v>
      </c>
      <c r="Y127" s="23">
        <f t="shared" si="21"/>
        <v>2.219016378871532</v>
      </c>
      <c r="Z127" s="23">
        <f t="shared" si="22"/>
        <v>0.6796822430576349</v>
      </c>
      <c r="AA127" s="24"/>
      <c r="AB127" s="23">
        <f t="shared" si="23"/>
        <v>3.269629278924444</v>
      </c>
      <c r="AC127" s="30">
        <v>147239.03650896522</v>
      </c>
      <c r="AD127" s="26">
        <f t="shared" si="24"/>
        <v>4814.170647703379</v>
      </c>
      <c r="AE127" s="61" t="s">
        <v>1173</v>
      </c>
      <c r="AF127" s="28">
        <f>F127/H127</f>
        <v>1370871153.2214403</v>
      </c>
      <c r="AG127" s="22">
        <f>(M127/AF127)*100</f>
        <v>0.37661193087823547</v>
      </c>
      <c r="AH127" s="22">
        <f>(Q127/AF127)*100</f>
        <v>1.2295569755327156</v>
      </c>
      <c r="AI127" s="22">
        <f>(T127/AF127)*100</f>
        <v>0.2055326770410835</v>
      </c>
      <c r="AJ127" s="22">
        <f t="shared" si="25"/>
        <v>1.813</v>
      </c>
    </row>
    <row r="128" spans="1:36" ht="12.75">
      <c r="A128" s="13" t="s">
        <v>293</v>
      </c>
      <c r="B128" s="14" t="s">
        <v>294</v>
      </c>
      <c r="C128" s="15" t="s">
        <v>228</v>
      </c>
      <c r="D128" s="16"/>
      <c r="E128" s="16"/>
      <c r="F128" s="34">
        <v>441218730</v>
      </c>
      <c r="G128" s="33">
        <v>88.39</v>
      </c>
      <c r="H128" s="19">
        <f t="shared" si="14"/>
        <v>0.8839</v>
      </c>
      <c r="I128" s="17">
        <v>1562787.74</v>
      </c>
      <c r="J128" s="17">
        <v>144288.79</v>
      </c>
      <c r="K128" s="17">
        <v>0</v>
      </c>
      <c r="L128" s="17">
        <v>195984.95</v>
      </c>
      <c r="M128" s="20">
        <f t="shared" si="15"/>
        <v>1903061.48</v>
      </c>
      <c r="N128" s="17">
        <v>3051946</v>
      </c>
      <c r="O128" s="17">
        <v>3208351.77</v>
      </c>
      <c r="P128" s="17">
        <v>0</v>
      </c>
      <c r="Q128" s="20">
        <f t="shared" si="26"/>
        <v>6260297.77</v>
      </c>
      <c r="R128" s="17">
        <v>1528179</v>
      </c>
      <c r="S128" s="17">
        <v>88244</v>
      </c>
      <c r="T128" s="21">
        <f t="shared" si="16"/>
        <v>1616423</v>
      </c>
      <c r="U128" s="20">
        <f t="shared" si="17"/>
        <v>9779782.25</v>
      </c>
      <c r="V128" s="22">
        <f t="shared" si="18"/>
        <v>0.3463540634369715</v>
      </c>
      <c r="W128" s="22">
        <f t="shared" si="19"/>
        <v>0.020000057567819026</v>
      </c>
      <c r="X128" s="22">
        <f t="shared" si="20"/>
        <v>0.36635412100479053</v>
      </c>
      <c r="Y128" s="23">
        <f t="shared" si="21"/>
        <v>1.4188649176339363</v>
      </c>
      <c r="Z128" s="23">
        <f t="shared" si="22"/>
        <v>0.4313192869214777</v>
      </c>
      <c r="AA128" s="24"/>
      <c r="AB128" s="23">
        <f t="shared" si="23"/>
        <v>2.2165383255602045</v>
      </c>
      <c r="AC128" s="30">
        <v>320150.3486394558</v>
      </c>
      <c r="AD128" s="26">
        <f t="shared" si="24"/>
        <v>7096.25517700815</v>
      </c>
      <c r="AE128" s="61" t="s">
        <v>1173</v>
      </c>
      <c r="AF128" s="28">
        <f>F128/H128</f>
        <v>499172677.90474033</v>
      </c>
      <c r="AG128" s="22">
        <f>(M128/AF128)*100</f>
        <v>0.38124311770989416</v>
      </c>
      <c r="AH128" s="22">
        <f>(Q128/AF128)*100</f>
        <v>1.2541347006966364</v>
      </c>
      <c r="AI128" s="22">
        <f>(T128/AF128)*100</f>
        <v>0.3238204075561344</v>
      </c>
      <c r="AJ128" s="22">
        <f t="shared" si="25"/>
        <v>1.959</v>
      </c>
    </row>
    <row r="129" spans="1:36" ht="12.75">
      <c r="A129" s="13" t="s">
        <v>295</v>
      </c>
      <c r="B129" s="14" t="s">
        <v>296</v>
      </c>
      <c r="C129" s="15" t="s">
        <v>228</v>
      </c>
      <c r="D129" s="16"/>
      <c r="E129" s="16"/>
      <c r="F129" s="34">
        <v>733232250</v>
      </c>
      <c r="G129" s="33">
        <v>85.75</v>
      </c>
      <c r="H129" s="19">
        <f t="shared" si="14"/>
        <v>0.8575</v>
      </c>
      <c r="I129" s="17">
        <v>2690244.11</v>
      </c>
      <c r="J129" s="17">
        <v>248393.82</v>
      </c>
      <c r="K129" s="17">
        <v>0</v>
      </c>
      <c r="L129" s="17">
        <v>337320.68</v>
      </c>
      <c r="M129" s="20">
        <f t="shared" si="15"/>
        <v>3275958.61</v>
      </c>
      <c r="N129" s="17">
        <v>6961257</v>
      </c>
      <c r="O129" s="17">
        <v>4684269.31</v>
      </c>
      <c r="P129" s="17">
        <v>0</v>
      </c>
      <c r="Q129" s="20">
        <f t="shared" si="26"/>
        <v>11645526.309999999</v>
      </c>
      <c r="R129" s="17">
        <v>1751736</v>
      </c>
      <c r="S129" s="17">
        <v>0</v>
      </c>
      <c r="T129" s="21">
        <f t="shared" si="16"/>
        <v>1751736</v>
      </c>
      <c r="U129" s="20">
        <f t="shared" si="17"/>
        <v>16673220.919999998</v>
      </c>
      <c r="V129" s="22">
        <f t="shared" si="18"/>
        <v>0.23890602193234137</v>
      </c>
      <c r="W129" s="22">
        <f t="shared" si="19"/>
        <v>0</v>
      </c>
      <c r="X129" s="22">
        <f t="shared" si="20"/>
        <v>0.23890602193234137</v>
      </c>
      <c r="Y129" s="23">
        <f t="shared" si="21"/>
        <v>1.5882452401677638</v>
      </c>
      <c r="Z129" s="23">
        <f t="shared" si="22"/>
        <v>0.44678321364069845</v>
      </c>
      <c r="AA129" s="24"/>
      <c r="AB129" s="23">
        <f t="shared" si="23"/>
        <v>2.2739344757408038</v>
      </c>
      <c r="AC129" s="30">
        <v>296870.45068027213</v>
      </c>
      <c r="AD129" s="26">
        <f t="shared" si="24"/>
        <v>6750.6395263058075</v>
      </c>
      <c r="AE129" s="61" t="s">
        <v>1173</v>
      </c>
      <c r="AF129" s="28">
        <f>F129/H129</f>
        <v>855081341.1078717</v>
      </c>
      <c r="AG129" s="22">
        <f>(M129/AF129)*100</f>
        <v>0.38311660569689887</v>
      </c>
      <c r="AH129" s="22">
        <f>(Q129/AF129)*100</f>
        <v>1.3619202934438575</v>
      </c>
      <c r="AI129" s="22">
        <f>(T129/AF129)*100</f>
        <v>0.20486191380698274</v>
      </c>
      <c r="AJ129" s="22">
        <f t="shared" si="25"/>
        <v>1.9500000000000002</v>
      </c>
    </row>
    <row r="130" spans="1:36" ht="12.75">
      <c r="A130" s="13" t="s">
        <v>297</v>
      </c>
      <c r="B130" s="14" t="s">
        <v>217</v>
      </c>
      <c r="C130" s="15" t="s">
        <v>228</v>
      </c>
      <c r="D130" s="16"/>
      <c r="E130" s="16"/>
      <c r="F130" s="34">
        <v>125331590</v>
      </c>
      <c r="G130" s="33">
        <v>100.45</v>
      </c>
      <c r="H130" s="19">
        <f aca="true" t="shared" si="27" ref="H130:H193">G130/100</f>
        <v>1.0045</v>
      </c>
      <c r="I130" s="17">
        <v>429483.69</v>
      </c>
      <c r="J130" s="17">
        <v>39655.05</v>
      </c>
      <c r="K130" s="17">
        <v>0</v>
      </c>
      <c r="L130" s="17">
        <v>53852.69</v>
      </c>
      <c r="M130" s="20">
        <f aca="true" t="shared" si="28" ref="M130:M193">SUM(I130:L130)</f>
        <v>522991.43</v>
      </c>
      <c r="N130" s="17">
        <v>917077</v>
      </c>
      <c r="O130" s="17">
        <v>0</v>
      </c>
      <c r="P130" s="17">
        <v>0</v>
      </c>
      <c r="Q130" s="20">
        <f t="shared" si="26"/>
        <v>917077</v>
      </c>
      <c r="R130" s="17">
        <v>0</v>
      </c>
      <c r="S130" s="17">
        <v>0</v>
      </c>
      <c r="T130" s="21">
        <f aca="true" t="shared" si="29" ref="T130:T193">R130+S130</f>
        <v>0</v>
      </c>
      <c r="U130" s="20">
        <f aca="true" t="shared" si="30" ref="U130:U193">M130+Q130+T130</f>
        <v>1440068.43</v>
      </c>
      <c r="V130" s="22">
        <f aca="true" t="shared" si="31" ref="V130:V193">(R130/$F130)*100</f>
        <v>0</v>
      </c>
      <c r="W130" s="22">
        <f aca="true" t="shared" si="32" ref="W130:W193">(S130/$F130)*100</f>
        <v>0</v>
      </c>
      <c r="X130" s="22">
        <f aca="true" t="shared" si="33" ref="X130:X193">(T130/$F130)*100</f>
        <v>0</v>
      </c>
      <c r="Y130" s="23">
        <f aca="true" t="shared" si="34" ref="Y130:Y193">(Q130/F130)*100</f>
        <v>0.7317205502619093</v>
      </c>
      <c r="Z130" s="23">
        <f aca="true" t="shared" si="35" ref="Z130:Z193">(M130/F130)*100</f>
        <v>0.41728620055007676</v>
      </c>
      <c r="AA130" s="24"/>
      <c r="AB130" s="23">
        <f aca="true" t="shared" si="36" ref="AB130:AB193">((U130/F130)*100)-AA130</f>
        <v>1.149006750811986</v>
      </c>
      <c r="AC130" s="30">
        <v>307917.3780487805</v>
      </c>
      <c r="AD130" s="26">
        <f aca="true" t="shared" si="37" ref="AD130:AD193">AC130/100*AB130</f>
        <v>3537.991460703752</v>
      </c>
      <c r="AE130" s="61" t="s">
        <v>1173</v>
      </c>
      <c r="AF130" s="28">
        <f>F130/H130</f>
        <v>124770124.44001992</v>
      </c>
      <c r="AG130" s="22">
        <f>(M130/AF130)*100</f>
        <v>0.4191639884525521</v>
      </c>
      <c r="AH130" s="22">
        <f>(Q130/AF130)*100</f>
        <v>0.7350132927380878</v>
      </c>
      <c r="AI130" s="22">
        <f>(T130/AF130)*100</f>
        <v>0</v>
      </c>
      <c r="AJ130" s="22">
        <f aca="true" t="shared" si="38" ref="AJ130:AJ193">ROUND(AG130,3)+ROUND(AH130,3)+ROUND(AI130,3)</f>
        <v>1.154</v>
      </c>
    </row>
    <row r="131" spans="1:36" ht="12.75">
      <c r="A131" s="13" t="s">
        <v>298</v>
      </c>
      <c r="B131" s="14" t="s">
        <v>299</v>
      </c>
      <c r="C131" s="15" t="s">
        <v>228</v>
      </c>
      <c r="D131" s="16"/>
      <c r="E131" s="16"/>
      <c r="F131" s="34">
        <v>691206702</v>
      </c>
      <c r="G131" s="33">
        <v>55.38</v>
      </c>
      <c r="H131" s="19">
        <f t="shared" si="27"/>
        <v>0.5538000000000001</v>
      </c>
      <c r="I131" s="17">
        <v>3940100.01</v>
      </c>
      <c r="J131" s="17">
        <v>363797.67</v>
      </c>
      <c r="K131" s="17">
        <v>0</v>
      </c>
      <c r="L131" s="17">
        <v>494021.17</v>
      </c>
      <c r="M131" s="20">
        <f t="shared" si="28"/>
        <v>4797918.85</v>
      </c>
      <c r="N131" s="17">
        <v>8087584</v>
      </c>
      <c r="O131" s="17">
        <v>4267897.67</v>
      </c>
      <c r="P131" s="17">
        <v>0</v>
      </c>
      <c r="Q131" s="20">
        <f t="shared" si="26"/>
        <v>12355481.67</v>
      </c>
      <c r="R131" s="17">
        <v>4022161.27</v>
      </c>
      <c r="S131" s="17">
        <v>276482.68</v>
      </c>
      <c r="T131" s="21">
        <f t="shared" si="29"/>
        <v>4298643.95</v>
      </c>
      <c r="U131" s="20">
        <f t="shared" si="30"/>
        <v>21452044.47</v>
      </c>
      <c r="V131" s="22">
        <f t="shared" si="31"/>
        <v>0.5819042637118412</v>
      </c>
      <c r="W131" s="22">
        <f t="shared" si="32"/>
        <v>0.03999999988426038</v>
      </c>
      <c r="X131" s="22">
        <f t="shared" si="33"/>
        <v>0.6219042635961016</v>
      </c>
      <c r="Y131" s="23">
        <f t="shared" si="34"/>
        <v>1.7875234187182405</v>
      </c>
      <c r="Z131" s="23">
        <f t="shared" si="35"/>
        <v>0.6941366216671897</v>
      </c>
      <c r="AA131" s="24"/>
      <c r="AB131" s="23">
        <f t="shared" si="36"/>
        <v>3.1035643039815315</v>
      </c>
      <c r="AC131" s="30">
        <v>149223.97063517396</v>
      </c>
      <c r="AD131" s="26">
        <f t="shared" si="37"/>
        <v>4631.261885617142</v>
      </c>
      <c r="AE131" s="61" t="s">
        <v>1173</v>
      </c>
      <c r="AF131" s="28">
        <f>F131/H131</f>
        <v>1248116110.509209</v>
      </c>
      <c r="AG131" s="22">
        <f>(M131/AF131)*100</f>
        <v>0.38441286107928974</v>
      </c>
      <c r="AH131" s="22">
        <f>(Q131/AF131)*100</f>
        <v>0.9899304692861617</v>
      </c>
      <c r="AI131" s="22">
        <f>(T131/AF131)*100</f>
        <v>0.34441058117952106</v>
      </c>
      <c r="AJ131" s="22">
        <f t="shared" si="38"/>
        <v>1.718</v>
      </c>
    </row>
    <row r="132" spans="1:36" ht="12.75">
      <c r="A132" s="13" t="s">
        <v>300</v>
      </c>
      <c r="B132" s="14" t="s">
        <v>301</v>
      </c>
      <c r="C132" s="15" t="s">
        <v>228</v>
      </c>
      <c r="D132" s="16"/>
      <c r="E132" s="16"/>
      <c r="F132" s="34">
        <v>1119616538</v>
      </c>
      <c r="G132" s="33">
        <v>51.75</v>
      </c>
      <c r="H132" s="19">
        <f t="shared" si="27"/>
        <v>0.5175</v>
      </c>
      <c r="I132" s="17">
        <v>6872810.18</v>
      </c>
      <c r="J132" s="17">
        <v>0</v>
      </c>
      <c r="K132" s="17">
        <v>0</v>
      </c>
      <c r="L132" s="17">
        <v>861766.1</v>
      </c>
      <c r="M132" s="20">
        <f t="shared" si="28"/>
        <v>7734576.279999999</v>
      </c>
      <c r="N132" s="17">
        <v>28299652</v>
      </c>
      <c r="O132" s="17">
        <v>0</v>
      </c>
      <c r="P132" s="17">
        <v>0</v>
      </c>
      <c r="Q132" s="20">
        <f t="shared" si="26"/>
        <v>28299652</v>
      </c>
      <c r="R132" s="17">
        <v>23037417</v>
      </c>
      <c r="S132" s="17">
        <v>0</v>
      </c>
      <c r="T132" s="21">
        <f t="shared" si="29"/>
        <v>23037417</v>
      </c>
      <c r="U132" s="20">
        <f t="shared" si="30"/>
        <v>59071645.28</v>
      </c>
      <c r="V132" s="22">
        <f t="shared" si="31"/>
        <v>2.05761671233906</v>
      </c>
      <c r="W132" s="22">
        <f t="shared" si="32"/>
        <v>0</v>
      </c>
      <c r="X132" s="22">
        <f t="shared" si="33"/>
        <v>2.05761671233906</v>
      </c>
      <c r="Y132" s="23">
        <f t="shared" si="34"/>
        <v>2.527620041282384</v>
      </c>
      <c r="Z132" s="23">
        <f t="shared" si="35"/>
        <v>0.6908236898515695</v>
      </c>
      <c r="AA132" s="24"/>
      <c r="AB132" s="23">
        <f t="shared" si="36"/>
        <v>5.276060443473014</v>
      </c>
      <c r="AC132" s="30">
        <v>95271.14152325156</v>
      </c>
      <c r="AD132" s="26">
        <f t="shared" si="37"/>
        <v>5026.563011953469</v>
      </c>
      <c r="AE132" s="61" t="s">
        <v>1173</v>
      </c>
      <c r="AF132" s="28">
        <f>F132/H132</f>
        <v>2163510218.357488</v>
      </c>
      <c r="AG132" s="22">
        <f>(M132/AF132)*100</f>
        <v>0.3575012594981872</v>
      </c>
      <c r="AH132" s="22">
        <f>(Q132/AF132)*100</f>
        <v>1.3080433713636337</v>
      </c>
      <c r="AI132" s="22">
        <f>(T132/AF132)*100</f>
        <v>1.0648166486354633</v>
      </c>
      <c r="AJ132" s="22">
        <f t="shared" si="38"/>
        <v>2.731</v>
      </c>
    </row>
    <row r="133" spans="1:36" ht="12.75">
      <c r="A133" s="13" t="s">
        <v>302</v>
      </c>
      <c r="B133" s="14" t="s">
        <v>303</v>
      </c>
      <c r="C133" s="15" t="s">
        <v>228</v>
      </c>
      <c r="D133" s="16"/>
      <c r="E133" s="16"/>
      <c r="F133" s="34">
        <v>169818319</v>
      </c>
      <c r="G133" s="33">
        <v>97.61</v>
      </c>
      <c r="H133" s="19">
        <f t="shared" si="27"/>
        <v>0.9761</v>
      </c>
      <c r="I133" s="17">
        <v>550859.57</v>
      </c>
      <c r="J133" s="17">
        <v>50803.22</v>
      </c>
      <c r="K133" s="17">
        <v>0</v>
      </c>
      <c r="L133" s="17">
        <v>69020.97</v>
      </c>
      <c r="M133" s="20">
        <f t="shared" si="28"/>
        <v>670683.7599999999</v>
      </c>
      <c r="N133" s="17">
        <v>1399743.5</v>
      </c>
      <c r="O133" s="17">
        <v>733698.2</v>
      </c>
      <c r="P133" s="17">
        <v>0</v>
      </c>
      <c r="Q133" s="20">
        <f t="shared" si="26"/>
        <v>2133441.7</v>
      </c>
      <c r="R133" s="17">
        <v>0</v>
      </c>
      <c r="S133" s="17">
        <v>0</v>
      </c>
      <c r="T133" s="21">
        <f t="shared" si="29"/>
        <v>0</v>
      </c>
      <c r="U133" s="20">
        <f t="shared" si="30"/>
        <v>2804125.46</v>
      </c>
      <c r="V133" s="22">
        <f t="shared" si="31"/>
        <v>0</v>
      </c>
      <c r="W133" s="22">
        <f t="shared" si="32"/>
        <v>0</v>
      </c>
      <c r="X133" s="22">
        <f t="shared" si="33"/>
        <v>0</v>
      </c>
      <c r="Y133" s="23">
        <f t="shared" si="34"/>
        <v>1.2563083373826118</v>
      </c>
      <c r="Z133" s="23">
        <f t="shared" si="35"/>
        <v>0.3949419379189591</v>
      </c>
      <c r="AA133" s="24"/>
      <c r="AB133" s="23">
        <f t="shared" si="36"/>
        <v>1.651250275301571</v>
      </c>
      <c r="AC133" s="30">
        <v>282491.3214990138</v>
      </c>
      <c r="AD133" s="26">
        <f t="shared" si="37"/>
        <v>4664.6387239555115</v>
      </c>
      <c r="AE133" s="61" t="s">
        <v>1173</v>
      </c>
      <c r="AF133" s="28">
        <f>F133/H133</f>
        <v>173976353.85718676</v>
      </c>
      <c r="AG133" s="22">
        <f>(M133/AF133)*100</f>
        <v>0.38550282560269594</v>
      </c>
      <c r="AH133" s="22">
        <f>(Q133/AF133)*100</f>
        <v>1.2262825681191676</v>
      </c>
      <c r="AI133" s="22">
        <f>(T133/AF133)*100</f>
        <v>0</v>
      </c>
      <c r="AJ133" s="22">
        <f t="shared" si="38"/>
        <v>1.612</v>
      </c>
    </row>
    <row r="134" spans="1:36" ht="12.75">
      <c r="A134" s="13" t="s">
        <v>304</v>
      </c>
      <c r="B134" s="14" t="s">
        <v>305</v>
      </c>
      <c r="C134" s="15" t="s">
        <v>228</v>
      </c>
      <c r="D134" s="16"/>
      <c r="E134" s="16"/>
      <c r="F134" s="34">
        <v>27604716</v>
      </c>
      <c r="G134" s="33">
        <v>56.23</v>
      </c>
      <c r="H134" s="19">
        <f t="shared" si="27"/>
        <v>0.5623</v>
      </c>
      <c r="I134" s="17">
        <v>114517.43</v>
      </c>
      <c r="J134" s="17">
        <v>10574.14</v>
      </c>
      <c r="K134" s="17">
        <v>0</v>
      </c>
      <c r="L134" s="17">
        <v>14359.36</v>
      </c>
      <c r="M134" s="20">
        <f t="shared" si="28"/>
        <v>139450.93</v>
      </c>
      <c r="N134" s="17">
        <v>0</v>
      </c>
      <c r="O134" s="17">
        <v>436700.5</v>
      </c>
      <c r="P134" s="17">
        <v>0</v>
      </c>
      <c r="Q134" s="20">
        <f t="shared" si="26"/>
        <v>436700.5</v>
      </c>
      <c r="R134" s="17">
        <v>0</v>
      </c>
      <c r="S134" s="17">
        <v>0</v>
      </c>
      <c r="T134" s="21">
        <f t="shared" si="29"/>
        <v>0</v>
      </c>
      <c r="U134" s="20">
        <f t="shared" si="30"/>
        <v>576151.4299999999</v>
      </c>
      <c r="V134" s="22">
        <f t="shared" si="31"/>
        <v>0</v>
      </c>
      <c r="W134" s="22">
        <f t="shared" si="32"/>
        <v>0</v>
      </c>
      <c r="X134" s="22">
        <f t="shared" si="33"/>
        <v>0</v>
      </c>
      <c r="Y134" s="23">
        <f t="shared" si="34"/>
        <v>1.5819778765338504</v>
      </c>
      <c r="Z134" s="23">
        <f t="shared" si="35"/>
        <v>0.5051706744601177</v>
      </c>
      <c r="AA134" s="24">
        <v>0.197</v>
      </c>
      <c r="AB134" s="23">
        <f t="shared" si="36"/>
        <v>1.8901485509939677</v>
      </c>
      <c r="AC134" s="30">
        <v>102900</v>
      </c>
      <c r="AD134" s="26">
        <f t="shared" si="37"/>
        <v>1944.962858972793</v>
      </c>
      <c r="AE134" s="61" t="s">
        <v>1173</v>
      </c>
      <c r="AF134" s="28">
        <f>F134/H134</f>
        <v>49092505.779832825</v>
      </c>
      <c r="AG134" s="22">
        <f>(M134/AF134)*100</f>
        <v>0.28405747024892414</v>
      </c>
      <c r="AH134" s="22">
        <f>(Q134/AF134)*100</f>
        <v>0.8895461599749841</v>
      </c>
      <c r="AI134" s="22">
        <f>(T134/AF134)*100</f>
        <v>0</v>
      </c>
      <c r="AJ134" s="22">
        <f t="shared" si="38"/>
        <v>1.174</v>
      </c>
    </row>
    <row r="135" spans="1:36" ht="12.75">
      <c r="A135" s="13" t="s">
        <v>306</v>
      </c>
      <c r="B135" s="14" t="s">
        <v>307</v>
      </c>
      <c r="C135" s="15" t="s">
        <v>308</v>
      </c>
      <c r="D135" s="16"/>
      <c r="E135" s="16"/>
      <c r="F135" s="34">
        <v>354148622</v>
      </c>
      <c r="G135" s="33">
        <v>46.25</v>
      </c>
      <c r="H135" s="19">
        <f t="shared" si="27"/>
        <v>0.4625</v>
      </c>
      <c r="I135" s="17">
        <v>4285392.8</v>
      </c>
      <c r="J135" s="17">
        <v>0</v>
      </c>
      <c r="K135" s="17">
        <v>0</v>
      </c>
      <c r="L135" s="17">
        <v>149175.09</v>
      </c>
      <c r="M135" s="20">
        <f t="shared" si="28"/>
        <v>4434567.89</v>
      </c>
      <c r="N135" s="17">
        <v>10088255</v>
      </c>
      <c r="O135" s="17">
        <v>0</v>
      </c>
      <c r="P135" s="17">
        <v>0</v>
      </c>
      <c r="Q135" s="20">
        <f t="shared" si="26"/>
        <v>10088255</v>
      </c>
      <c r="R135" s="17">
        <v>4312578</v>
      </c>
      <c r="S135" s="17">
        <v>0</v>
      </c>
      <c r="T135" s="21">
        <f t="shared" si="29"/>
        <v>4312578</v>
      </c>
      <c r="U135" s="20">
        <f t="shared" si="30"/>
        <v>18835400.89</v>
      </c>
      <c r="V135" s="22">
        <f t="shared" si="31"/>
        <v>1.217731125323989</v>
      </c>
      <c r="W135" s="22">
        <f t="shared" si="32"/>
        <v>0</v>
      </c>
      <c r="X135" s="22">
        <f t="shared" si="33"/>
        <v>1.217731125323989</v>
      </c>
      <c r="Y135" s="23">
        <f t="shared" si="34"/>
        <v>2.848593605427046</v>
      </c>
      <c r="Z135" s="23">
        <f t="shared" si="35"/>
        <v>1.2521770845687492</v>
      </c>
      <c r="AA135" s="24"/>
      <c r="AB135" s="23">
        <f t="shared" si="36"/>
        <v>5.3185018153197845</v>
      </c>
      <c r="AC135" s="30">
        <v>98093.81460486828</v>
      </c>
      <c r="AD135" s="26">
        <f t="shared" si="37"/>
        <v>5217.121310476344</v>
      </c>
      <c r="AE135" s="61" t="s">
        <v>1173</v>
      </c>
      <c r="AF135" s="28">
        <f>F135/H135</f>
        <v>765726750.2702702</v>
      </c>
      <c r="AG135" s="22">
        <f>(M135/AF135)*100</f>
        <v>0.5791319016130465</v>
      </c>
      <c r="AH135" s="22">
        <f>(Q135/AF135)*100</f>
        <v>1.3174745425100087</v>
      </c>
      <c r="AI135" s="22">
        <f>(T135/AF135)*100</f>
        <v>0.5632006454623449</v>
      </c>
      <c r="AJ135" s="22">
        <f t="shared" si="38"/>
        <v>2.4589999999999996</v>
      </c>
    </row>
    <row r="136" spans="1:36" ht="12.75">
      <c r="A136" s="13" t="s">
        <v>309</v>
      </c>
      <c r="B136" s="14" t="s">
        <v>310</v>
      </c>
      <c r="C136" s="15" t="s">
        <v>308</v>
      </c>
      <c r="D136" s="16"/>
      <c r="E136" s="16"/>
      <c r="F136" s="34">
        <v>9387705</v>
      </c>
      <c r="G136" s="33">
        <v>100</v>
      </c>
      <c r="H136" s="19">
        <f t="shared" si="27"/>
        <v>1</v>
      </c>
      <c r="I136" s="17">
        <v>54676.47</v>
      </c>
      <c r="J136" s="17">
        <v>3918.74</v>
      </c>
      <c r="K136" s="17">
        <v>0</v>
      </c>
      <c r="L136" s="17">
        <v>1902.29</v>
      </c>
      <c r="M136" s="20">
        <f t="shared" si="28"/>
        <v>60497.5</v>
      </c>
      <c r="N136" s="17">
        <v>209224</v>
      </c>
      <c r="O136" s="17">
        <v>0</v>
      </c>
      <c r="P136" s="17">
        <v>0</v>
      </c>
      <c r="Q136" s="20">
        <f t="shared" si="26"/>
        <v>209224</v>
      </c>
      <c r="R136" s="17">
        <v>480071.11</v>
      </c>
      <c r="S136" s="17">
        <v>0</v>
      </c>
      <c r="T136" s="21">
        <f t="shared" si="29"/>
        <v>480071.11</v>
      </c>
      <c r="U136" s="20">
        <f t="shared" si="30"/>
        <v>749792.61</v>
      </c>
      <c r="V136" s="22">
        <f t="shared" si="31"/>
        <v>5.113828246626838</v>
      </c>
      <c r="W136" s="22">
        <f t="shared" si="32"/>
        <v>0</v>
      </c>
      <c r="X136" s="22">
        <f t="shared" si="33"/>
        <v>5.113828246626838</v>
      </c>
      <c r="Y136" s="23">
        <f t="shared" si="34"/>
        <v>2.22870232927004</v>
      </c>
      <c r="Z136" s="23">
        <f t="shared" si="35"/>
        <v>0.6444333306170145</v>
      </c>
      <c r="AA136" s="24"/>
      <c r="AB136" s="23">
        <f t="shared" si="36"/>
        <v>7.986963906513893</v>
      </c>
      <c r="AC136" s="35">
        <v>0</v>
      </c>
      <c r="AD136" s="26">
        <f t="shared" si="37"/>
        <v>0</v>
      </c>
      <c r="AE136" s="61" t="s">
        <v>1173</v>
      </c>
      <c r="AF136" s="28">
        <f>F136/H136</f>
        <v>9387705</v>
      </c>
      <c r="AG136" s="22">
        <f>(M136/AF136)*100</f>
        <v>0.6444333306170145</v>
      </c>
      <c r="AH136" s="22">
        <f>(Q136/AF136)*100</f>
        <v>2.22870232927004</v>
      </c>
      <c r="AI136" s="22">
        <f>(T136/AF136)*100</f>
        <v>5.113828246626838</v>
      </c>
      <c r="AJ136" s="22">
        <f t="shared" si="38"/>
        <v>7.987</v>
      </c>
    </row>
    <row r="137" spans="1:36" ht="12.75">
      <c r="A137" s="13" t="s">
        <v>311</v>
      </c>
      <c r="B137" s="14" t="s">
        <v>312</v>
      </c>
      <c r="C137" s="15" t="s">
        <v>308</v>
      </c>
      <c r="D137" s="16"/>
      <c r="E137" s="16"/>
      <c r="F137" s="34">
        <v>274025046</v>
      </c>
      <c r="G137" s="33">
        <v>47.29</v>
      </c>
      <c r="H137" s="19">
        <f t="shared" si="27"/>
        <v>0.4729</v>
      </c>
      <c r="I137" s="17">
        <v>3162844.99</v>
      </c>
      <c r="J137" s="17">
        <v>226685.73</v>
      </c>
      <c r="K137" s="17">
        <v>0</v>
      </c>
      <c r="L137" s="17">
        <v>110040.84</v>
      </c>
      <c r="M137" s="20">
        <f t="shared" si="28"/>
        <v>3499571.56</v>
      </c>
      <c r="N137" s="17">
        <v>9268511</v>
      </c>
      <c r="O137" s="17">
        <v>0</v>
      </c>
      <c r="P137" s="17">
        <v>0</v>
      </c>
      <c r="Q137" s="20">
        <f t="shared" si="26"/>
        <v>9268511</v>
      </c>
      <c r="R137" s="17">
        <v>3862692.25</v>
      </c>
      <c r="S137" s="17">
        <v>0</v>
      </c>
      <c r="T137" s="21">
        <f t="shared" si="29"/>
        <v>3862692.25</v>
      </c>
      <c r="U137" s="20">
        <f t="shared" si="30"/>
        <v>16630774.81</v>
      </c>
      <c r="V137" s="22">
        <f t="shared" si="31"/>
        <v>1.4096128461191828</v>
      </c>
      <c r="W137" s="22">
        <f t="shared" si="32"/>
        <v>0</v>
      </c>
      <c r="X137" s="22">
        <f t="shared" si="33"/>
        <v>1.4096128461191828</v>
      </c>
      <c r="Y137" s="23">
        <f t="shared" si="34"/>
        <v>3.382359070929597</v>
      </c>
      <c r="Z137" s="23">
        <f t="shared" si="35"/>
        <v>1.2770991597607468</v>
      </c>
      <c r="AA137" s="24"/>
      <c r="AB137" s="23">
        <f t="shared" si="36"/>
        <v>6.069071076809526</v>
      </c>
      <c r="AC137" s="30">
        <v>107753.58733300347</v>
      </c>
      <c r="AD137" s="26">
        <f t="shared" si="37"/>
        <v>6539.641803052007</v>
      </c>
      <c r="AE137" s="61" t="s">
        <v>1173</v>
      </c>
      <c r="AF137" s="28">
        <f>F137/H137</f>
        <v>579456641.9961938</v>
      </c>
      <c r="AG137" s="22">
        <f>(M137/AF137)*100</f>
        <v>0.6039401926508571</v>
      </c>
      <c r="AH137" s="22">
        <f>(Q137/AF137)*100</f>
        <v>1.599517604642606</v>
      </c>
      <c r="AI137" s="22">
        <f>(T137/AF137)*100</f>
        <v>0.6666059149297615</v>
      </c>
      <c r="AJ137" s="22">
        <f t="shared" si="38"/>
        <v>2.8710000000000004</v>
      </c>
    </row>
    <row r="138" spans="1:36" ht="12.75">
      <c r="A138" s="13" t="s">
        <v>313</v>
      </c>
      <c r="B138" s="14" t="s">
        <v>314</v>
      </c>
      <c r="C138" s="15" t="s">
        <v>308</v>
      </c>
      <c r="D138" s="16"/>
      <c r="E138" s="16"/>
      <c r="F138" s="34">
        <v>430209345</v>
      </c>
      <c r="G138" s="33">
        <v>51.03</v>
      </c>
      <c r="H138" s="19">
        <f t="shared" si="27"/>
        <v>0.5103</v>
      </c>
      <c r="I138" s="17">
        <v>4969094.93</v>
      </c>
      <c r="J138" s="17">
        <v>356690.23</v>
      </c>
      <c r="K138" s="17">
        <v>0</v>
      </c>
      <c r="L138" s="17">
        <v>173149.38</v>
      </c>
      <c r="M138" s="20">
        <f t="shared" si="28"/>
        <v>5498934.54</v>
      </c>
      <c r="N138" s="17">
        <v>7102073.5</v>
      </c>
      <c r="O138" s="17">
        <v>3775973.75</v>
      </c>
      <c r="P138" s="17">
        <v>0</v>
      </c>
      <c r="Q138" s="20">
        <f t="shared" si="26"/>
        <v>10878047.25</v>
      </c>
      <c r="R138" s="17">
        <v>6919075.1</v>
      </c>
      <c r="S138" s="17">
        <v>0</v>
      </c>
      <c r="T138" s="21">
        <f t="shared" si="29"/>
        <v>6919075.1</v>
      </c>
      <c r="U138" s="20">
        <f t="shared" si="30"/>
        <v>23296056.89</v>
      </c>
      <c r="V138" s="22">
        <f t="shared" si="31"/>
        <v>1.6083042315131486</v>
      </c>
      <c r="W138" s="22">
        <f t="shared" si="32"/>
        <v>0</v>
      </c>
      <c r="X138" s="22">
        <f t="shared" si="33"/>
        <v>1.6083042315131486</v>
      </c>
      <c r="Y138" s="23">
        <f t="shared" si="34"/>
        <v>2.528547409866236</v>
      </c>
      <c r="Z138" s="23">
        <f t="shared" si="35"/>
        <v>1.2781996960107875</v>
      </c>
      <c r="AA138" s="24"/>
      <c r="AB138" s="23">
        <f t="shared" si="36"/>
        <v>5.415051337390173</v>
      </c>
      <c r="AC138" s="30">
        <v>87747.62606900619</v>
      </c>
      <c r="AD138" s="26">
        <f t="shared" si="37"/>
        <v>4751.578998977848</v>
      </c>
      <c r="AE138" s="61" t="s">
        <v>1173</v>
      </c>
      <c r="AF138" s="28">
        <f>F138/H138</f>
        <v>843051822.457378</v>
      </c>
      <c r="AG138" s="22">
        <f>(M138/AF138)*100</f>
        <v>0.6522653048743049</v>
      </c>
      <c r="AH138" s="22">
        <f>(Q138/AF138)*100</f>
        <v>1.2903177432547404</v>
      </c>
      <c r="AI138" s="22">
        <f>(T138/AF138)*100</f>
        <v>0.8207176493411596</v>
      </c>
      <c r="AJ138" s="22">
        <f t="shared" si="38"/>
        <v>2.763</v>
      </c>
    </row>
    <row r="139" spans="1:36" ht="12.75">
      <c r="A139" s="13" t="s">
        <v>315</v>
      </c>
      <c r="B139" s="14" t="s">
        <v>316</v>
      </c>
      <c r="C139" s="15" t="s">
        <v>308</v>
      </c>
      <c r="D139" s="16"/>
      <c r="E139" s="16"/>
      <c r="F139" s="34">
        <v>409441568</v>
      </c>
      <c r="G139" s="33">
        <v>48.56</v>
      </c>
      <c r="H139" s="19">
        <f t="shared" si="27"/>
        <v>0.48560000000000003</v>
      </c>
      <c r="I139" s="17">
        <v>4613060.26</v>
      </c>
      <c r="J139" s="17">
        <v>332202.27</v>
      </c>
      <c r="K139" s="17">
        <v>0</v>
      </c>
      <c r="L139" s="17">
        <v>161262.1</v>
      </c>
      <c r="M139" s="20">
        <f t="shared" si="28"/>
        <v>5106524.629999999</v>
      </c>
      <c r="N139" s="17">
        <v>6423328</v>
      </c>
      <c r="O139" s="17">
        <v>3136722.25</v>
      </c>
      <c r="P139" s="17">
        <v>0</v>
      </c>
      <c r="Q139" s="20">
        <f t="shared" si="26"/>
        <v>9560050.25</v>
      </c>
      <c r="R139" s="17">
        <v>3319792.08</v>
      </c>
      <c r="S139" s="17">
        <v>0</v>
      </c>
      <c r="T139" s="21">
        <f t="shared" si="29"/>
        <v>3319792.08</v>
      </c>
      <c r="U139" s="20">
        <f t="shared" si="30"/>
        <v>17986366.96</v>
      </c>
      <c r="V139" s="22">
        <f t="shared" si="31"/>
        <v>0.8108097319517886</v>
      </c>
      <c r="W139" s="22">
        <f t="shared" si="32"/>
        <v>0</v>
      </c>
      <c r="X139" s="22">
        <f t="shared" si="33"/>
        <v>0.8108097319517886</v>
      </c>
      <c r="Y139" s="23">
        <f t="shared" si="34"/>
        <v>2.3348997750028153</v>
      </c>
      <c r="Z139" s="23">
        <f t="shared" si="35"/>
        <v>1.2471925249172549</v>
      </c>
      <c r="AA139" s="24"/>
      <c r="AB139" s="23">
        <f t="shared" si="36"/>
        <v>4.392902031871859</v>
      </c>
      <c r="AC139" s="30">
        <v>131101.11865761087</v>
      </c>
      <c r="AD139" s="26">
        <f t="shared" si="37"/>
        <v>5759.143705316925</v>
      </c>
      <c r="AE139" s="61" t="s">
        <v>1173</v>
      </c>
      <c r="AF139" s="28">
        <f>F139/H139</f>
        <v>843166326.1943986</v>
      </c>
      <c r="AG139" s="22">
        <f>(M139/AF139)*100</f>
        <v>0.605636690099819</v>
      </c>
      <c r="AH139" s="22">
        <f>(Q139/AF139)*100</f>
        <v>1.133827330741367</v>
      </c>
      <c r="AI139" s="22">
        <f>(T139/AF139)*100</f>
        <v>0.3937292058357886</v>
      </c>
      <c r="AJ139" s="22">
        <f t="shared" si="38"/>
        <v>2.134</v>
      </c>
    </row>
    <row r="140" spans="1:36" ht="12.75">
      <c r="A140" s="13" t="s">
        <v>317</v>
      </c>
      <c r="B140" s="14" t="s">
        <v>318</v>
      </c>
      <c r="C140" s="15" t="s">
        <v>308</v>
      </c>
      <c r="D140" s="16"/>
      <c r="E140" s="16"/>
      <c r="F140" s="34">
        <v>341616361</v>
      </c>
      <c r="G140" s="33">
        <v>56.96</v>
      </c>
      <c r="H140" s="19">
        <f t="shared" si="27"/>
        <v>0.5696</v>
      </c>
      <c r="I140" s="17">
        <v>3379102</v>
      </c>
      <c r="J140" s="17">
        <v>242076.03</v>
      </c>
      <c r="K140" s="17">
        <v>0</v>
      </c>
      <c r="L140" s="17">
        <v>117511.81</v>
      </c>
      <c r="M140" s="20">
        <f t="shared" si="28"/>
        <v>3738689.84</v>
      </c>
      <c r="N140" s="17">
        <v>7870719</v>
      </c>
      <c r="O140" s="17">
        <v>0</v>
      </c>
      <c r="P140" s="17">
        <v>0</v>
      </c>
      <c r="Q140" s="20">
        <f t="shared" si="26"/>
        <v>7870719</v>
      </c>
      <c r="R140" s="17">
        <v>3941586.34</v>
      </c>
      <c r="S140" s="17">
        <v>136646.54</v>
      </c>
      <c r="T140" s="21">
        <f t="shared" si="29"/>
        <v>4078232.88</v>
      </c>
      <c r="U140" s="20">
        <f t="shared" si="30"/>
        <v>15687641.719999999</v>
      </c>
      <c r="V140" s="22">
        <f t="shared" si="31"/>
        <v>1.153804908073475</v>
      </c>
      <c r="W140" s="22">
        <f t="shared" si="32"/>
        <v>0.039999998712005484</v>
      </c>
      <c r="X140" s="22">
        <f t="shared" si="33"/>
        <v>1.1938049067854803</v>
      </c>
      <c r="Y140" s="23">
        <f t="shared" si="34"/>
        <v>2.3039642998831664</v>
      </c>
      <c r="Z140" s="23">
        <f t="shared" si="35"/>
        <v>1.0944118218038157</v>
      </c>
      <c r="AA140" s="24"/>
      <c r="AB140" s="23">
        <f t="shared" si="36"/>
        <v>4.592181028472462</v>
      </c>
      <c r="AC140" s="30">
        <v>102636.12099644128</v>
      </c>
      <c r="AD140" s="26">
        <f t="shared" si="37"/>
        <v>4713.236476758618</v>
      </c>
      <c r="AE140" s="61" t="s">
        <v>1173</v>
      </c>
      <c r="AF140" s="28">
        <f>F140/H140</f>
        <v>599747824.7893258</v>
      </c>
      <c r="AG140" s="22">
        <f>(M140/AF140)*100</f>
        <v>0.6233769736994534</v>
      </c>
      <c r="AH140" s="22">
        <f>(Q140/AF140)*100</f>
        <v>1.3123380652134515</v>
      </c>
      <c r="AI140" s="22">
        <f>(T140/AF140)*100</f>
        <v>0.6799912749050097</v>
      </c>
      <c r="AJ140" s="22">
        <f t="shared" si="38"/>
        <v>2.615</v>
      </c>
    </row>
    <row r="141" spans="1:36" ht="12.75">
      <c r="A141" s="13" t="s">
        <v>319</v>
      </c>
      <c r="B141" s="14" t="s">
        <v>320</v>
      </c>
      <c r="C141" s="15" t="s">
        <v>308</v>
      </c>
      <c r="D141" s="16"/>
      <c r="E141" s="16"/>
      <c r="F141" s="34">
        <v>79062642</v>
      </c>
      <c r="G141" s="33">
        <v>52.18</v>
      </c>
      <c r="H141" s="19">
        <f t="shared" si="27"/>
        <v>0.5218</v>
      </c>
      <c r="I141" s="17">
        <v>804723.37</v>
      </c>
      <c r="J141" s="17">
        <v>57736.41</v>
      </c>
      <c r="K141" s="17">
        <v>0</v>
      </c>
      <c r="L141" s="17">
        <v>28027.19</v>
      </c>
      <c r="M141" s="20">
        <f t="shared" si="28"/>
        <v>890486.97</v>
      </c>
      <c r="N141" s="17">
        <v>1180591</v>
      </c>
      <c r="O141" s="17">
        <v>0</v>
      </c>
      <c r="P141" s="17">
        <v>0</v>
      </c>
      <c r="Q141" s="20">
        <f t="shared" si="26"/>
        <v>1180591</v>
      </c>
      <c r="R141" s="17">
        <v>1262980.9</v>
      </c>
      <c r="S141" s="17">
        <v>0</v>
      </c>
      <c r="T141" s="21">
        <f t="shared" si="29"/>
        <v>1262980.9</v>
      </c>
      <c r="U141" s="20">
        <f t="shared" si="30"/>
        <v>3334058.87</v>
      </c>
      <c r="V141" s="22">
        <f t="shared" si="31"/>
        <v>1.5974433285444722</v>
      </c>
      <c r="W141" s="22">
        <f t="shared" si="32"/>
        <v>0</v>
      </c>
      <c r="X141" s="22">
        <f t="shared" si="33"/>
        <v>1.5974433285444722</v>
      </c>
      <c r="Y141" s="23">
        <f t="shared" si="34"/>
        <v>1.4932349465377086</v>
      </c>
      <c r="Z141" s="23">
        <f t="shared" si="35"/>
        <v>1.1263056071412336</v>
      </c>
      <c r="AA141" s="24"/>
      <c r="AB141" s="23">
        <f t="shared" si="36"/>
        <v>4.216983882223415</v>
      </c>
      <c r="AC141" s="30">
        <v>76676.34252539913</v>
      </c>
      <c r="AD141" s="26">
        <f t="shared" si="37"/>
        <v>3233.4290057744997</v>
      </c>
      <c r="AE141" s="61" t="s">
        <v>1173</v>
      </c>
      <c r="AF141" s="28">
        <f>F141/H141</f>
        <v>151519053.27711767</v>
      </c>
      <c r="AG141" s="22">
        <f>(M141/AF141)*100</f>
        <v>0.5877062658062957</v>
      </c>
      <c r="AH141" s="22">
        <f>(Q141/AF141)*100</f>
        <v>0.7791699951033764</v>
      </c>
      <c r="AI141" s="22">
        <f>(T141/AF141)*100</f>
        <v>0.8335459288345056</v>
      </c>
      <c r="AJ141" s="22">
        <f t="shared" si="38"/>
        <v>2.201</v>
      </c>
    </row>
    <row r="142" spans="1:36" ht="12.75">
      <c r="A142" s="13" t="s">
        <v>321</v>
      </c>
      <c r="B142" s="14" t="s">
        <v>322</v>
      </c>
      <c r="C142" s="15" t="s">
        <v>308</v>
      </c>
      <c r="D142" s="16"/>
      <c r="E142" s="16"/>
      <c r="F142" s="34">
        <v>799672673</v>
      </c>
      <c r="G142" s="33">
        <v>59.84</v>
      </c>
      <c r="H142" s="19">
        <f t="shared" si="27"/>
        <v>0.5984</v>
      </c>
      <c r="I142" s="17">
        <v>9067841.81</v>
      </c>
      <c r="J142" s="17">
        <v>0</v>
      </c>
      <c r="K142" s="17">
        <v>0</v>
      </c>
      <c r="L142" s="17">
        <v>316050.66</v>
      </c>
      <c r="M142" s="20">
        <f t="shared" si="28"/>
        <v>9383892.47</v>
      </c>
      <c r="N142" s="17">
        <v>7274966</v>
      </c>
      <c r="O142" s="17">
        <v>0</v>
      </c>
      <c r="P142" s="17">
        <v>0</v>
      </c>
      <c r="Q142" s="20">
        <f t="shared" si="26"/>
        <v>7274966</v>
      </c>
      <c r="R142" s="17">
        <v>20404833.51</v>
      </c>
      <c r="S142" s="17">
        <v>0</v>
      </c>
      <c r="T142" s="21">
        <f t="shared" si="29"/>
        <v>20404833.51</v>
      </c>
      <c r="U142" s="20">
        <f t="shared" si="30"/>
        <v>37063691.980000004</v>
      </c>
      <c r="V142" s="22">
        <f t="shared" si="31"/>
        <v>2.5516482179452944</v>
      </c>
      <c r="W142" s="22">
        <f t="shared" si="32"/>
        <v>0</v>
      </c>
      <c r="X142" s="22">
        <f t="shared" si="33"/>
        <v>2.5516482179452944</v>
      </c>
      <c r="Y142" s="23">
        <f t="shared" si="34"/>
        <v>0.9097429793002317</v>
      </c>
      <c r="Z142" s="23">
        <f t="shared" si="35"/>
        <v>1.1734666929152398</v>
      </c>
      <c r="AA142" s="24"/>
      <c r="AB142" s="23">
        <f t="shared" si="36"/>
        <v>4.634857890160767</v>
      </c>
      <c r="AC142" s="30">
        <v>26669.167249825052</v>
      </c>
      <c r="AD142" s="26">
        <f t="shared" si="37"/>
        <v>1236.0780025186875</v>
      </c>
      <c r="AE142" s="61" t="s">
        <v>1173</v>
      </c>
      <c r="AF142" s="28">
        <f>F142/H142</f>
        <v>1336351392.0454545</v>
      </c>
      <c r="AG142" s="22">
        <f>(M142/AF142)*100</f>
        <v>0.7022024690404796</v>
      </c>
      <c r="AH142" s="22">
        <f>(Q142/AF142)*100</f>
        <v>0.5443901988132587</v>
      </c>
      <c r="AI142" s="22">
        <f>(T142/AF142)*100</f>
        <v>1.526906293618464</v>
      </c>
      <c r="AJ142" s="22">
        <f t="shared" si="38"/>
        <v>2.7729999999999997</v>
      </c>
    </row>
    <row r="143" spans="1:36" ht="12.75">
      <c r="A143" s="13" t="s">
        <v>323</v>
      </c>
      <c r="B143" s="14" t="s">
        <v>324</v>
      </c>
      <c r="C143" s="15" t="s">
        <v>308</v>
      </c>
      <c r="D143" s="16"/>
      <c r="E143" s="16"/>
      <c r="F143" s="34">
        <v>4607750312</v>
      </c>
      <c r="G143" s="33">
        <v>45.64</v>
      </c>
      <c r="H143" s="19">
        <f t="shared" si="27"/>
        <v>0.45640000000000003</v>
      </c>
      <c r="I143" s="17">
        <v>57398050.23</v>
      </c>
      <c r="J143" s="17">
        <v>0</v>
      </c>
      <c r="K143" s="17">
        <v>0</v>
      </c>
      <c r="L143" s="17">
        <v>1997567.96</v>
      </c>
      <c r="M143" s="20">
        <f t="shared" si="28"/>
        <v>59395618.19</v>
      </c>
      <c r="N143" s="17">
        <v>144663097.5</v>
      </c>
      <c r="O143" s="17">
        <v>0</v>
      </c>
      <c r="P143" s="17">
        <v>0</v>
      </c>
      <c r="Q143" s="20">
        <f aca="true" t="shared" si="39" ref="Q143:Q206">SUM(N143:P143)</f>
        <v>144663097.5</v>
      </c>
      <c r="R143" s="17">
        <v>35182570.26</v>
      </c>
      <c r="S143" s="17">
        <v>460775.03</v>
      </c>
      <c r="T143" s="21">
        <f t="shared" si="29"/>
        <v>35643345.29</v>
      </c>
      <c r="U143" s="20">
        <f t="shared" si="30"/>
        <v>239702060.98</v>
      </c>
      <c r="V143" s="22">
        <f t="shared" si="31"/>
        <v>0.7635520129720085</v>
      </c>
      <c r="W143" s="22">
        <f t="shared" si="32"/>
        <v>0.009999999973956923</v>
      </c>
      <c r="X143" s="22">
        <f t="shared" si="33"/>
        <v>0.7735520129459653</v>
      </c>
      <c r="Y143" s="23">
        <f t="shared" si="34"/>
        <v>3.139560256189507</v>
      </c>
      <c r="Z143" s="23">
        <f t="shared" si="35"/>
        <v>1.289037256105556</v>
      </c>
      <c r="AA143" s="24"/>
      <c r="AB143" s="23">
        <f t="shared" si="36"/>
        <v>5.202149525241028</v>
      </c>
      <c r="AC143" s="30">
        <v>139933.4051269057</v>
      </c>
      <c r="AD143" s="26">
        <f t="shared" si="37"/>
        <v>7279.544970462929</v>
      </c>
      <c r="AE143" s="61" t="s">
        <v>1173</v>
      </c>
      <c r="AF143" s="28">
        <f>F143/H143</f>
        <v>10095859579.31639</v>
      </c>
      <c r="AG143" s="22">
        <f>(M143/AF143)*100</f>
        <v>0.5883166036865758</v>
      </c>
      <c r="AH143" s="22">
        <f>(Q143/AF143)*100</f>
        <v>1.4328953009248908</v>
      </c>
      <c r="AI143" s="22">
        <f>(T143/AF143)*100</f>
        <v>0.3530491387085386</v>
      </c>
      <c r="AJ143" s="22">
        <f t="shared" si="38"/>
        <v>2.3739999999999997</v>
      </c>
    </row>
    <row r="144" spans="1:36" ht="12.75">
      <c r="A144" s="13" t="s">
        <v>325</v>
      </c>
      <c r="B144" s="14" t="s">
        <v>326</v>
      </c>
      <c r="C144" s="15" t="s">
        <v>308</v>
      </c>
      <c r="D144" s="16"/>
      <c r="E144" s="16" t="s">
        <v>110</v>
      </c>
      <c r="F144" s="34">
        <v>88215810</v>
      </c>
      <c r="G144" s="33">
        <v>127.27</v>
      </c>
      <c r="H144" s="19">
        <f t="shared" si="27"/>
        <v>1.2727</v>
      </c>
      <c r="I144" s="17">
        <v>471857.63</v>
      </c>
      <c r="J144" s="17">
        <v>33837.93</v>
      </c>
      <c r="K144" s="17">
        <v>0</v>
      </c>
      <c r="L144" s="17">
        <v>16426.07</v>
      </c>
      <c r="M144" s="20">
        <f t="shared" si="28"/>
        <v>522121.63</v>
      </c>
      <c r="N144" s="17">
        <v>786163</v>
      </c>
      <c r="O144" s="17">
        <v>0</v>
      </c>
      <c r="P144" s="17">
        <v>0</v>
      </c>
      <c r="Q144" s="20">
        <f t="shared" si="39"/>
        <v>786163</v>
      </c>
      <c r="R144" s="17">
        <v>667061</v>
      </c>
      <c r="S144" s="17">
        <v>0</v>
      </c>
      <c r="T144" s="21">
        <f t="shared" si="29"/>
        <v>667061</v>
      </c>
      <c r="U144" s="20">
        <f t="shared" si="30"/>
        <v>1975345.63</v>
      </c>
      <c r="V144" s="22">
        <f t="shared" si="31"/>
        <v>0.7561694440032914</v>
      </c>
      <c r="W144" s="22">
        <f t="shared" si="32"/>
        <v>0</v>
      </c>
      <c r="X144" s="22">
        <f t="shared" si="33"/>
        <v>0.7561694440032914</v>
      </c>
      <c r="Y144" s="23">
        <f t="shared" si="34"/>
        <v>0.8911815240374713</v>
      </c>
      <c r="Z144" s="23">
        <f t="shared" si="35"/>
        <v>0.5918685437451632</v>
      </c>
      <c r="AA144" s="24"/>
      <c r="AB144" s="23">
        <f t="shared" si="36"/>
        <v>2.239219511785926</v>
      </c>
      <c r="AC144" s="30">
        <v>164834.73451327434</v>
      </c>
      <c r="AD144" s="26">
        <f t="shared" si="37"/>
        <v>3691.011537421769</v>
      </c>
      <c r="AE144" s="61" t="s">
        <v>1173</v>
      </c>
      <c r="AF144" s="28">
        <f>F144/H144</f>
        <v>69313907.44087374</v>
      </c>
      <c r="AG144" s="22">
        <f>(M144/AF144)*100</f>
        <v>0.753271095624469</v>
      </c>
      <c r="AH144" s="22">
        <f>(Q144/AF144)*100</f>
        <v>1.1342067256424897</v>
      </c>
      <c r="AI144" s="22">
        <f>(T144/AF144)*100</f>
        <v>0.962376851382989</v>
      </c>
      <c r="AJ144" s="22">
        <f t="shared" si="38"/>
        <v>2.849</v>
      </c>
    </row>
    <row r="145" spans="1:36" ht="12.75">
      <c r="A145" s="13" t="s">
        <v>327</v>
      </c>
      <c r="B145" s="14" t="s">
        <v>328</v>
      </c>
      <c r="C145" s="15" t="s">
        <v>308</v>
      </c>
      <c r="D145" s="16"/>
      <c r="E145" s="16"/>
      <c r="F145" s="34">
        <v>172316498</v>
      </c>
      <c r="G145" s="33">
        <v>59.42</v>
      </c>
      <c r="H145" s="19">
        <f t="shared" si="27"/>
        <v>0.5942000000000001</v>
      </c>
      <c r="I145" s="17">
        <v>1639264.69</v>
      </c>
      <c r="J145" s="17">
        <v>117769.02</v>
      </c>
      <c r="K145" s="17">
        <v>0</v>
      </c>
      <c r="L145" s="17">
        <v>57169.03</v>
      </c>
      <c r="M145" s="20">
        <f t="shared" si="28"/>
        <v>1814202.74</v>
      </c>
      <c r="N145" s="17">
        <v>3889844</v>
      </c>
      <c r="O145" s="17">
        <v>0</v>
      </c>
      <c r="P145" s="17">
        <v>0</v>
      </c>
      <c r="Q145" s="20">
        <f t="shared" si="39"/>
        <v>3889844</v>
      </c>
      <c r="R145" s="17">
        <v>2675570.17</v>
      </c>
      <c r="S145" s="17">
        <v>34463.3</v>
      </c>
      <c r="T145" s="21">
        <f t="shared" si="29"/>
        <v>2710033.4699999997</v>
      </c>
      <c r="U145" s="20">
        <f t="shared" si="30"/>
        <v>8414080.21</v>
      </c>
      <c r="V145" s="22">
        <f t="shared" si="31"/>
        <v>1.5527069091202166</v>
      </c>
      <c r="W145" s="22">
        <f t="shared" si="32"/>
        <v>0.020000000232130995</v>
      </c>
      <c r="X145" s="22">
        <f t="shared" si="33"/>
        <v>1.5727069093523478</v>
      </c>
      <c r="Y145" s="23">
        <f t="shared" si="34"/>
        <v>2.257383387631288</v>
      </c>
      <c r="Z145" s="23">
        <f t="shared" si="35"/>
        <v>1.0528317143492552</v>
      </c>
      <c r="AA145" s="24"/>
      <c r="AB145" s="23">
        <f t="shared" si="36"/>
        <v>4.882922011332891</v>
      </c>
      <c r="AC145" s="30">
        <v>82830.1775872627</v>
      </c>
      <c r="AD145" s="26">
        <f t="shared" si="37"/>
        <v>4044.5329734345733</v>
      </c>
      <c r="AE145" s="61" t="s">
        <v>1173</v>
      </c>
      <c r="AF145" s="28">
        <f>F145/H145</f>
        <v>289997472.23157185</v>
      </c>
      <c r="AG145" s="22">
        <f>(M145/AF145)*100</f>
        <v>0.6255926046663274</v>
      </c>
      <c r="AH145" s="22">
        <f>(Q145/AF145)*100</f>
        <v>1.3413372089305111</v>
      </c>
      <c r="AI145" s="22">
        <f>(T145/AF145)*100</f>
        <v>0.9345024455371649</v>
      </c>
      <c r="AJ145" s="22">
        <f t="shared" si="38"/>
        <v>2.902</v>
      </c>
    </row>
    <row r="146" spans="1:36" ht="12.75">
      <c r="A146" s="13" t="s">
        <v>329</v>
      </c>
      <c r="B146" s="14" t="s">
        <v>330</v>
      </c>
      <c r="C146" s="15" t="s">
        <v>308</v>
      </c>
      <c r="D146" s="16"/>
      <c r="E146" s="16" t="s">
        <v>110</v>
      </c>
      <c r="F146" s="34">
        <v>1087721362</v>
      </c>
      <c r="G146" s="33">
        <v>98.52</v>
      </c>
      <c r="H146" s="19">
        <f t="shared" si="27"/>
        <v>0.9852</v>
      </c>
      <c r="I146" s="17">
        <v>6286697.15</v>
      </c>
      <c r="J146" s="17">
        <v>0</v>
      </c>
      <c r="K146" s="17">
        <v>0</v>
      </c>
      <c r="L146" s="17">
        <v>219565</v>
      </c>
      <c r="M146" s="20">
        <f t="shared" si="28"/>
        <v>6506262.15</v>
      </c>
      <c r="N146" s="17">
        <v>13131798.5</v>
      </c>
      <c r="O146" s="17">
        <v>0</v>
      </c>
      <c r="P146" s="17">
        <v>0</v>
      </c>
      <c r="Q146" s="20">
        <f t="shared" si="39"/>
        <v>13131798.5</v>
      </c>
      <c r="R146" s="17">
        <v>7104440</v>
      </c>
      <c r="S146" s="17">
        <v>0</v>
      </c>
      <c r="T146" s="21">
        <f t="shared" si="29"/>
        <v>7104440</v>
      </c>
      <c r="U146" s="20">
        <f t="shared" si="30"/>
        <v>26742500.65</v>
      </c>
      <c r="V146" s="22">
        <f t="shared" si="31"/>
        <v>0.6531488897981209</v>
      </c>
      <c r="W146" s="22">
        <f t="shared" si="32"/>
        <v>0</v>
      </c>
      <c r="X146" s="22">
        <f t="shared" si="33"/>
        <v>0.6531488897981209</v>
      </c>
      <c r="Y146" s="23">
        <f t="shared" si="34"/>
        <v>1.207275958601611</v>
      </c>
      <c r="Z146" s="23">
        <f t="shared" si="35"/>
        <v>0.5981552240581997</v>
      </c>
      <c r="AA146" s="24"/>
      <c r="AB146" s="23">
        <f t="shared" si="36"/>
        <v>2.4585800724579316</v>
      </c>
      <c r="AC146" s="30">
        <v>232459.79539641945</v>
      </c>
      <c r="AD146" s="26">
        <f t="shared" si="37"/>
        <v>5715.210206092849</v>
      </c>
      <c r="AE146" s="61" t="s">
        <v>1173</v>
      </c>
      <c r="AF146" s="28">
        <f>F146/H146</f>
        <v>1104061471.7823792</v>
      </c>
      <c r="AG146" s="22">
        <f>(M146/AF146)*100</f>
        <v>0.5893025267421382</v>
      </c>
      <c r="AH146" s="22">
        <f>(Q146/AF146)*100</f>
        <v>1.1894082744143073</v>
      </c>
      <c r="AI146" s="22">
        <f>(T146/AF146)*100</f>
        <v>0.6434822862291089</v>
      </c>
      <c r="AJ146" s="22">
        <f t="shared" si="38"/>
        <v>2.4210000000000003</v>
      </c>
    </row>
    <row r="147" spans="1:36" ht="12.75">
      <c r="A147" s="13" t="s">
        <v>331</v>
      </c>
      <c r="B147" s="14" t="s">
        <v>332</v>
      </c>
      <c r="C147" s="15" t="s">
        <v>308</v>
      </c>
      <c r="D147" s="16"/>
      <c r="E147" s="16"/>
      <c r="F147" s="34">
        <v>180435040</v>
      </c>
      <c r="G147" s="33">
        <v>64.23</v>
      </c>
      <c r="H147" s="19">
        <f t="shared" si="27"/>
        <v>0.6423000000000001</v>
      </c>
      <c r="I147" s="17">
        <v>1651067.95</v>
      </c>
      <c r="J147" s="17">
        <v>118804.62</v>
      </c>
      <c r="K147" s="17">
        <v>0</v>
      </c>
      <c r="L147" s="17">
        <v>57671.74</v>
      </c>
      <c r="M147" s="20">
        <f t="shared" si="28"/>
        <v>1827544.3099999998</v>
      </c>
      <c r="N147" s="17">
        <v>2670596.5</v>
      </c>
      <c r="O147" s="17">
        <v>1458383.73</v>
      </c>
      <c r="P147" s="17">
        <v>0</v>
      </c>
      <c r="Q147" s="20">
        <f t="shared" si="39"/>
        <v>4128980.23</v>
      </c>
      <c r="R147" s="17">
        <v>1381061.87</v>
      </c>
      <c r="S147" s="17">
        <v>57124.25</v>
      </c>
      <c r="T147" s="21">
        <f t="shared" si="29"/>
        <v>1438186.12</v>
      </c>
      <c r="U147" s="20">
        <f t="shared" si="30"/>
        <v>7394710.66</v>
      </c>
      <c r="V147" s="22">
        <f t="shared" si="31"/>
        <v>0.7654066915162377</v>
      </c>
      <c r="W147" s="22">
        <f t="shared" si="32"/>
        <v>0.031659177729558514</v>
      </c>
      <c r="X147" s="22">
        <f t="shared" si="33"/>
        <v>0.7970658692457963</v>
      </c>
      <c r="Y147" s="23">
        <f t="shared" si="34"/>
        <v>2.2883472245745615</v>
      </c>
      <c r="Z147" s="23">
        <f t="shared" si="35"/>
        <v>1.0128544378076452</v>
      </c>
      <c r="AA147" s="24"/>
      <c r="AB147" s="23">
        <f t="shared" si="36"/>
        <v>4.098267531628004</v>
      </c>
      <c r="AC147" s="30">
        <v>162116.7290886392</v>
      </c>
      <c r="AD147" s="26">
        <f t="shared" si="37"/>
        <v>6643.977271577031</v>
      </c>
      <c r="AE147" s="61" t="s">
        <v>1173</v>
      </c>
      <c r="AF147" s="28">
        <f>F147/H147</f>
        <v>280920193.0562042</v>
      </c>
      <c r="AG147" s="22">
        <f>(M147/AF147)*100</f>
        <v>0.6505564054038507</v>
      </c>
      <c r="AH147" s="22">
        <f>(Q147/AF147)*100</f>
        <v>1.4698054223442412</v>
      </c>
      <c r="AI147" s="22">
        <f>(T147/AF147)*100</f>
        <v>0.511955407816575</v>
      </c>
      <c r="AJ147" s="22">
        <f t="shared" si="38"/>
        <v>2.633</v>
      </c>
    </row>
    <row r="148" spans="1:36" ht="12.75">
      <c r="A148" s="13" t="s">
        <v>333</v>
      </c>
      <c r="B148" s="14" t="s">
        <v>334</v>
      </c>
      <c r="C148" s="15" t="s">
        <v>308</v>
      </c>
      <c r="D148" s="16"/>
      <c r="E148" s="16"/>
      <c r="F148" s="34">
        <v>358046217</v>
      </c>
      <c r="G148" s="33">
        <v>54.62</v>
      </c>
      <c r="H148" s="19">
        <f t="shared" si="27"/>
        <v>0.5462</v>
      </c>
      <c r="I148" s="17">
        <v>3735598.36</v>
      </c>
      <c r="J148" s="17">
        <v>0</v>
      </c>
      <c r="K148" s="17">
        <v>0</v>
      </c>
      <c r="L148" s="17">
        <v>130175.52</v>
      </c>
      <c r="M148" s="20">
        <f t="shared" si="28"/>
        <v>3865773.88</v>
      </c>
      <c r="N148" s="17">
        <v>3415974.08</v>
      </c>
      <c r="O148" s="17">
        <v>0</v>
      </c>
      <c r="P148" s="17">
        <v>0</v>
      </c>
      <c r="Q148" s="20">
        <f t="shared" si="39"/>
        <v>3415974.08</v>
      </c>
      <c r="R148" s="17">
        <v>8711508</v>
      </c>
      <c r="S148" s="17">
        <v>0</v>
      </c>
      <c r="T148" s="21">
        <f t="shared" si="29"/>
        <v>8711508</v>
      </c>
      <c r="U148" s="20">
        <f t="shared" si="30"/>
        <v>15993255.96</v>
      </c>
      <c r="V148" s="22">
        <f t="shared" si="31"/>
        <v>2.433068019260765</v>
      </c>
      <c r="W148" s="22">
        <f t="shared" si="32"/>
        <v>0</v>
      </c>
      <c r="X148" s="22">
        <f t="shared" si="33"/>
        <v>2.433068019260765</v>
      </c>
      <c r="Y148" s="23">
        <f t="shared" si="34"/>
        <v>0.9540595369563701</v>
      </c>
      <c r="Z148" s="23">
        <f t="shared" si="35"/>
        <v>1.0796857211313589</v>
      </c>
      <c r="AA148" s="24"/>
      <c r="AB148" s="23">
        <f t="shared" si="36"/>
        <v>4.4668132773484945</v>
      </c>
      <c r="AC148" s="30">
        <v>71834.17236662106</v>
      </c>
      <c r="AD148" s="26">
        <f t="shared" si="37"/>
        <v>3208.6983489456325</v>
      </c>
      <c r="AE148" s="61" t="s">
        <v>1173</v>
      </c>
      <c r="AF148" s="28">
        <f>F148/H148</f>
        <v>655522184.1816185</v>
      </c>
      <c r="AG148" s="22">
        <f>(M148/AF148)*100</f>
        <v>0.5897243408819481</v>
      </c>
      <c r="AH148" s="22">
        <f>(Q148/AF148)*100</f>
        <v>0.5211073190855693</v>
      </c>
      <c r="AI148" s="22">
        <f>(T148/AF148)*100</f>
        <v>1.3289417521202298</v>
      </c>
      <c r="AJ148" s="22">
        <f t="shared" si="38"/>
        <v>2.44</v>
      </c>
    </row>
    <row r="149" spans="1:36" ht="12.75">
      <c r="A149" s="13" t="s">
        <v>335</v>
      </c>
      <c r="B149" s="14" t="s">
        <v>336</v>
      </c>
      <c r="C149" s="15" t="s">
        <v>308</v>
      </c>
      <c r="D149" s="16"/>
      <c r="E149" s="16"/>
      <c r="F149" s="34">
        <v>2445316031</v>
      </c>
      <c r="G149" s="33">
        <v>50.67</v>
      </c>
      <c r="H149" s="19">
        <f t="shared" si="27"/>
        <v>0.5067</v>
      </c>
      <c r="I149" s="17">
        <v>27749494.93</v>
      </c>
      <c r="J149" s="17">
        <v>1989683.39</v>
      </c>
      <c r="K149" s="17">
        <v>0</v>
      </c>
      <c r="L149" s="17">
        <v>965858.93</v>
      </c>
      <c r="M149" s="20">
        <f t="shared" si="28"/>
        <v>30705037.25</v>
      </c>
      <c r="N149" s="17">
        <v>41382863.5</v>
      </c>
      <c r="O149" s="17">
        <v>22975903.77</v>
      </c>
      <c r="P149" s="17">
        <v>0</v>
      </c>
      <c r="Q149" s="20">
        <f t="shared" si="39"/>
        <v>64358767.269999996</v>
      </c>
      <c r="R149" s="17">
        <v>26801917.19</v>
      </c>
      <c r="S149" s="17">
        <v>489063.2</v>
      </c>
      <c r="T149" s="21">
        <f t="shared" si="29"/>
        <v>27290980.39</v>
      </c>
      <c r="U149" s="20">
        <f t="shared" si="30"/>
        <v>122354784.91</v>
      </c>
      <c r="V149" s="22">
        <f t="shared" si="31"/>
        <v>1.096051260868702</v>
      </c>
      <c r="W149" s="22">
        <f t="shared" si="32"/>
        <v>0.019999999746454042</v>
      </c>
      <c r="X149" s="22">
        <f t="shared" si="33"/>
        <v>1.116051260615156</v>
      </c>
      <c r="Y149" s="23">
        <f t="shared" si="34"/>
        <v>2.631920228473732</v>
      </c>
      <c r="Z149" s="23">
        <f t="shared" si="35"/>
        <v>1.2556674417843376</v>
      </c>
      <c r="AA149" s="24"/>
      <c r="AB149" s="23">
        <f t="shared" si="36"/>
        <v>5.003638930873225</v>
      </c>
      <c r="AC149" s="30">
        <v>108730.37833451669</v>
      </c>
      <c r="AD149" s="26">
        <f t="shared" si="37"/>
        <v>5440.475540031624</v>
      </c>
      <c r="AE149" s="61" t="s">
        <v>1173</v>
      </c>
      <c r="AF149" s="28">
        <f>F149/H149</f>
        <v>4825964142.490625</v>
      </c>
      <c r="AG149" s="22">
        <f>(M149/AF149)*100</f>
        <v>0.636246692752124</v>
      </c>
      <c r="AH149" s="22">
        <f>(Q149/AF149)*100</f>
        <v>1.33359397976764</v>
      </c>
      <c r="AI149" s="22">
        <f>(T149/AF149)*100</f>
        <v>0.5655031737536996</v>
      </c>
      <c r="AJ149" s="22">
        <f t="shared" si="38"/>
        <v>2.536</v>
      </c>
    </row>
    <row r="150" spans="1:36" ht="12.75">
      <c r="A150" s="13" t="s">
        <v>337</v>
      </c>
      <c r="B150" s="14" t="s">
        <v>338</v>
      </c>
      <c r="C150" s="15" t="s">
        <v>308</v>
      </c>
      <c r="D150" s="16"/>
      <c r="E150" s="16"/>
      <c r="F150" s="34">
        <v>681929961</v>
      </c>
      <c r="G150" s="33">
        <v>47.31</v>
      </c>
      <c r="H150" s="19">
        <f t="shared" si="27"/>
        <v>0.4731</v>
      </c>
      <c r="I150" s="17">
        <v>7799593.37</v>
      </c>
      <c r="J150" s="17">
        <v>559452.64</v>
      </c>
      <c r="K150" s="17">
        <v>0</v>
      </c>
      <c r="L150" s="17">
        <v>271577.04</v>
      </c>
      <c r="M150" s="20">
        <f t="shared" si="28"/>
        <v>8630623.049999999</v>
      </c>
      <c r="N150" s="17">
        <v>19904187</v>
      </c>
      <c r="O150" s="17">
        <v>0</v>
      </c>
      <c r="P150" s="17">
        <v>0</v>
      </c>
      <c r="Q150" s="20">
        <f t="shared" si="39"/>
        <v>19904187</v>
      </c>
      <c r="R150" s="17">
        <v>7465164.89</v>
      </c>
      <c r="S150" s="17">
        <v>0</v>
      </c>
      <c r="T150" s="21">
        <f t="shared" si="29"/>
        <v>7465164.89</v>
      </c>
      <c r="U150" s="20">
        <f t="shared" si="30"/>
        <v>35999974.94</v>
      </c>
      <c r="V150" s="22">
        <f t="shared" si="31"/>
        <v>1.0947113804844248</v>
      </c>
      <c r="W150" s="22">
        <f t="shared" si="32"/>
        <v>0</v>
      </c>
      <c r="X150" s="22">
        <f t="shared" si="33"/>
        <v>1.0947113804844248</v>
      </c>
      <c r="Y150" s="23">
        <f t="shared" si="34"/>
        <v>2.9188022433875727</v>
      </c>
      <c r="Z150" s="23">
        <f t="shared" si="35"/>
        <v>1.2656172251683775</v>
      </c>
      <c r="AA150" s="24"/>
      <c r="AB150" s="23">
        <f t="shared" si="36"/>
        <v>5.279130849040374</v>
      </c>
      <c r="AC150" s="30">
        <v>119320.26655383964</v>
      </c>
      <c r="AD150" s="26">
        <f t="shared" si="37"/>
        <v>6299.073000800952</v>
      </c>
      <c r="AE150" s="61" t="s">
        <v>1173</v>
      </c>
      <c r="AF150" s="28">
        <f>F150/H150</f>
        <v>1441407653.7729867</v>
      </c>
      <c r="AG150" s="22">
        <f>(M150/AF150)*100</f>
        <v>0.5987635092271594</v>
      </c>
      <c r="AH150" s="22">
        <f>(Q150/AF150)*100</f>
        <v>1.3808853413466609</v>
      </c>
      <c r="AI150" s="22">
        <f>(T150/AF150)*100</f>
        <v>0.5179079541071814</v>
      </c>
      <c r="AJ150" s="22">
        <f t="shared" si="38"/>
        <v>2.498</v>
      </c>
    </row>
    <row r="151" spans="1:36" ht="12.75">
      <c r="A151" s="13" t="s">
        <v>339</v>
      </c>
      <c r="B151" s="14" t="s">
        <v>340</v>
      </c>
      <c r="C151" s="15" t="s">
        <v>308</v>
      </c>
      <c r="D151" s="16"/>
      <c r="E151" s="16" t="s">
        <v>177</v>
      </c>
      <c r="F151" s="34">
        <v>2261891796</v>
      </c>
      <c r="G151" s="33">
        <v>102.14</v>
      </c>
      <c r="H151" s="19">
        <f t="shared" si="27"/>
        <v>1.0214</v>
      </c>
      <c r="I151" s="17">
        <v>12563461.1</v>
      </c>
      <c r="J151" s="17">
        <v>0</v>
      </c>
      <c r="K151" s="17">
        <v>0</v>
      </c>
      <c r="L151" s="17">
        <v>437107.34</v>
      </c>
      <c r="M151" s="20">
        <f t="shared" si="28"/>
        <v>13000568.44</v>
      </c>
      <c r="N151" s="17">
        <v>30595409</v>
      </c>
      <c r="O151" s="17">
        <v>0</v>
      </c>
      <c r="P151" s="17">
        <v>0</v>
      </c>
      <c r="Q151" s="20">
        <f t="shared" si="39"/>
        <v>30595409</v>
      </c>
      <c r="R151" s="17">
        <v>8537973</v>
      </c>
      <c r="S151" s="17">
        <v>113095</v>
      </c>
      <c r="T151" s="21">
        <f t="shared" si="29"/>
        <v>8651068</v>
      </c>
      <c r="U151" s="20">
        <f t="shared" si="30"/>
        <v>52247045.44</v>
      </c>
      <c r="V151" s="22">
        <f t="shared" si="31"/>
        <v>0.37747044377183814</v>
      </c>
      <c r="W151" s="22">
        <f t="shared" si="32"/>
        <v>0.005000018135261851</v>
      </c>
      <c r="X151" s="22">
        <f t="shared" si="33"/>
        <v>0.3824704619071</v>
      </c>
      <c r="Y151" s="23">
        <f t="shared" si="34"/>
        <v>1.3526468885074818</v>
      </c>
      <c r="Z151" s="23">
        <f t="shared" si="35"/>
        <v>0.574765267860762</v>
      </c>
      <c r="AA151" s="24"/>
      <c r="AB151" s="23">
        <f t="shared" si="36"/>
        <v>2.309882618275344</v>
      </c>
      <c r="AC151" s="30">
        <v>491358.98188937834</v>
      </c>
      <c r="AD151" s="26">
        <f t="shared" si="37"/>
        <v>11349.815715997445</v>
      </c>
      <c r="AE151" s="61" t="s">
        <v>1173</v>
      </c>
      <c r="AF151" s="28">
        <f>F151/H151</f>
        <v>2214501464.656354</v>
      </c>
      <c r="AG151" s="22">
        <f>(M151/AF151)*100</f>
        <v>0.5870652445929823</v>
      </c>
      <c r="AH151" s="22">
        <f>(Q151/AF151)*100</f>
        <v>1.3815935319215422</v>
      </c>
      <c r="AI151" s="22">
        <f>(T151/AF151)*100</f>
        <v>0.3906553297919119</v>
      </c>
      <c r="AJ151" s="22">
        <f t="shared" si="38"/>
        <v>2.36</v>
      </c>
    </row>
    <row r="152" spans="1:36" ht="12.75">
      <c r="A152" s="13" t="s">
        <v>341</v>
      </c>
      <c r="B152" s="14" t="s">
        <v>342</v>
      </c>
      <c r="C152" s="15" t="s">
        <v>308</v>
      </c>
      <c r="D152" s="16"/>
      <c r="E152" s="16"/>
      <c r="F152" s="34">
        <v>822692919</v>
      </c>
      <c r="G152" s="33">
        <v>102.03</v>
      </c>
      <c r="H152" s="19">
        <f t="shared" si="27"/>
        <v>1.0203</v>
      </c>
      <c r="I152" s="17">
        <v>4594804.81</v>
      </c>
      <c r="J152" s="17">
        <v>0</v>
      </c>
      <c r="K152" s="17">
        <v>0</v>
      </c>
      <c r="L152" s="17">
        <v>160045.84</v>
      </c>
      <c r="M152" s="20">
        <f t="shared" si="28"/>
        <v>4754850.649999999</v>
      </c>
      <c r="N152" s="17">
        <v>11698768</v>
      </c>
      <c r="O152" s="17">
        <v>0</v>
      </c>
      <c r="P152" s="17">
        <v>0</v>
      </c>
      <c r="Q152" s="20">
        <f t="shared" si="39"/>
        <v>11698768</v>
      </c>
      <c r="R152" s="17">
        <v>4959651.55</v>
      </c>
      <c r="S152" s="17">
        <v>0</v>
      </c>
      <c r="T152" s="21">
        <f t="shared" si="29"/>
        <v>4959651.55</v>
      </c>
      <c r="U152" s="20">
        <f t="shared" si="30"/>
        <v>21413270.2</v>
      </c>
      <c r="V152" s="22">
        <f t="shared" si="31"/>
        <v>0.602855747929441</v>
      </c>
      <c r="W152" s="22">
        <f t="shared" si="32"/>
        <v>0</v>
      </c>
      <c r="X152" s="22">
        <f t="shared" si="33"/>
        <v>0.602855747929441</v>
      </c>
      <c r="Y152" s="23">
        <f t="shared" si="34"/>
        <v>1.4220090789428563</v>
      </c>
      <c r="Z152" s="23">
        <f t="shared" si="35"/>
        <v>0.5779617813873513</v>
      </c>
      <c r="AA152" s="24"/>
      <c r="AB152" s="23">
        <f t="shared" si="36"/>
        <v>2.6028266082596487</v>
      </c>
      <c r="AC152" s="30">
        <v>290128.8047808765</v>
      </c>
      <c r="AD152" s="26">
        <f t="shared" si="37"/>
        <v>7551.549729062345</v>
      </c>
      <c r="AE152" s="61" t="s">
        <v>1173</v>
      </c>
      <c r="AF152" s="28">
        <f>F152/H152</f>
        <v>806324531.0202881</v>
      </c>
      <c r="AG152" s="22">
        <f>(M152/AF152)*100</f>
        <v>0.5896944055495146</v>
      </c>
      <c r="AH152" s="22">
        <f>(Q152/AF152)*100</f>
        <v>1.4508758632453964</v>
      </c>
      <c r="AI152" s="22">
        <f>(T152/AF152)*100</f>
        <v>0.6150937196124087</v>
      </c>
      <c r="AJ152" s="22">
        <f t="shared" si="38"/>
        <v>2.6559999999999997</v>
      </c>
    </row>
    <row r="153" spans="1:36" ht="12.75">
      <c r="A153" s="13" t="s">
        <v>343</v>
      </c>
      <c r="B153" s="14" t="s">
        <v>344</v>
      </c>
      <c r="C153" s="15" t="s">
        <v>308</v>
      </c>
      <c r="D153" s="16"/>
      <c r="E153" s="16"/>
      <c r="F153" s="34">
        <v>22806363</v>
      </c>
      <c r="G153" s="33">
        <v>56.43</v>
      </c>
      <c r="H153" s="19">
        <f t="shared" si="27"/>
        <v>0.5643</v>
      </c>
      <c r="I153" s="17">
        <v>245195.1</v>
      </c>
      <c r="J153" s="17">
        <v>17573.49</v>
      </c>
      <c r="K153" s="17">
        <v>0</v>
      </c>
      <c r="L153" s="17">
        <v>8530.76</v>
      </c>
      <c r="M153" s="20">
        <f t="shared" si="28"/>
        <v>271299.35000000003</v>
      </c>
      <c r="N153" s="17">
        <v>608063.5</v>
      </c>
      <c r="O153" s="17">
        <v>0</v>
      </c>
      <c r="P153" s="17">
        <v>0</v>
      </c>
      <c r="Q153" s="20">
        <f t="shared" si="39"/>
        <v>608063.5</v>
      </c>
      <c r="R153" s="17">
        <v>339251.53</v>
      </c>
      <c r="S153" s="17">
        <v>0</v>
      </c>
      <c r="T153" s="21">
        <f t="shared" si="29"/>
        <v>339251.53</v>
      </c>
      <c r="U153" s="20">
        <f t="shared" si="30"/>
        <v>1218614.3800000001</v>
      </c>
      <c r="V153" s="22">
        <f t="shared" si="31"/>
        <v>1.4875301686638944</v>
      </c>
      <c r="W153" s="22">
        <f t="shared" si="32"/>
        <v>0</v>
      </c>
      <c r="X153" s="22">
        <f t="shared" si="33"/>
        <v>1.4875301686638944</v>
      </c>
      <c r="Y153" s="23">
        <f t="shared" si="34"/>
        <v>2.666201094843575</v>
      </c>
      <c r="Z153" s="23">
        <f t="shared" si="35"/>
        <v>1.1895774438037316</v>
      </c>
      <c r="AA153" s="24">
        <v>0.12</v>
      </c>
      <c r="AB153" s="23">
        <f t="shared" si="36"/>
        <v>5.223308707311201</v>
      </c>
      <c r="AC153" s="30">
        <v>93373.22834645669</v>
      </c>
      <c r="AD153" s="26">
        <f t="shared" si="37"/>
        <v>4877.171966518043</v>
      </c>
      <c r="AE153" s="61" t="s">
        <v>1173</v>
      </c>
      <c r="AF153" s="28">
        <f>F153/H153</f>
        <v>40415316.32110579</v>
      </c>
      <c r="AG153" s="22">
        <f>(M153/AF153)*100</f>
        <v>0.6712785515384458</v>
      </c>
      <c r="AH153" s="22">
        <f>(Q153/AF153)*100</f>
        <v>1.5045372778202293</v>
      </c>
      <c r="AI153" s="22">
        <f>(T153/AF153)*100</f>
        <v>0.8394132741770357</v>
      </c>
      <c r="AJ153" s="22">
        <f t="shared" si="38"/>
        <v>3.015</v>
      </c>
    </row>
    <row r="154" spans="1:36" ht="12.75">
      <c r="A154" s="13" t="s">
        <v>345</v>
      </c>
      <c r="B154" s="14" t="s">
        <v>346</v>
      </c>
      <c r="C154" s="15" t="s">
        <v>308</v>
      </c>
      <c r="D154" s="16"/>
      <c r="E154" s="16"/>
      <c r="F154" s="34">
        <v>82452800</v>
      </c>
      <c r="G154" s="33">
        <v>51.99</v>
      </c>
      <c r="H154" s="19">
        <f t="shared" si="27"/>
        <v>0.5199</v>
      </c>
      <c r="I154" s="17">
        <v>866865.06</v>
      </c>
      <c r="J154" s="17">
        <v>62149.77</v>
      </c>
      <c r="K154" s="17">
        <v>0</v>
      </c>
      <c r="L154" s="17">
        <v>30169.58</v>
      </c>
      <c r="M154" s="20">
        <f t="shared" si="28"/>
        <v>959184.41</v>
      </c>
      <c r="N154" s="17">
        <v>2540219.5</v>
      </c>
      <c r="O154" s="17">
        <v>0</v>
      </c>
      <c r="P154" s="17">
        <v>0</v>
      </c>
      <c r="Q154" s="20">
        <f t="shared" si="39"/>
        <v>2540219.5</v>
      </c>
      <c r="R154" s="17">
        <v>1370113</v>
      </c>
      <c r="S154" s="17">
        <v>0</v>
      </c>
      <c r="T154" s="21">
        <f t="shared" si="29"/>
        <v>1370113</v>
      </c>
      <c r="U154" s="20">
        <f t="shared" si="30"/>
        <v>4869516.91</v>
      </c>
      <c r="V154" s="22">
        <f t="shared" si="31"/>
        <v>1.6616937205285933</v>
      </c>
      <c r="W154" s="22">
        <f t="shared" si="32"/>
        <v>0</v>
      </c>
      <c r="X154" s="22">
        <f t="shared" si="33"/>
        <v>1.6616937205285933</v>
      </c>
      <c r="Y154" s="23">
        <f t="shared" si="34"/>
        <v>3.0808165398870626</v>
      </c>
      <c r="Z154" s="23">
        <f t="shared" si="35"/>
        <v>1.163313325927076</v>
      </c>
      <c r="AA154" s="24"/>
      <c r="AB154" s="23">
        <f t="shared" si="36"/>
        <v>5.905823586342732</v>
      </c>
      <c r="AC154" s="30">
        <v>108391.73290937996</v>
      </c>
      <c r="AD154" s="26">
        <f t="shared" si="37"/>
        <v>6401.42452780778</v>
      </c>
      <c r="AE154" s="61" t="s">
        <v>1173</v>
      </c>
      <c r="AF154" s="28">
        <f>F154/H154</f>
        <v>158593575.68763223</v>
      </c>
      <c r="AG154" s="22">
        <f>(M154/AF154)*100</f>
        <v>0.6048065981494868</v>
      </c>
      <c r="AH154" s="22">
        <f>(Q154/AF154)*100</f>
        <v>1.6017165190872837</v>
      </c>
      <c r="AI154" s="22">
        <f>(T154/AF154)*100</f>
        <v>0.8639145653028156</v>
      </c>
      <c r="AJ154" s="22">
        <f t="shared" si="38"/>
        <v>3.0709999999999997</v>
      </c>
    </row>
    <row r="155" spans="1:36" ht="12.75">
      <c r="A155" s="13" t="s">
        <v>347</v>
      </c>
      <c r="B155" s="14" t="s">
        <v>348</v>
      </c>
      <c r="C155" s="15" t="s">
        <v>308</v>
      </c>
      <c r="D155" s="16"/>
      <c r="E155" s="16"/>
      <c r="F155" s="34">
        <v>160728433</v>
      </c>
      <c r="G155" s="33">
        <v>62.66</v>
      </c>
      <c r="H155" s="19">
        <f t="shared" si="27"/>
        <v>0.6265999999999999</v>
      </c>
      <c r="I155" s="17">
        <v>1427976.09</v>
      </c>
      <c r="J155" s="17">
        <v>102687.3</v>
      </c>
      <c r="K155" s="17">
        <v>0</v>
      </c>
      <c r="L155" s="17">
        <v>49847.85</v>
      </c>
      <c r="M155" s="20">
        <f t="shared" si="28"/>
        <v>1580511.2400000002</v>
      </c>
      <c r="N155" s="17">
        <v>4116241</v>
      </c>
      <c r="O155" s="17">
        <v>0</v>
      </c>
      <c r="P155" s="17">
        <v>0</v>
      </c>
      <c r="Q155" s="20">
        <f t="shared" si="39"/>
        <v>4116241</v>
      </c>
      <c r="R155" s="17">
        <v>1508884.23</v>
      </c>
      <c r="S155" s="17">
        <v>0</v>
      </c>
      <c r="T155" s="21">
        <f t="shared" si="29"/>
        <v>1508884.23</v>
      </c>
      <c r="U155" s="20">
        <f t="shared" si="30"/>
        <v>7205636.470000001</v>
      </c>
      <c r="V155" s="22">
        <f t="shared" si="31"/>
        <v>0.9387786602759949</v>
      </c>
      <c r="W155" s="22">
        <f t="shared" si="32"/>
        <v>0</v>
      </c>
      <c r="X155" s="22">
        <f t="shared" si="33"/>
        <v>0.9387786602759949</v>
      </c>
      <c r="Y155" s="23">
        <f t="shared" si="34"/>
        <v>2.5609911844284574</v>
      </c>
      <c r="Z155" s="23">
        <f t="shared" si="35"/>
        <v>0.9833426547498291</v>
      </c>
      <c r="AA155" s="24"/>
      <c r="AB155" s="23">
        <f t="shared" si="36"/>
        <v>4.483112499454282</v>
      </c>
      <c r="AC155" s="30">
        <v>102899.39637826962</v>
      </c>
      <c r="AD155" s="26">
        <f t="shared" si="37"/>
        <v>4613.095700897212</v>
      </c>
      <c r="AE155" s="61" t="s">
        <v>1173</v>
      </c>
      <c r="AF155" s="28">
        <f>F155/H155</f>
        <v>256508830.19470158</v>
      </c>
      <c r="AG155" s="22">
        <f>(M155/AF155)*100</f>
        <v>0.6161625074662428</v>
      </c>
      <c r="AH155" s="22">
        <f>(Q155/AF155)*100</f>
        <v>1.6047170761628715</v>
      </c>
      <c r="AI155" s="22">
        <f>(T155/AF155)*100</f>
        <v>0.5882387085289383</v>
      </c>
      <c r="AJ155" s="22">
        <f t="shared" si="38"/>
        <v>2.809</v>
      </c>
    </row>
    <row r="156" spans="1:36" ht="12.75">
      <c r="A156" s="13" t="s">
        <v>349</v>
      </c>
      <c r="B156" s="14" t="s">
        <v>350</v>
      </c>
      <c r="C156" s="15" t="s">
        <v>308</v>
      </c>
      <c r="D156" s="16"/>
      <c r="E156" s="16"/>
      <c r="F156" s="34">
        <v>425587450</v>
      </c>
      <c r="G156" s="33">
        <v>52.85</v>
      </c>
      <c r="H156" s="19">
        <f t="shared" si="27"/>
        <v>0.5285</v>
      </c>
      <c r="I156" s="17">
        <v>4956543.88</v>
      </c>
      <c r="J156" s="17">
        <v>355377</v>
      </c>
      <c r="K156" s="17">
        <v>0</v>
      </c>
      <c r="L156" s="17">
        <v>172511.89</v>
      </c>
      <c r="M156" s="20">
        <f t="shared" si="28"/>
        <v>5484432.77</v>
      </c>
      <c r="N156" s="17">
        <v>13175504</v>
      </c>
      <c r="O156" s="17">
        <v>0</v>
      </c>
      <c r="P156" s="17">
        <v>0</v>
      </c>
      <c r="Q156" s="20">
        <f t="shared" si="39"/>
        <v>13175504</v>
      </c>
      <c r="R156" s="17">
        <v>7192946.91</v>
      </c>
      <c r="S156" s="17">
        <v>0</v>
      </c>
      <c r="T156" s="21">
        <f t="shared" si="29"/>
        <v>7192946.91</v>
      </c>
      <c r="U156" s="20">
        <f t="shared" si="30"/>
        <v>25852883.68</v>
      </c>
      <c r="V156" s="22">
        <f t="shared" si="31"/>
        <v>1.6901219502595766</v>
      </c>
      <c r="W156" s="22">
        <f t="shared" si="32"/>
        <v>0</v>
      </c>
      <c r="X156" s="22">
        <f t="shared" si="33"/>
        <v>1.6901219502595766</v>
      </c>
      <c r="Y156" s="23">
        <f t="shared" si="34"/>
        <v>3.0958394097382333</v>
      </c>
      <c r="Z156" s="23">
        <f t="shared" si="35"/>
        <v>1.288673519390668</v>
      </c>
      <c r="AA156" s="24"/>
      <c r="AB156" s="23">
        <f t="shared" si="36"/>
        <v>6.074634879388478</v>
      </c>
      <c r="AC156" s="30">
        <v>69501.1189491608</v>
      </c>
      <c r="AD156" s="26">
        <f t="shared" si="37"/>
        <v>4221.9392132509965</v>
      </c>
      <c r="AE156" s="61" t="s">
        <v>1173</v>
      </c>
      <c r="AF156" s="28">
        <f>F156/H156</f>
        <v>805274266.7928098</v>
      </c>
      <c r="AG156" s="22">
        <f>(M156/AF156)*100</f>
        <v>0.681063954997968</v>
      </c>
      <c r="AH156" s="22">
        <f>(Q156/AF156)*100</f>
        <v>1.6361511280466565</v>
      </c>
      <c r="AI156" s="22">
        <f>(T156/AF156)*100</f>
        <v>0.8932294507121862</v>
      </c>
      <c r="AJ156" s="22">
        <f t="shared" si="38"/>
        <v>3.21</v>
      </c>
    </row>
    <row r="157" spans="1:36" ht="12.75">
      <c r="A157" s="13" t="s">
        <v>351</v>
      </c>
      <c r="B157" s="14" t="s">
        <v>352</v>
      </c>
      <c r="C157" s="15" t="s">
        <v>308</v>
      </c>
      <c r="D157" s="16"/>
      <c r="E157" s="16"/>
      <c r="F157" s="34">
        <v>160521785</v>
      </c>
      <c r="G157" s="33">
        <v>54.58</v>
      </c>
      <c r="H157" s="19">
        <f t="shared" si="27"/>
        <v>0.5458</v>
      </c>
      <c r="I157" s="17">
        <v>1697278.1</v>
      </c>
      <c r="J157" s="17">
        <v>121648.13</v>
      </c>
      <c r="K157" s="17">
        <v>0</v>
      </c>
      <c r="L157" s="17">
        <v>59052.07</v>
      </c>
      <c r="M157" s="20">
        <f t="shared" si="28"/>
        <v>1877978.3</v>
      </c>
      <c r="N157" s="17">
        <v>3037434</v>
      </c>
      <c r="O157" s="17">
        <v>1779593.44</v>
      </c>
      <c r="P157" s="17">
        <v>0</v>
      </c>
      <c r="Q157" s="20">
        <f t="shared" si="39"/>
        <v>4817027.4399999995</v>
      </c>
      <c r="R157" s="17">
        <v>2134803.23</v>
      </c>
      <c r="S157" s="17">
        <v>0</v>
      </c>
      <c r="T157" s="21">
        <f t="shared" si="29"/>
        <v>2134803.23</v>
      </c>
      <c r="U157" s="20">
        <f t="shared" si="30"/>
        <v>8829808.969999999</v>
      </c>
      <c r="V157" s="22">
        <f t="shared" si="31"/>
        <v>1.3299149582718632</v>
      </c>
      <c r="W157" s="22">
        <f t="shared" si="32"/>
        <v>0</v>
      </c>
      <c r="X157" s="22">
        <f t="shared" si="33"/>
        <v>1.3299149582718632</v>
      </c>
      <c r="Y157" s="23">
        <f t="shared" si="34"/>
        <v>3.0008558900587854</v>
      </c>
      <c r="Z157" s="23">
        <f t="shared" si="35"/>
        <v>1.1699211418562285</v>
      </c>
      <c r="AA157" s="24"/>
      <c r="AB157" s="23">
        <f t="shared" si="36"/>
        <v>5.500691990186876</v>
      </c>
      <c r="AC157" s="30">
        <v>90940.73033707865</v>
      </c>
      <c r="AD157" s="26">
        <f t="shared" si="37"/>
        <v>5002.369469469132</v>
      </c>
      <c r="AE157" s="61" t="s">
        <v>1173</v>
      </c>
      <c r="AF157" s="28">
        <f>F157/H157</f>
        <v>294103673.5067791</v>
      </c>
      <c r="AG157" s="22">
        <f>(M157/AF157)*100</f>
        <v>0.6385429592251294</v>
      </c>
      <c r="AH157" s="22">
        <f>(Q157/AF157)*100</f>
        <v>1.637867144794085</v>
      </c>
      <c r="AI157" s="22">
        <f>(T157/AF157)*100</f>
        <v>0.7258675842247829</v>
      </c>
      <c r="AJ157" s="22">
        <f t="shared" si="38"/>
        <v>3.003</v>
      </c>
    </row>
    <row r="158" spans="1:36" ht="12.75">
      <c r="A158" s="13" t="s">
        <v>353</v>
      </c>
      <c r="B158" s="14" t="s">
        <v>354</v>
      </c>
      <c r="C158" s="15" t="s">
        <v>308</v>
      </c>
      <c r="D158" s="16"/>
      <c r="E158" s="16"/>
      <c r="F158" s="34">
        <v>161241144</v>
      </c>
      <c r="G158" s="33">
        <v>55.07</v>
      </c>
      <c r="H158" s="19">
        <f t="shared" si="27"/>
        <v>0.5507</v>
      </c>
      <c r="I158" s="17">
        <v>1688337.6</v>
      </c>
      <c r="J158" s="17">
        <v>121013.87</v>
      </c>
      <c r="K158" s="17">
        <v>0</v>
      </c>
      <c r="L158" s="17">
        <v>58744.18</v>
      </c>
      <c r="M158" s="20">
        <f t="shared" si="28"/>
        <v>1868095.6500000001</v>
      </c>
      <c r="N158" s="17">
        <v>4285682</v>
      </c>
      <c r="O158" s="17">
        <v>0</v>
      </c>
      <c r="P158" s="17">
        <v>0</v>
      </c>
      <c r="Q158" s="20">
        <f t="shared" si="39"/>
        <v>4285682</v>
      </c>
      <c r="R158" s="17">
        <v>1981179.97</v>
      </c>
      <c r="S158" s="17">
        <v>0</v>
      </c>
      <c r="T158" s="21">
        <f t="shared" si="29"/>
        <v>1981179.97</v>
      </c>
      <c r="U158" s="20">
        <f t="shared" si="30"/>
        <v>8134957.62</v>
      </c>
      <c r="V158" s="22">
        <f t="shared" si="31"/>
        <v>1.2287062227740084</v>
      </c>
      <c r="W158" s="22">
        <f t="shared" si="32"/>
        <v>0</v>
      </c>
      <c r="X158" s="22">
        <f t="shared" si="33"/>
        <v>1.2287062227740084</v>
      </c>
      <c r="Y158" s="23">
        <f t="shared" si="34"/>
        <v>2.6579332629890047</v>
      </c>
      <c r="Z158" s="23">
        <f t="shared" si="35"/>
        <v>1.1585725601153016</v>
      </c>
      <c r="AA158" s="24"/>
      <c r="AB158" s="23">
        <f t="shared" si="36"/>
        <v>5.045212045878316</v>
      </c>
      <c r="AC158" s="30">
        <v>122230.37857802401</v>
      </c>
      <c r="AD158" s="26">
        <f t="shared" si="37"/>
        <v>6166.781783741136</v>
      </c>
      <c r="AE158" s="61" t="s">
        <v>1173</v>
      </c>
      <c r="AF158" s="28">
        <f>F158/H158</f>
        <v>292793070.63737065</v>
      </c>
      <c r="AG158" s="22">
        <f>(M158/AF158)*100</f>
        <v>0.6380259088554966</v>
      </c>
      <c r="AH158" s="22">
        <f>(Q158/AF158)*100</f>
        <v>1.463723847928045</v>
      </c>
      <c r="AI158" s="22">
        <f>(T158/AF158)*100</f>
        <v>0.6766485168816464</v>
      </c>
      <c r="AJ158" s="22">
        <f t="shared" si="38"/>
        <v>2.779</v>
      </c>
    </row>
    <row r="159" spans="1:36" ht="15.75">
      <c r="A159" s="13" t="s">
        <v>355</v>
      </c>
      <c r="B159" s="31" t="s">
        <v>356</v>
      </c>
      <c r="C159" s="15" t="s">
        <v>308</v>
      </c>
      <c r="D159" s="16"/>
      <c r="E159" s="36"/>
      <c r="F159" s="34">
        <v>173985084</v>
      </c>
      <c r="G159" s="33">
        <v>53.94</v>
      </c>
      <c r="H159" s="19">
        <f t="shared" si="27"/>
        <v>0.5394</v>
      </c>
      <c r="I159" s="17">
        <v>1773951.2</v>
      </c>
      <c r="J159" s="17">
        <v>127207.62</v>
      </c>
      <c r="K159" s="17">
        <v>0</v>
      </c>
      <c r="L159" s="17">
        <v>61750.84</v>
      </c>
      <c r="M159" s="20">
        <f t="shared" si="28"/>
        <v>1962909.66</v>
      </c>
      <c r="N159" s="17">
        <v>5103124</v>
      </c>
      <c r="O159" s="17">
        <v>0</v>
      </c>
      <c r="P159" s="17">
        <v>0</v>
      </c>
      <c r="Q159" s="20">
        <f t="shared" si="39"/>
        <v>5103124</v>
      </c>
      <c r="R159" s="17">
        <v>2693845</v>
      </c>
      <c r="S159" s="17">
        <v>0</v>
      </c>
      <c r="T159" s="21">
        <f t="shared" si="29"/>
        <v>2693845</v>
      </c>
      <c r="U159" s="20">
        <f t="shared" si="30"/>
        <v>9759878.66</v>
      </c>
      <c r="V159" s="22">
        <f t="shared" si="31"/>
        <v>1.548319509964429</v>
      </c>
      <c r="W159" s="22">
        <f t="shared" si="32"/>
        <v>0</v>
      </c>
      <c r="X159" s="22">
        <f t="shared" si="33"/>
        <v>1.548319509964429</v>
      </c>
      <c r="Y159" s="23">
        <f t="shared" si="34"/>
        <v>2.933081320925189</v>
      </c>
      <c r="Z159" s="23">
        <f t="shared" si="35"/>
        <v>1.1282057144622812</v>
      </c>
      <c r="AA159" s="24"/>
      <c r="AB159" s="23">
        <f t="shared" si="36"/>
        <v>5.609606545351899</v>
      </c>
      <c r="AC159" s="30">
        <v>92066.47727272728</v>
      </c>
      <c r="AD159" s="26">
        <f t="shared" si="37"/>
        <v>5164.5671351658275</v>
      </c>
      <c r="AE159" s="61" t="s">
        <v>1173</v>
      </c>
      <c r="AF159" s="28">
        <f>F159/H159</f>
        <v>322552992.21357065</v>
      </c>
      <c r="AG159" s="22">
        <f>(M159/AF159)*100</f>
        <v>0.6085541623809544</v>
      </c>
      <c r="AH159" s="22">
        <f>(Q159/AF159)*100</f>
        <v>1.582104064507047</v>
      </c>
      <c r="AI159" s="22">
        <f>(T159/AF159)*100</f>
        <v>0.8351635436748128</v>
      </c>
      <c r="AJ159" s="22">
        <f t="shared" si="38"/>
        <v>3.026</v>
      </c>
    </row>
    <row r="160" spans="1:36" ht="12.75">
      <c r="A160" s="13" t="s">
        <v>357</v>
      </c>
      <c r="B160" s="14" t="s">
        <v>358</v>
      </c>
      <c r="C160" s="15" t="s">
        <v>308</v>
      </c>
      <c r="D160" s="16"/>
      <c r="E160" s="16"/>
      <c r="F160" s="34">
        <v>160725382</v>
      </c>
      <c r="G160" s="33">
        <v>51.03</v>
      </c>
      <c r="H160" s="19">
        <f t="shared" si="27"/>
        <v>0.5103</v>
      </c>
      <c r="I160" s="17">
        <v>1738828.85</v>
      </c>
      <c r="J160" s="17">
        <v>124779.72</v>
      </c>
      <c r="K160" s="17">
        <v>0</v>
      </c>
      <c r="L160" s="17">
        <v>60572.25</v>
      </c>
      <c r="M160" s="20">
        <f t="shared" si="28"/>
        <v>1924180.82</v>
      </c>
      <c r="N160" s="17">
        <v>3951826</v>
      </c>
      <c r="O160" s="17">
        <v>0</v>
      </c>
      <c r="P160" s="17">
        <v>0</v>
      </c>
      <c r="Q160" s="20">
        <f t="shared" si="39"/>
        <v>3951826</v>
      </c>
      <c r="R160" s="17">
        <v>2670723</v>
      </c>
      <c r="S160" s="17">
        <v>0</v>
      </c>
      <c r="T160" s="21">
        <f t="shared" si="29"/>
        <v>2670723</v>
      </c>
      <c r="U160" s="20">
        <f t="shared" si="30"/>
        <v>8546729.82</v>
      </c>
      <c r="V160" s="22">
        <f t="shared" si="31"/>
        <v>1.6616684725005038</v>
      </c>
      <c r="W160" s="22">
        <f t="shared" si="32"/>
        <v>0</v>
      </c>
      <c r="X160" s="22">
        <f t="shared" si="33"/>
        <v>1.6616684725005038</v>
      </c>
      <c r="Y160" s="23">
        <f t="shared" si="34"/>
        <v>2.4587441951141233</v>
      </c>
      <c r="Z160" s="23">
        <f t="shared" si="35"/>
        <v>1.1971854078405613</v>
      </c>
      <c r="AA160" s="24"/>
      <c r="AB160" s="23">
        <f t="shared" si="36"/>
        <v>5.317598075455188</v>
      </c>
      <c r="AC160" s="30">
        <v>100837.93876026885</v>
      </c>
      <c r="AD160" s="26">
        <f t="shared" si="37"/>
        <v>5362.156290844738</v>
      </c>
      <c r="AE160" s="61" t="s">
        <v>1173</v>
      </c>
      <c r="AF160" s="28">
        <f>F160/H160</f>
        <v>314962535.7632765</v>
      </c>
      <c r="AG160" s="22">
        <f>(M160/AF160)*100</f>
        <v>0.6109237136210384</v>
      </c>
      <c r="AH160" s="22">
        <f>(Q160/AF160)*100</f>
        <v>1.254697162766737</v>
      </c>
      <c r="AI160" s="22">
        <f>(T160/AF160)*100</f>
        <v>0.8479494215170071</v>
      </c>
      <c r="AJ160" s="22">
        <f t="shared" si="38"/>
        <v>2.714</v>
      </c>
    </row>
    <row r="161" spans="1:36" ht="12.75">
      <c r="A161" s="13" t="s">
        <v>359</v>
      </c>
      <c r="B161" s="14" t="s">
        <v>360</v>
      </c>
      <c r="C161" s="15" t="s">
        <v>308</v>
      </c>
      <c r="D161" s="16"/>
      <c r="E161" s="16"/>
      <c r="F161" s="34">
        <v>1610507618</v>
      </c>
      <c r="G161" s="33">
        <v>54.39</v>
      </c>
      <c r="H161" s="19">
        <f t="shared" si="27"/>
        <v>0.5439</v>
      </c>
      <c r="I161" s="17">
        <v>16247996.82</v>
      </c>
      <c r="J161" s="17">
        <v>0</v>
      </c>
      <c r="K161" s="17">
        <v>0</v>
      </c>
      <c r="L161" s="17">
        <v>565910.2</v>
      </c>
      <c r="M161" s="20">
        <f t="shared" si="28"/>
        <v>16813907.02</v>
      </c>
      <c r="N161" s="17">
        <v>36471407</v>
      </c>
      <c r="O161" s="17">
        <v>0</v>
      </c>
      <c r="P161" s="17">
        <v>0</v>
      </c>
      <c r="Q161" s="20">
        <f t="shared" si="39"/>
        <v>36471407</v>
      </c>
      <c r="R161" s="17">
        <v>18385000</v>
      </c>
      <c r="S161" s="17">
        <v>0</v>
      </c>
      <c r="T161" s="21">
        <f t="shared" si="29"/>
        <v>18385000</v>
      </c>
      <c r="U161" s="20">
        <f t="shared" si="30"/>
        <v>71670314.02</v>
      </c>
      <c r="V161" s="22">
        <f t="shared" si="31"/>
        <v>1.1415655408591803</v>
      </c>
      <c r="W161" s="22">
        <f t="shared" si="32"/>
        <v>0</v>
      </c>
      <c r="X161" s="22">
        <f t="shared" si="33"/>
        <v>1.1415655408591803</v>
      </c>
      <c r="Y161" s="23">
        <f t="shared" si="34"/>
        <v>2.26459077823499</v>
      </c>
      <c r="Z161" s="23">
        <f t="shared" si="35"/>
        <v>1.0440128833963702</v>
      </c>
      <c r="AA161" s="24"/>
      <c r="AB161" s="23">
        <f t="shared" si="36"/>
        <v>4.45016920249054</v>
      </c>
      <c r="AC161" s="30">
        <v>89997.70700636943</v>
      </c>
      <c r="AD161" s="26">
        <f t="shared" si="37"/>
        <v>4005.0502401451226</v>
      </c>
      <c r="AE161" s="61" t="s">
        <v>1173</v>
      </c>
      <c r="AF161" s="28">
        <f>F161/H161</f>
        <v>2961036252.9876814</v>
      </c>
      <c r="AG161" s="22">
        <f>(M161/AF161)*100</f>
        <v>0.5678386072792858</v>
      </c>
      <c r="AH161" s="22">
        <f>(Q161/AF161)*100</f>
        <v>1.231710924282011</v>
      </c>
      <c r="AI161" s="22">
        <f>(T161/AF161)*100</f>
        <v>0.6208974976733082</v>
      </c>
      <c r="AJ161" s="22">
        <f t="shared" si="38"/>
        <v>2.421</v>
      </c>
    </row>
    <row r="162" spans="1:36" ht="12.75">
      <c r="A162" s="13" t="s">
        <v>361</v>
      </c>
      <c r="B162" s="14" t="s">
        <v>362</v>
      </c>
      <c r="C162" s="15" t="s">
        <v>308</v>
      </c>
      <c r="D162" s="16"/>
      <c r="E162" s="16"/>
      <c r="F162" s="34">
        <v>276075443</v>
      </c>
      <c r="G162" s="33">
        <v>49.6</v>
      </c>
      <c r="H162" s="19">
        <f t="shared" si="27"/>
        <v>0.496</v>
      </c>
      <c r="I162" s="17">
        <v>3143635.79</v>
      </c>
      <c r="J162" s="17">
        <v>225373.63</v>
      </c>
      <c r="K162" s="17">
        <v>0</v>
      </c>
      <c r="L162" s="17">
        <v>109403.9</v>
      </c>
      <c r="M162" s="20">
        <f t="shared" si="28"/>
        <v>3478413.32</v>
      </c>
      <c r="N162" s="17">
        <v>9697668.5</v>
      </c>
      <c r="O162" s="17">
        <v>0</v>
      </c>
      <c r="P162" s="17">
        <v>0</v>
      </c>
      <c r="Q162" s="20">
        <f t="shared" si="39"/>
        <v>9697668.5</v>
      </c>
      <c r="R162" s="17">
        <v>3606957.18</v>
      </c>
      <c r="S162" s="17">
        <v>0</v>
      </c>
      <c r="T162" s="21">
        <f t="shared" si="29"/>
        <v>3606957.18</v>
      </c>
      <c r="U162" s="20">
        <f t="shared" si="30"/>
        <v>16783039</v>
      </c>
      <c r="V162" s="22">
        <f t="shared" si="31"/>
        <v>1.3065114161566338</v>
      </c>
      <c r="W162" s="22">
        <f t="shared" si="32"/>
        <v>0</v>
      </c>
      <c r="X162" s="22">
        <f t="shared" si="33"/>
        <v>1.3065114161566338</v>
      </c>
      <c r="Y162" s="23">
        <f t="shared" si="34"/>
        <v>3.512687834390254</v>
      </c>
      <c r="Z162" s="23">
        <f t="shared" si="35"/>
        <v>1.2599502810541536</v>
      </c>
      <c r="AA162" s="24"/>
      <c r="AB162" s="23">
        <f t="shared" si="36"/>
        <v>6.0791495316010415</v>
      </c>
      <c r="AC162" s="30">
        <v>81270.53571428571</v>
      </c>
      <c r="AD162" s="26">
        <f t="shared" si="37"/>
        <v>4940.557391204657</v>
      </c>
      <c r="AE162" s="61" t="s">
        <v>1173</v>
      </c>
      <c r="AF162" s="28">
        <f>F162/H162</f>
        <v>556603715.7258065</v>
      </c>
      <c r="AG162" s="22">
        <f>(M162/AF162)*100</f>
        <v>0.6249353394028603</v>
      </c>
      <c r="AH162" s="22">
        <f>(Q162/AF162)*100</f>
        <v>1.7422931658575658</v>
      </c>
      <c r="AI162" s="22">
        <f>(T162/AF162)*100</f>
        <v>0.6480296624136903</v>
      </c>
      <c r="AJ162" s="22">
        <f t="shared" si="38"/>
        <v>3.015</v>
      </c>
    </row>
    <row r="163" spans="1:36" ht="12.75">
      <c r="A163" s="13" t="s">
        <v>363</v>
      </c>
      <c r="B163" s="14" t="s">
        <v>364</v>
      </c>
      <c r="C163" s="15" t="s">
        <v>308</v>
      </c>
      <c r="D163" s="16"/>
      <c r="E163" s="16"/>
      <c r="F163" s="34">
        <v>38816431</v>
      </c>
      <c r="G163" s="33">
        <v>101.35</v>
      </c>
      <c r="H163" s="19">
        <f t="shared" si="27"/>
        <v>1.0134999999999998</v>
      </c>
      <c r="I163" s="17">
        <v>223510.16</v>
      </c>
      <c r="J163" s="17">
        <v>16019.3</v>
      </c>
      <c r="K163" s="17">
        <v>0</v>
      </c>
      <c r="L163" s="17">
        <v>7776.3</v>
      </c>
      <c r="M163" s="20">
        <f t="shared" si="28"/>
        <v>247305.75999999998</v>
      </c>
      <c r="N163" s="17">
        <v>0</v>
      </c>
      <c r="O163" s="17">
        <v>0</v>
      </c>
      <c r="P163" s="17">
        <v>0</v>
      </c>
      <c r="Q163" s="20">
        <f t="shared" si="39"/>
        <v>0</v>
      </c>
      <c r="R163" s="17">
        <v>288406</v>
      </c>
      <c r="S163" s="17">
        <v>0</v>
      </c>
      <c r="T163" s="21">
        <f t="shared" si="29"/>
        <v>288406</v>
      </c>
      <c r="U163" s="20">
        <f t="shared" si="30"/>
        <v>535711.76</v>
      </c>
      <c r="V163" s="22">
        <f t="shared" si="31"/>
        <v>0.7429997878990987</v>
      </c>
      <c r="W163" s="22">
        <f t="shared" si="32"/>
        <v>0</v>
      </c>
      <c r="X163" s="22">
        <f t="shared" si="33"/>
        <v>0.7429997878990987</v>
      </c>
      <c r="Y163" s="23">
        <f t="shared" si="34"/>
        <v>0</v>
      </c>
      <c r="Z163" s="23">
        <f t="shared" si="35"/>
        <v>0.6371161738182471</v>
      </c>
      <c r="AA163" s="24"/>
      <c r="AB163" s="23">
        <f t="shared" si="36"/>
        <v>1.380115961717346</v>
      </c>
      <c r="AC163" s="30">
        <v>406104.347826087</v>
      </c>
      <c r="AD163" s="26">
        <f t="shared" si="37"/>
        <v>5604.710925575956</v>
      </c>
      <c r="AE163" s="61" t="s">
        <v>1173</v>
      </c>
      <c r="AF163" s="28">
        <f>F163/H163</f>
        <v>38299389.24518994</v>
      </c>
      <c r="AG163" s="22">
        <f>(M163/AF163)*100</f>
        <v>0.6457172421647934</v>
      </c>
      <c r="AH163" s="22">
        <f>(Q163/AF163)*100</f>
        <v>0</v>
      </c>
      <c r="AI163" s="22">
        <f>(T163/AF163)*100</f>
        <v>0.7530302850357364</v>
      </c>
      <c r="AJ163" s="22">
        <f t="shared" si="38"/>
        <v>1.399</v>
      </c>
    </row>
    <row r="164" spans="1:36" ht="12.75">
      <c r="A164" s="13" t="s">
        <v>365</v>
      </c>
      <c r="B164" s="14" t="s">
        <v>366</v>
      </c>
      <c r="C164" s="15" t="s">
        <v>308</v>
      </c>
      <c r="D164" s="16"/>
      <c r="E164" s="16"/>
      <c r="F164" s="34">
        <v>337867063</v>
      </c>
      <c r="G164" s="33">
        <v>55.15</v>
      </c>
      <c r="H164" s="19">
        <f t="shared" si="27"/>
        <v>0.5515</v>
      </c>
      <c r="I164" s="17">
        <v>3397543.28</v>
      </c>
      <c r="J164" s="17">
        <v>0</v>
      </c>
      <c r="K164" s="17">
        <v>0</v>
      </c>
      <c r="L164" s="17">
        <v>118228.25</v>
      </c>
      <c r="M164" s="20">
        <f t="shared" si="28"/>
        <v>3515771.53</v>
      </c>
      <c r="N164" s="17">
        <v>6157133</v>
      </c>
      <c r="O164" s="17">
        <v>2922831.97</v>
      </c>
      <c r="P164" s="17">
        <v>0</v>
      </c>
      <c r="Q164" s="20">
        <f t="shared" si="39"/>
        <v>9079964.97</v>
      </c>
      <c r="R164" s="17">
        <v>4219910.72</v>
      </c>
      <c r="S164" s="17">
        <v>0</v>
      </c>
      <c r="T164" s="21">
        <f t="shared" si="29"/>
        <v>4219910.72</v>
      </c>
      <c r="U164" s="20">
        <f t="shared" si="30"/>
        <v>16815647.22</v>
      </c>
      <c r="V164" s="22">
        <f t="shared" si="31"/>
        <v>1.2489855277784208</v>
      </c>
      <c r="W164" s="22">
        <f t="shared" si="32"/>
        <v>0</v>
      </c>
      <c r="X164" s="22">
        <f t="shared" si="33"/>
        <v>1.2489855277784208</v>
      </c>
      <c r="Y164" s="23">
        <f t="shared" si="34"/>
        <v>2.6874371503918986</v>
      </c>
      <c r="Z164" s="23">
        <f t="shared" si="35"/>
        <v>1.0405783561092488</v>
      </c>
      <c r="AA164" s="24"/>
      <c r="AB164" s="23">
        <f t="shared" si="36"/>
        <v>4.977001034279568</v>
      </c>
      <c r="AC164" s="30">
        <v>98951.40438630243</v>
      </c>
      <c r="AD164" s="26">
        <f t="shared" si="37"/>
        <v>4924.8124197404295</v>
      </c>
      <c r="AE164" s="61" t="s">
        <v>1173</v>
      </c>
      <c r="AF164" s="28">
        <f>F164/H164</f>
        <v>612632933.8168631</v>
      </c>
      <c r="AG164" s="22">
        <f>(M164/AF164)*100</f>
        <v>0.5738789633942507</v>
      </c>
      <c r="AH164" s="22">
        <f>(Q164/AF164)*100</f>
        <v>1.4821215884411323</v>
      </c>
      <c r="AI164" s="22">
        <f>(T164/AF164)*100</f>
        <v>0.6888155185697992</v>
      </c>
      <c r="AJ164" s="22">
        <f t="shared" si="38"/>
        <v>2.745</v>
      </c>
    </row>
    <row r="165" spans="1:36" ht="12.75">
      <c r="A165" s="13" t="s">
        <v>367</v>
      </c>
      <c r="B165" s="14" t="s">
        <v>368</v>
      </c>
      <c r="C165" s="15" t="s">
        <v>308</v>
      </c>
      <c r="D165" s="16"/>
      <c r="E165" s="16"/>
      <c r="F165" s="34">
        <v>192957861</v>
      </c>
      <c r="G165" s="33">
        <v>56.43</v>
      </c>
      <c r="H165" s="19">
        <f t="shared" si="27"/>
        <v>0.5643</v>
      </c>
      <c r="I165" s="17">
        <v>1962497.09</v>
      </c>
      <c r="J165" s="17">
        <v>140655.04</v>
      </c>
      <c r="K165" s="17">
        <v>0</v>
      </c>
      <c r="L165" s="17">
        <v>68278.66</v>
      </c>
      <c r="M165" s="20">
        <f t="shared" si="28"/>
        <v>2171430.79</v>
      </c>
      <c r="N165" s="17">
        <v>3405805.5</v>
      </c>
      <c r="O165" s="17">
        <v>2287571.38</v>
      </c>
      <c r="P165" s="17">
        <v>0</v>
      </c>
      <c r="Q165" s="20">
        <f t="shared" si="39"/>
        <v>5693376.88</v>
      </c>
      <c r="R165" s="17">
        <v>2720353.18</v>
      </c>
      <c r="S165" s="17">
        <v>0</v>
      </c>
      <c r="T165" s="21">
        <f t="shared" si="29"/>
        <v>2720353.18</v>
      </c>
      <c r="U165" s="20">
        <f t="shared" si="30"/>
        <v>10585160.85</v>
      </c>
      <c r="V165" s="22">
        <f t="shared" si="31"/>
        <v>1.4098172346551874</v>
      </c>
      <c r="W165" s="22">
        <f t="shared" si="32"/>
        <v>0</v>
      </c>
      <c r="X165" s="22">
        <f t="shared" si="33"/>
        <v>1.4098172346551874</v>
      </c>
      <c r="Y165" s="23">
        <f t="shared" si="34"/>
        <v>2.950580427505879</v>
      </c>
      <c r="Z165" s="23">
        <f t="shared" si="35"/>
        <v>1.1253393765595276</v>
      </c>
      <c r="AA165" s="24"/>
      <c r="AB165" s="23">
        <f t="shared" si="36"/>
        <v>5.485737038720593</v>
      </c>
      <c r="AC165" s="30">
        <v>87809.25266903914</v>
      </c>
      <c r="AD165" s="26">
        <f t="shared" si="37"/>
        <v>4816.984697089231</v>
      </c>
      <c r="AE165" s="61" t="s">
        <v>1173</v>
      </c>
      <c r="AF165" s="28">
        <f>F165/H165</f>
        <v>341941982.98777246</v>
      </c>
      <c r="AG165" s="22">
        <f>(M165/AF165)*100</f>
        <v>0.6350290101925415</v>
      </c>
      <c r="AH165" s="22">
        <f>(Q165/AF165)*100</f>
        <v>1.6650125352415674</v>
      </c>
      <c r="AI165" s="22">
        <f>(T165/AF165)*100</f>
        <v>0.7955598655159222</v>
      </c>
      <c r="AJ165" s="22">
        <f t="shared" si="38"/>
        <v>3.096</v>
      </c>
    </row>
    <row r="166" spans="1:36" ht="12.75">
      <c r="A166" s="13" t="s">
        <v>369</v>
      </c>
      <c r="B166" s="14" t="s">
        <v>370</v>
      </c>
      <c r="C166" s="15" t="s">
        <v>308</v>
      </c>
      <c r="D166" s="16"/>
      <c r="E166" s="32"/>
      <c r="F166" s="34">
        <v>286862521</v>
      </c>
      <c r="G166" s="33">
        <v>56.31</v>
      </c>
      <c r="H166" s="19">
        <f t="shared" si="27"/>
        <v>0.5631</v>
      </c>
      <c r="I166" s="17">
        <v>2842213.44</v>
      </c>
      <c r="J166" s="17">
        <v>0</v>
      </c>
      <c r="K166" s="17">
        <v>0</v>
      </c>
      <c r="L166" s="17">
        <v>99986.19</v>
      </c>
      <c r="M166" s="20">
        <f t="shared" si="28"/>
        <v>2942199.63</v>
      </c>
      <c r="N166" s="17">
        <v>5851749</v>
      </c>
      <c r="O166" s="17">
        <v>3319840.17</v>
      </c>
      <c r="P166" s="17">
        <v>0</v>
      </c>
      <c r="Q166" s="20">
        <f t="shared" si="39"/>
        <v>9171589.17</v>
      </c>
      <c r="R166" s="17">
        <v>3336059.35</v>
      </c>
      <c r="S166" s="17">
        <v>0</v>
      </c>
      <c r="T166" s="21">
        <f t="shared" si="29"/>
        <v>3336059.35</v>
      </c>
      <c r="U166" s="20">
        <f t="shared" si="30"/>
        <v>15449848.15</v>
      </c>
      <c r="V166" s="22">
        <f t="shared" si="31"/>
        <v>1.1629470933918202</v>
      </c>
      <c r="W166" s="22">
        <f t="shared" si="32"/>
        <v>0</v>
      </c>
      <c r="X166" s="22">
        <f t="shared" si="33"/>
        <v>1.1629470933918202</v>
      </c>
      <c r="Y166" s="23">
        <f t="shared" si="34"/>
        <v>3.1972071980779946</v>
      </c>
      <c r="Z166" s="23">
        <f t="shared" si="35"/>
        <v>1.0256479723260885</v>
      </c>
      <c r="AA166" s="24"/>
      <c r="AB166" s="23">
        <f t="shared" si="36"/>
        <v>5.385802263795904</v>
      </c>
      <c r="AC166" s="30">
        <v>105389.09348441927</v>
      </c>
      <c r="AD166" s="26">
        <f t="shared" si="37"/>
        <v>5676.048182677835</v>
      </c>
      <c r="AE166" s="61" t="s">
        <v>1173</v>
      </c>
      <c r="AF166" s="28">
        <f>F166/H166</f>
        <v>509434418.39815307</v>
      </c>
      <c r="AG166" s="22">
        <f>(M166/AF166)*100</f>
        <v>0.5775423732168204</v>
      </c>
      <c r="AH166" s="22">
        <f>(Q166/AF166)*100</f>
        <v>1.8003473732377189</v>
      </c>
      <c r="AI166" s="22">
        <f>(T166/AF166)*100</f>
        <v>0.654855508288934</v>
      </c>
      <c r="AJ166" s="22">
        <f t="shared" si="38"/>
        <v>3.0330000000000004</v>
      </c>
    </row>
    <row r="167" spans="1:36" ht="12.75">
      <c r="A167" s="13" t="s">
        <v>371</v>
      </c>
      <c r="B167" s="14" t="s">
        <v>372</v>
      </c>
      <c r="C167" s="15" t="s">
        <v>308</v>
      </c>
      <c r="D167" s="16"/>
      <c r="E167" s="16"/>
      <c r="F167" s="34">
        <v>16557493</v>
      </c>
      <c r="G167" s="33">
        <v>105.04</v>
      </c>
      <c r="H167" s="19">
        <f t="shared" si="27"/>
        <v>1.0504</v>
      </c>
      <c r="I167" s="17">
        <v>96180.32</v>
      </c>
      <c r="J167" s="17">
        <v>6893.38</v>
      </c>
      <c r="K167" s="17">
        <v>0</v>
      </c>
      <c r="L167" s="17">
        <v>3346.28</v>
      </c>
      <c r="M167" s="20">
        <f t="shared" si="28"/>
        <v>106419.98000000001</v>
      </c>
      <c r="N167" s="17">
        <v>12496</v>
      </c>
      <c r="O167" s="17">
        <v>0</v>
      </c>
      <c r="P167" s="17">
        <v>0</v>
      </c>
      <c r="Q167" s="20">
        <f t="shared" si="39"/>
        <v>12496</v>
      </c>
      <c r="R167" s="17">
        <v>90962</v>
      </c>
      <c r="S167" s="17">
        <v>0</v>
      </c>
      <c r="T167" s="21">
        <f t="shared" si="29"/>
        <v>90962</v>
      </c>
      <c r="U167" s="20">
        <f t="shared" si="30"/>
        <v>209877.98</v>
      </c>
      <c r="V167" s="22">
        <f t="shared" si="31"/>
        <v>0.5493706082194931</v>
      </c>
      <c r="W167" s="22">
        <f t="shared" si="32"/>
        <v>0</v>
      </c>
      <c r="X167" s="22">
        <f t="shared" si="33"/>
        <v>0.5493706082194931</v>
      </c>
      <c r="Y167" s="23">
        <f t="shared" si="34"/>
        <v>0.07547036257240151</v>
      </c>
      <c r="Z167" s="23">
        <f t="shared" si="35"/>
        <v>0.6427300316539467</v>
      </c>
      <c r="AA167" s="24"/>
      <c r="AB167" s="23">
        <f t="shared" si="36"/>
        <v>1.2675710024458415</v>
      </c>
      <c r="AC167" s="30">
        <v>1516666.6666666667</v>
      </c>
      <c r="AD167" s="26">
        <f t="shared" si="37"/>
        <v>19224.8268704286</v>
      </c>
      <c r="AE167" s="61" t="s">
        <v>1173</v>
      </c>
      <c r="AF167" s="28">
        <f>F167/H167</f>
        <v>15763035.986290937</v>
      </c>
      <c r="AG167" s="22">
        <f>(M167/AF167)*100</f>
        <v>0.6751236252493056</v>
      </c>
      <c r="AH167" s="22">
        <f>(Q167/AF167)*100</f>
        <v>0.07927406884605054</v>
      </c>
      <c r="AI167" s="22">
        <f>(T167/AF167)*100</f>
        <v>0.5770588868737556</v>
      </c>
      <c r="AJ167" s="22">
        <f t="shared" si="38"/>
        <v>1.331</v>
      </c>
    </row>
    <row r="168" spans="1:36" ht="12.75">
      <c r="A168" s="13" t="s">
        <v>373</v>
      </c>
      <c r="B168" s="14" t="s">
        <v>374</v>
      </c>
      <c r="C168" s="15" t="s">
        <v>308</v>
      </c>
      <c r="D168" s="16"/>
      <c r="E168" s="16"/>
      <c r="F168" s="34">
        <v>3879358570</v>
      </c>
      <c r="G168" s="33">
        <v>98.42</v>
      </c>
      <c r="H168" s="19">
        <f t="shared" si="27"/>
        <v>0.9842</v>
      </c>
      <c r="I168" s="17">
        <v>22743984.97</v>
      </c>
      <c r="J168" s="17">
        <v>1637910.68</v>
      </c>
      <c r="K168" s="17">
        <v>0</v>
      </c>
      <c r="L168" s="17">
        <v>795096.68</v>
      </c>
      <c r="M168" s="20">
        <f t="shared" si="28"/>
        <v>25176992.33</v>
      </c>
      <c r="N168" s="17">
        <v>38544979</v>
      </c>
      <c r="O168" s="17">
        <v>16190687.02</v>
      </c>
      <c r="P168" s="17">
        <v>0</v>
      </c>
      <c r="Q168" s="20">
        <f t="shared" si="39"/>
        <v>54735666.019999996</v>
      </c>
      <c r="R168" s="17">
        <v>14552884</v>
      </c>
      <c r="S168" s="17">
        <v>775870</v>
      </c>
      <c r="T168" s="21">
        <f t="shared" si="29"/>
        <v>15328754</v>
      </c>
      <c r="U168" s="20">
        <f t="shared" si="30"/>
        <v>95241412.35</v>
      </c>
      <c r="V168" s="22">
        <f t="shared" si="31"/>
        <v>0.3751363463161385</v>
      </c>
      <c r="W168" s="22">
        <f t="shared" si="32"/>
        <v>0.019999955817438138</v>
      </c>
      <c r="X168" s="22">
        <f t="shared" si="33"/>
        <v>0.3951363021335767</v>
      </c>
      <c r="Y168" s="23">
        <f t="shared" si="34"/>
        <v>1.4109462951758027</v>
      </c>
      <c r="Z168" s="23">
        <f t="shared" si="35"/>
        <v>0.6489988454457305</v>
      </c>
      <c r="AA168" s="24"/>
      <c r="AB168" s="23">
        <f t="shared" si="36"/>
        <v>2.4550814427551098</v>
      </c>
      <c r="AC168" s="30">
        <v>340628.10766721045</v>
      </c>
      <c r="AD168" s="26">
        <f t="shared" si="37"/>
        <v>8362.697460145579</v>
      </c>
      <c r="AE168" s="61" t="s">
        <v>1173</v>
      </c>
      <c r="AF168" s="28">
        <f>F168/H168</f>
        <v>3941636425.5232677</v>
      </c>
      <c r="AG168" s="22">
        <f>(M168/AF168)*100</f>
        <v>0.6387446636876879</v>
      </c>
      <c r="AH168" s="22">
        <f>(Q168/AF168)*100</f>
        <v>1.388653343712025</v>
      </c>
      <c r="AI168" s="22">
        <f>(T168/AF168)*100</f>
        <v>0.3888931485598662</v>
      </c>
      <c r="AJ168" s="22">
        <f t="shared" si="38"/>
        <v>2.417</v>
      </c>
    </row>
    <row r="169" spans="1:36" ht="12.75">
      <c r="A169" s="13" t="s">
        <v>375</v>
      </c>
      <c r="B169" s="14" t="s">
        <v>376</v>
      </c>
      <c r="C169" s="15" t="s">
        <v>308</v>
      </c>
      <c r="D169" s="16"/>
      <c r="E169" s="16"/>
      <c r="F169" s="34">
        <v>471791645</v>
      </c>
      <c r="G169" s="33">
        <v>50.66</v>
      </c>
      <c r="H169" s="19">
        <f t="shared" si="27"/>
        <v>0.5065999999999999</v>
      </c>
      <c r="I169" s="17">
        <v>5079438.82</v>
      </c>
      <c r="J169" s="17">
        <v>0</v>
      </c>
      <c r="K169" s="17">
        <v>0</v>
      </c>
      <c r="L169" s="17">
        <v>176936.42</v>
      </c>
      <c r="M169" s="20">
        <f t="shared" si="28"/>
        <v>5256375.24</v>
      </c>
      <c r="N169" s="17">
        <v>11564300</v>
      </c>
      <c r="O169" s="17">
        <v>0</v>
      </c>
      <c r="P169" s="17">
        <v>0</v>
      </c>
      <c r="Q169" s="20">
        <f t="shared" si="39"/>
        <v>11564300</v>
      </c>
      <c r="R169" s="17">
        <v>5686273.23</v>
      </c>
      <c r="S169" s="17">
        <v>0</v>
      </c>
      <c r="T169" s="21">
        <f t="shared" si="29"/>
        <v>5686273.23</v>
      </c>
      <c r="U169" s="20">
        <f t="shared" si="30"/>
        <v>22506948.470000003</v>
      </c>
      <c r="V169" s="22">
        <f t="shared" si="31"/>
        <v>1.2052509386850208</v>
      </c>
      <c r="W169" s="22">
        <f t="shared" si="32"/>
        <v>0</v>
      </c>
      <c r="X169" s="22">
        <f t="shared" si="33"/>
        <v>1.2052509386850208</v>
      </c>
      <c r="Y169" s="23">
        <f t="shared" si="34"/>
        <v>2.4511455687181574</v>
      </c>
      <c r="Z169" s="23">
        <f t="shared" si="35"/>
        <v>1.1141306328135592</v>
      </c>
      <c r="AA169" s="24"/>
      <c r="AB169" s="23">
        <f t="shared" si="36"/>
        <v>4.770527140216737</v>
      </c>
      <c r="AC169" s="30">
        <v>115180.34777808446</v>
      </c>
      <c r="AD169" s="26">
        <f t="shared" si="37"/>
        <v>5494.709750949544</v>
      </c>
      <c r="AE169" s="61" t="s">
        <v>1173</v>
      </c>
      <c r="AF169" s="28">
        <f>F169/H169</f>
        <v>931290258.5866562</v>
      </c>
      <c r="AG169" s="22">
        <f>(M169/AF169)*100</f>
        <v>0.564418578583349</v>
      </c>
      <c r="AH169" s="22">
        <f>(Q169/AF169)*100</f>
        <v>1.2417503451126184</v>
      </c>
      <c r="AI169" s="22">
        <f>(T169/AF169)*100</f>
        <v>0.6105801255378314</v>
      </c>
      <c r="AJ169" s="22">
        <f t="shared" si="38"/>
        <v>2.417</v>
      </c>
    </row>
    <row r="170" spans="1:36" ht="12.75">
      <c r="A170" s="13" t="s">
        <v>377</v>
      </c>
      <c r="B170" s="14" t="s">
        <v>378</v>
      </c>
      <c r="C170" s="15" t="s">
        <v>308</v>
      </c>
      <c r="D170" s="16"/>
      <c r="E170" s="16"/>
      <c r="F170" s="34">
        <v>1538441594</v>
      </c>
      <c r="G170" s="33">
        <v>49.37</v>
      </c>
      <c r="H170" s="19">
        <f t="shared" si="27"/>
        <v>0.49369999999999997</v>
      </c>
      <c r="I170" s="17">
        <v>17335620.48</v>
      </c>
      <c r="J170" s="17">
        <v>1244513.01</v>
      </c>
      <c r="K170" s="17">
        <v>0</v>
      </c>
      <c r="L170" s="17">
        <v>604128.27</v>
      </c>
      <c r="M170" s="20">
        <f t="shared" si="28"/>
        <v>19184261.76</v>
      </c>
      <c r="N170" s="17">
        <v>41114103.5</v>
      </c>
      <c r="O170" s="17">
        <v>0</v>
      </c>
      <c r="P170" s="17">
        <v>0</v>
      </c>
      <c r="Q170" s="20">
        <f t="shared" si="39"/>
        <v>41114103.5</v>
      </c>
      <c r="R170" s="17">
        <v>11815090</v>
      </c>
      <c r="S170" s="17">
        <v>0</v>
      </c>
      <c r="T170" s="21">
        <f t="shared" si="29"/>
        <v>11815090</v>
      </c>
      <c r="U170" s="20">
        <f t="shared" si="30"/>
        <v>72113455.26</v>
      </c>
      <c r="V170" s="22">
        <f t="shared" si="31"/>
        <v>0.7679908061560119</v>
      </c>
      <c r="W170" s="22">
        <f t="shared" si="32"/>
        <v>0</v>
      </c>
      <c r="X170" s="22">
        <f t="shared" si="33"/>
        <v>0.7679908061560119</v>
      </c>
      <c r="Y170" s="23">
        <f t="shared" si="34"/>
        <v>2.672451372892353</v>
      </c>
      <c r="Z170" s="23">
        <f t="shared" si="35"/>
        <v>1.2469931802948901</v>
      </c>
      <c r="AA170" s="24"/>
      <c r="AB170" s="23">
        <f t="shared" si="36"/>
        <v>4.687435359343255</v>
      </c>
      <c r="AC170" s="30">
        <v>105660.51346274265</v>
      </c>
      <c r="AD170" s="26">
        <f t="shared" si="37"/>
        <v>4952.768268916239</v>
      </c>
      <c r="AE170" s="61" t="s">
        <v>1173</v>
      </c>
      <c r="AF170" s="28">
        <f>F170/H170</f>
        <v>3116146635.6086693</v>
      </c>
      <c r="AG170" s="22">
        <f>(M170/AF170)*100</f>
        <v>0.6156405331115873</v>
      </c>
      <c r="AH170" s="22">
        <f>(Q170/AF170)*100</f>
        <v>1.3193892427969547</v>
      </c>
      <c r="AI170" s="22">
        <f>(T170/AF170)*100</f>
        <v>0.3791570609992231</v>
      </c>
      <c r="AJ170" s="22">
        <f t="shared" si="38"/>
        <v>2.314</v>
      </c>
    </row>
    <row r="171" spans="1:36" ht="12.75">
      <c r="A171" s="13" t="s">
        <v>379</v>
      </c>
      <c r="B171" s="14" t="s">
        <v>380</v>
      </c>
      <c r="C171" s="15" t="s">
        <v>308</v>
      </c>
      <c r="D171" s="16"/>
      <c r="E171" s="16"/>
      <c r="F171" s="34">
        <v>50423754</v>
      </c>
      <c r="G171" s="33">
        <v>47.17</v>
      </c>
      <c r="H171" s="19">
        <f t="shared" si="27"/>
        <v>0.4717</v>
      </c>
      <c r="I171" s="17">
        <v>577509.1</v>
      </c>
      <c r="J171" s="17">
        <v>41398.05</v>
      </c>
      <c r="K171" s="17">
        <v>0</v>
      </c>
      <c r="L171" s="17">
        <v>20096.23</v>
      </c>
      <c r="M171" s="20">
        <f t="shared" si="28"/>
        <v>639003.38</v>
      </c>
      <c r="N171" s="17">
        <v>1767260</v>
      </c>
      <c r="O171" s="17">
        <v>0</v>
      </c>
      <c r="P171" s="17">
        <v>0</v>
      </c>
      <c r="Q171" s="20">
        <f t="shared" si="39"/>
        <v>1767260</v>
      </c>
      <c r="R171" s="17">
        <v>1451044.31</v>
      </c>
      <c r="S171" s="17">
        <v>0</v>
      </c>
      <c r="T171" s="21">
        <f t="shared" si="29"/>
        <v>1451044.31</v>
      </c>
      <c r="U171" s="20">
        <f t="shared" si="30"/>
        <v>3857307.69</v>
      </c>
      <c r="V171" s="22">
        <f t="shared" si="31"/>
        <v>2.8776998832732685</v>
      </c>
      <c r="W171" s="22">
        <f t="shared" si="32"/>
        <v>0</v>
      </c>
      <c r="X171" s="22">
        <f t="shared" si="33"/>
        <v>2.8776998832732685</v>
      </c>
      <c r="Y171" s="23">
        <f t="shared" si="34"/>
        <v>3.5048164006194384</v>
      </c>
      <c r="Z171" s="23">
        <f t="shared" si="35"/>
        <v>1.2672665744006286</v>
      </c>
      <c r="AA171" s="24"/>
      <c r="AB171" s="23">
        <f t="shared" si="36"/>
        <v>7.649782858293336</v>
      </c>
      <c r="AC171" s="30">
        <v>52031.27853881279</v>
      </c>
      <c r="AD171" s="26">
        <f t="shared" si="37"/>
        <v>3980.27982661296</v>
      </c>
      <c r="AE171" s="61" t="s">
        <v>1173</v>
      </c>
      <c r="AF171" s="28">
        <f>F171/H171</f>
        <v>106897930.88827644</v>
      </c>
      <c r="AG171" s="22">
        <f>(M171/AF171)*100</f>
        <v>0.5977696431447765</v>
      </c>
      <c r="AH171" s="22">
        <f>(Q171/AF171)*100</f>
        <v>1.6532218961721892</v>
      </c>
      <c r="AI171" s="22">
        <f>(T171/AF171)*100</f>
        <v>1.3574110349400008</v>
      </c>
      <c r="AJ171" s="22">
        <f t="shared" si="38"/>
        <v>3.6079999999999997</v>
      </c>
    </row>
    <row r="172" spans="1:36" ht="12.75">
      <c r="A172" s="13" t="s">
        <v>381</v>
      </c>
      <c r="B172" s="14" t="s">
        <v>382</v>
      </c>
      <c r="C172" s="15" t="s">
        <v>383</v>
      </c>
      <c r="D172" s="16"/>
      <c r="E172" s="32"/>
      <c r="F172" s="34">
        <v>8704028556</v>
      </c>
      <c r="G172" s="33">
        <v>98.89</v>
      </c>
      <c r="H172" s="19">
        <f t="shared" si="27"/>
        <v>0.9889</v>
      </c>
      <c r="I172" s="17">
        <v>13200188.79</v>
      </c>
      <c r="J172" s="17">
        <v>0</v>
      </c>
      <c r="K172" s="17">
        <v>0</v>
      </c>
      <c r="L172" s="17">
        <v>873185.08</v>
      </c>
      <c r="M172" s="20">
        <f t="shared" si="28"/>
        <v>14073373.87</v>
      </c>
      <c r="N172" s="17">
        <v>2930133</v>
      </c>
      <c r="O172" s="17">
        <v>0</v>
      </c>
      <c r="P172" s="17">
        <v>0</v>
      </c>
      <c r="Q172" s="20">
        <f t="shared" si="39"/>
        <v>2930133</v>
      </c>
      <c r="R172" s="17">
        <v>14879286.5</v>
      </c>
      <c r="S172" s="17">
        <v>0</v>
      </c>
      <c r="T172" s="21">
        <f t="shared" si="29"/>
        <v>14879286.5</v>
      </c>
      <c r="U172" s="20">
        <f t="shared" si="30"/>
        <v>31882793.369999997</v>
      </c>
      <c r="V172" s="22">
        <f t="shared" si="31"/>
        <v>0.17094712413073568</v>
      </c>
      <c r="W172" s="22">
        <f t="shared" si="32"/>
        <v>0</v>
      </c>
      <c r="X172" s="22">
        <f t="shared" si="33"/>
        <v>0.17094712413073568</v>
      </c>
      <c r="Y172" s="23">
        <f t="shared" si="34"/>
        <v>0.03366410141175553</v>
      </c>
      <c r="Z172" s="23">
        <f t="shared" si="35"/>
        <v>0.16168804800506675</v>
      </c>
      <c r="AA172" s="24"/>
      <c r="AB172" s="23">
        <f t="shared" si="36"/>
        <v>0.3662992735475579</v>
      </c>
      <c r="AC172" s="30">
        <v>1587431.5840246961</v>
      </c>
      <c r="AD172" s="26">
        <f t="shared" si="37"/>
        <v>5814.750360346954</v>
      </c>
      <c r="AE172" s="61" t="s">
        <v>1173</v>
      </c>
      <c r="AF172" s="28">
        <f>F172/H172</f>
        <v>8801727733.845688</v>
      </c>
      <c r="AG172" s="22">
        <f>(M172/AF172)*100</f>
        <v>0.1598933106722105</v>
      </c>
      <c r="AH172" s="22">
        <f>(Q172/AF172)*100</f>
        <v>0.033290429886085035</v>
      </c>
      <c r="AI172" s="22">
        <f>(T172/AF172)*100</f>
        <v>0.1690496110528845</v>
      </c>
      <c r="AJ172" s="22">
        <f t="shared" si="38"/>
        <v>0.362</v>
      </c>
    </row>
    <row r="173" spans="1:36" ht="12.75">
      <c r="A173" s="13" t="s">
        <v>384</v>
      </c>
      <c r="B173" s="14" t="s">
        <v>385</v>
      </c>
      <c r="C173" s="15" t="s">
        <v>383</v>
      </c>
      <c r="D173" s="16"/>
      <c r="E173" s="16"/>
      <c r="F173" s="34">
        <v>2214924882</v>
      </c>
      <c r="G173" s="33">
        <v>80.93</v>
      </c>
      <c r="H173" s="19">
        <f t="shared" si="27"/>
        <v>0.8093</v>
      </c>
      <c r="I173" s="17">
        <v>4070660.83</v>
      </c>
      <c r="J173" s="17">
        <v>781372.88</v>
      </c>
      <c r="K173" s="17">
        <v>0</v>
      </c>
      <c r="L173" s="17">
        <v>269265.15</v>
      </c>
      <c r="M173" s="20">
        <f t="shared" si="28"/>
        <v>5121298.86</v>
      </c>
      <c r="N173" s="17">
        <v>1483921</v>
      </c>
      <c r="O173" s="17">
        <v>4985358.84</v>
      </c>
      <c r="P173" s="17">
        <v>0</v>
      </c>
      <c r="Q173" s="20">
        <f t="shared" si="39"/>
        <v>6469279.84</v>
      </c>
      <c r="R173" s="17">
        <v>6789866.08</v>
      </c>
      <c r="S173" s="17">
        <v>0</v>
      </c>
      <c r="T173" s="21">
        <f t="shared" si="29"/>
        <v>6789866.08</v>
      </c>
      <c r="U173" s="20">
        <f t="shared" si="30"/>
        <v>18380444.78</v>
      </c>
      <c r="V173" s="22">
        <f t="shared" si="31"/>
        <v>0.3065506254943051</v>
      </c>
      <c r="W173" s="22">
        <f t="shared" si="32"/>
        <v>0</v>
      </c>
      <c r="X173" s="22">
        <f t="shared" si="33"/>
        <v>0.3065506254943051</v>
      </c>
      <c r="Y173" s="23">
        <f t="shared" si="34"/>
        <v>0.29207671522288675</v>
      </c>
      <c r="Z173" s="23">
        <f t="shared" si="35"/>
        <v>0.23121772217284614</v>
      </c>
      <c r="AA173" s="24"/>
      <c r="AB173" s="23">
        <f t="shared" si="36"/>
        <v>0.829845062890038</v>
      </c>
      <c r="AC173" s="30">
        <v>510087.5</v>
      </c>
      <c r="AD173" s="26">
        <f t="shared" si="37"/>
        <v>4232.935935169223</v>
      </c>
      <c r="AE173" s="61" t="s">
        <v>1173</v>
      </c>
      <c r="AF173" s="28">
        <f>F173/H173</f>
        <v>2736840333.6216483</v>
      </c>
      <c r="AG173" s="22">
        <f>(M173/AF173)*100</f>
        <v>0.1871245025544844</v>
      </c>
      <c r="AH173" s="22">
        <f>(Q173/AF173)*100</f>
        <v>0.23637768562988223</v>
      </c>
      <c r="AI173" s="22">
        <f>(T173/AF173)*100</f>
        <v>0.24809142121254119</v>
      </c>
      <c r="AJ173" s="22">
        <f t="shared" si="38"/>
        <v>0.671</v>
      </c>
    </row>
    <row r="174" spans="1:36" ht="15.75">
      <c r="A174" s="13" t="s">
        <v>386</v>
      </c>
      <c r="B174" s="14" t="s">
        <v>387</v>
      </c>
      <c r="C174" s="15" t="s">
        <v>383</v>
      </c>
      <c r="D174" s="36"/>
      <c r="E174" s="32"/>
      <c r="F174" s="34">
        <v>286823226</v>
      </c>
      <c r="G174" s="33">
        <v>51.23</v>
      </c>
      <c r="H174" s="19">
        <f t="shared" si="27"/>
        <v>0.5123</v>
      </c>
      <c r="I174" s="17">
        <v>826510.08</v>
      </c>
      <c r="J174" s="17">
        <v>158648.66</v>
      </c>
      <c r="K174" s="17">
        <v>0</v>
      </c>
      <c r="L174" s="17">
        <v>54673.49</v>
      </c>
      <c r="M174" s="20">
        <f t="shared" si="28"/>
        <v>1039832.23</v>
      </c>
      <c r="N174" s="17">
        <v>27620</v>
      </c>
      <c r="O174" s="17">
        <v>0</v>
      </c>
      <c r="P174" s="17">
        <v>0</v>
      </c>
      <c r="Q174" s="20">
        <f t="shared" si="39"/>
        <v>27620</v>
      </c>
      <c r="R174" s="17">
        <v>1192303.77</v>
      </c>
      <c r="S174" s="17">
        <v>0</v>
      </c>
      <c r="T174" s="21">
        <f t="shared" si="29"/>
        <v>1192303.77</v>
      </c>
      <c r="U174" s="20">
        <f t="shared" si="30"/>
        <v>2259756</v>
      </c>
      <c r="V174" s="22">
        <f t="shared" si="31"/>
        <v>0.4156928944101619</v>
      </c>
      <c r="W174" s="22">
        <f t="shared" si="32"/>
        <v>0</v>
      </c>
      <c r="X174" s="22">
        <f t="shared" si="33"/>
        <v>0.4156928944101619</v>
      </c>
      <c r="Y174" s="23">
        <f t="shared" si="34"/>
        <v>0.00962962462461112</v>
      </c>
      <c r="Z174" s="23">
        <f t="shared" si="35"/>
        <v>0.3625341798505537</v>
      </c>
      <c r="AA174" s="24"/>
      <c r="AB174" s="23">
        <f t="shared" si="36"/>
        <v>0.7878566988853266</v>
      </c>
      <c r="AC174" s="30">
        <v>444471.6417910448</v>
      </c>
      <c r="AD174" s="26">
        <f t="shared" si="37"/>
        <v>3501.799604496339</v>
      </c>
      <c r="AE174" s="61" t="s">
        <v>1173</v>
      </c>
      <c r="AF174" s="28">
        <f>F174/H174</f>
        <v>559873562.3658013</v>
      </c>
      <c r="AG174" s="22">
        <f>(M174/AF174)*100</f>
        <v>0.1857262603374386</v>
      </c>
      <c r="AH174" s="22">
        <f>(Q174/AF174)*100</f>
        <v>0.0049332566951882754</v>
      </c>
      <c r="AI174" s="22">
        <f>(T174/AF174)*100</f>
        <v>0.21295946980632594</v>
      </c>
      <c r="AJ174" s="22">
        <f t="shared" si="38"/>
        <v>0.404</v>
      </c>
    </row>
    <row r="175" spans="1:36" ht="12.75">
      <c r="A175" s="13" t="s">
        <v>388</v>
      </c>
      <c r="B175" s="14" t="s">
        <v>389</v>
      </c>
      <c r="C175" s="15" t="s">
        <v>383</v>
      </c>
      <c r="D175" s="16"/>
      <c r="E175" s="16"/>
      <c r="F175" s="34">
        <v>1043777371</v>
      </c>
      <c r="G175" s="33">
        <v>98.69</v>
      </c>
      <c r="H175" s="19">
        <f t="shared" si="27"/>
        <v>0.9869</v>
      </c>
      <c r="I175" s="17">
        <v>1579588.38</v>
      </c>
      <c r="J175" s="17">
        <v>303235.31</v>
      </c>
      <c r="K175" s="17">
        <v>0</v>
      </c>
      <c r="L175" s="17">
        <v>104485.91</v>
      </c>
      <c r="M175" s="20">
        <f t="shared" si="28"/>
        <v>1987309.5999999999</v>
      </c>
      <c r="N175" s="17">
        <v>8102428</v>
      </c>
      <c r="O175" s="17">
        <v>0</v>
      </c>
      <c r="P175" s="17">
        <v>0</v>
      </c>
      <c r="Q175" s="20">
        <f t="shared" si="39"/>
        <v>8102428</v>
      </c>
      <c r="R175" s="17">
        <v>1311331.55</v>
      </c>
      <c r="S175" s="17">
        <v>0</v>
      </c>
      <c r="T175" s="21">
        <f t="shared" si="29"/>
        <v>1311331.55</v>
      </c>
      <c r="U175" s="20">
        <f t="shared" si="30"/>
        <v>11401069.15</v>
      </c>
      <c r="V175" s="22">
        <f t="shared" si="31"/>
        <v>0.12563326111809336</v>
      </c>
      <c r="W175" s="22">
        <f t="shared" si="32"/>
        <v>0</v>
      </c>
      <c r="X175" s="22">
        <f t="shared" si="33"/>
        <v>0.12563326111809336</v>
      </c>
      <c r="Y175" s="23">
        <f t="shared" si="34"/>
        <v>0.7762601705225126</v>
      </c>
      <c r="Z175" s="23">
        <f t="shared" si="35"/>
        <v>0.1903959268724173</v>
      </c>
      <c r="AA175" s="24"/>
      <c r="AB175" s="23">
        <f t="shared" si="36"/>
        <v>1.0922893585130233</v>
      </c>
      <c r="AC175" s="30">
        <v>234227.88083192805</v>
      </c>
      <c r="AD175" s="26">
        <f t="shared" si="37"/>
        <v>2558.4462169977155</v>
      </c>
      <c r="AE175" s="61" t="s">
        <v>1173</v>
      </c>
      <c r="AF175" s="28">
        <f>F175/H175</f>
        <v>1057632354.8485155</v>
      </c>
      <c r="AG175" s="22">
        <f>(M175/AF175)*100</f>
        <v>0.18790174023038864</v>
      </c>
      <c r="AH175" s="22">
        <f>(Q175/AF175)*100</f>
        <v>0.7660911622886678</v>
      </c>
      <c r="AI175" s="22">
        <f>(T175/AF175)*100</f>
        <v>0.12398746539744633</v>
      </c>
      <c r="AJ175" s="22">
        <f t="shared" si="38"/>
        <v>1.0779999999999998</v>
      </c>
    </row>
    <row r="176" spans="1:36" ht="12.75">
      <c r="A176" s="13" t="s">
        <v>390</v>
      </c>
      <c r="B176" s="14" t="s">
        <v>391</v>
      </c>
      <c r="C176" s="15" t="s">
        <v>383</v>
      </c>
      <c r="D176" s="16"/>
      <c r="E176" s="16"/>
      <c r="F176" s="34">
        <v>4690984294</v>
      </c>
      <c r="G176" s="33">
        <v>104.88</v>
      </c>
      <c r="H176" s="19">
        <f t="shared" si="27"/>
        <v>1.0488</v>
      </c>
      <c r="I176" s="17">
        <v>6677693.52</v>
      </c>
      <c r="J176" s="17">
        <v>1281673.63</v>
      </c>
      <c r="K176" s="17">
        <v>0</v>
      </c>
      <c r="L176" s="17">
        <v>441730.28</v>
      </c>
      <c r="M176" s="20">
        <f t="shared" si="28"/>
        <v>8401097.43</v>
      </c>
      <c r="N176" s="17">
        <v>14104390.5</v>
      </c>
      <c r="O176" s="17">
        <v>10780872.36</v>
      </c>
      <c r="P176" s="17">
        <v>0</v>
      </c>
      <c r="Q176" s="20">
        <f t="shared" si="39"/>
        <v>24885262.86</v>
      </c>
      <c r="R176" s="17">
        <v>16336235.52</v>
      </c>
      <c r="S176" s="17">
        <v>0</v>
      </c>
      <c r="T176" s="21">
        <f t="shared" si="29"/>
        <v>16336235.52</v>
      </c>
      <c r="U176" s="20">
        <f t="shared" si="30"/>
        <v>49622595.81</v>
      </c>
      <c r="V176" s="22">
        <f t="shared" si="31"/>
        <v>0.34824749980286335</v>
      </c>
      <c r="W176" s="22">
        <f t="shared" si="32"/>
        <v>0</v>
      </c>
      <c r="X176" s="22">
        <f t="shared" si="33"/>
        <v>0.34824749980286335</v>
      </c>
      <c r="Y176" s="23">
        <f t="shared" si="34"/>
        <v>0.5304912849917122</v>
      </c>
      <c r="Z176" s="23">
        <f t="shared" si="35"/>
        <v>0.1790902911515909</v>
      </c>
      <c r="AA176" s="24"/>
      <c r="AB176" s="23">
        <f t="shared" si="36"/>
        <v>1.0578290759461664</v>
      </c>
      <c r="AC176" s="30">
        <v>302231.56728156726</v>
      </c>
      <c r="AD176" s="26">
        <f t="shared" si="37"/>
        <v>3197.093395392219</v>
      </c>
      <c r="AE176" s="61" t="s">
        <v>1173</v>
      </c>
      <c r="AF176" s="28">
        <f>F176/H176</f>
        <v>4472715764.683448</v>
      </c>
      <c r="AG176" s="22">
        <f>(M176/AF176)*100</f>
        <v>0.1878298973597885</v>
      </c>
      <c r="AH176" s="22">
        <f>(Q176/AF176)*100</f>
        <v>0.5563792596993078</v>
      </c>
      <c r="AI176" s="22">
        <f>(T176/AF176)*100</f>
        <v>0.365241977793243</v>
      </c>
      <c r="AJ176" s="22">
        <f t="shared" si="38"/>
        <v>1.109</v>
      </c>
    </row>
    <row r="177" spans="1:36" ht="12.75">
      <c r="A177" s="13" t="s">
        <v>392</v>
      </c>
      <c r="B177" s="14" t="s">
        <v>393</v>
      </c>
      <c r="C177" s="15" t="s">
        <v>383</v>
      </c>
      <c r="D177" s="16"/>
      <c r="E177" s="16"/>
      <c r="F177" s="34">
        <v>3244928431</v>
      </c>
      <c r="G177" s="33">
        <v>100.8</v>
      </c>
      <c r="H177" s="19">
        <f t="shared" si="27"/>
        <v>1.008</v>
      </c>
      <c r="I177" s="17">
        <v>4657105.34</v>
      </c>
      <c r="J177" s="17">
        <v>893724.16</v>
      </c>
      <c r="K177" s="17">
        <v>0</v>
      </c>
      <c r="L177" s="17">
        <v>307733.74</v>
      </c>
      <c r="M177" s="20">
        <f t="shared" si="28"/>
        <v>5858563.24</v>
      </c>
      <c r="N177" s="17">
        <v>22145730</v>
      </c>
      <c r="O177" s="17">
        <v>0</v>
      </c>
      <c r="P177" s="17">
        <v>0</v>
      </c>
      <c r="Q177" s="20">
        <f t="shared" si="39"/>
        <v>22145730</v>
      </c>
      <c r="R177" s="17">
        <v>10360060.4</v>
      </c>
      <c r="S177" s="17">
        <v>0</v>
      </c>
      <c r="T177" s="21">
        <f t="shared" si="29"/>
        <v>10360060.4</v>
      </c>
      <c r="U177" s="20">
        <f t="shared" si="30"/>
        <v>38364353.64</v>
      </c>
      <c r="V177" s="22">
        <f t="shared" si="31"/>
        <v>0.31926930347759036</v>
      </c>
      <c r="W177" s="22">
        <f t="shared" si="32"/>
        <v>0</v>
      </c>
      <c r="X177" s="22">
        <f t="shared" si="33"/>
        <v>0.31926930347759036</v>
      </c>
      <c r="Y177" s="23">
        <f t="shared" si="34"/>
        <v>0.6824720628175851</v>
      </c>
      <c r="Z177" s="23">
        <f t="shared" si="35"/>
        <v>0.1805452220157148</v>
      </c>
      <c r="AA177" s="24"/>
      <c r="AB177" s="23">
        <f t="shared" si="36"/>
        <v>1.1822865883108902</v>
      </c>
      <c r="AC177" s="30">
        <v>299589.56224696356</v>
      </c>
      <c r="AD177" s="26">
        <f t="shared" si="37"/>
        <v>3542.0072144251562</v>
      </c>
      <c r="AE177" s="61" t="s">
        <v>1173</v>
      </c>
      <c r="AF177" s="28">
        <f>F177/H177</f>
        <v>3219175030.7539682</v>
      </c>
      <c r="AG177" s="22">
        <f>(M177/AF177)*100</f>
        <v>0.1819895837918405</v>
      </c>
      <c r="AH177" s="22">
        <f>(Q177/AF177)*100</f>
        <v>0.6879318393201259</v>
      </c>
      <c r="AI177" s="22">
        <f>(T177/AF177)*100</f>
        <v>0.32182345790541106</v>
      </c>
      <c r="AJ177" s="22">
        <f t="shared" si="38"/>
        <v>1.192</v>
      </c>
    </row>
    <row r="178" spans="1:36" ht="12.75">
      <c r="A178" s="13" t="s">
        <v>394</v>
      </c>
      <c r="B178" s="14" t="s">
        <v>395</v>
      </c>
      <c r="C178" s="15" t="s">
        <v>383</v>
      </c>
      <c r="D178" s="16"/>
      <c r="E178" s="16"/>
      <c r="F178" s="34">
        <v>3531455415</v>
      </c>
      <c r="G178" s="33">
        <v>108.32</v>
      </c>
      <c r="H178" s="19">
        <f t="shared" si="27"/>
        <v>1.0832</v>
      </c>
      <c r="I178" s="17">
        <v>4732371.01</v>
      </c>
      <c r="J178" s="17">
        <v>908472.2</v>
      </c>
      <c r="K178" s="17">
        <v>0</v>
      </c>
      <c r="L178" s="17">
        <v>313092.35</v>
      </c>
      <c r="M178" s="20">
        <f t="shared" si="28"/>
        <v>5953935.56</v>
      </c>
      <c r="N178" s="17">
        <v>6430568</v>
      </c>
      <c r="O178" s="17">
        <v>0</v>
      </c>
      <c r="P178" s="17">
        <v>0</v>
      </c>
      <c r="Q178" s="20">
        <f t="shared" si="39"/>
        <v>6430568</v>
      </c>
      <c r="R178" s="17">
        <v>15230073.71</v>
      </c>
      <c r="S178" s="17">
        <v>0</v>
      </c>
      <c r="T178" s="21">
        <f t="shared" si="29"/>
        <v>15230073.71</v>
      </c>
      <c r="U178" s="20">
        <f t="shared" si="30"/>
        <v>27614577.27</v>
      </c>
      <c r="V178" s="22">
        <f t="shared" si="31"/>
        <v>0.4312690355741048</v>
      </c>
      <c r="W178" s="22">
        <f t="shared" si="32"/>
        <v>0</v>
      </c>
      <c r="X178" s="22">
        <f t="shared" si="33"/>
        <v>0.4312690355741048</v>
      </c>
      <c r="Y178" s="23">
        <f t="shared" si="34"/>
        <v>0.18209398801088927</v>
      </c>
      <c r="Z178" s="23">
        <f t="shared" si="35"/>
        <v>0.16859721730339328</v>
      </c>
      <c r="AA178" s="24"/>
      <c r="AB178" s="23">
        <f t="shared" si="36"/>
        <v>0.7819602408883873</v>
      </c>
      <c r="AC178" s="30">
        <v>419648.1793103448</v>
      </c>
      <c r="AD178" s="26">
        <f t="shared" si="37"/>
        <v>3281.4819138189036</v>
      </c>
      <c r="AE178" s="61" t="s">
        <v>1173</v>
      </c>
      <c r="AF178" s="28">
        <f>F178/H178</f>
        <v>3260206254.615953</v>
      </c>
      <c r="AG178" s="22">
        <f>(M178/AF178)*100</f>
        <v>0.18262450578303563</v>
      </c>
      <c r="AH178" s="22">
        <f>(Q178/AF178)*100</f>
        <v>0.19724420781339524</v>
      </c>
      <c r="AI178" s="22">
        <f>(T178/AF178)*100</f>
        <v>0.4671506193338703</v>
      </c>
      <c r="AJ178" s="22">
        <f t="shared" si="38"/>
        <v>0.847</v>
      </c>
    </row>
    <row r="179" spans="1:36" ht="12.75">
      <c r="A179" s="13" t="s">
        <v>396</v>
      </c>
      <c r="B179" s="14" t="s">
        <v>397</v>
      </c>
      <c r="C179" s="15" t="s">
        <v>383</v>
      </c>
      <c r="D179" s="16"/>
      <c r="E179" s="16" t="s">
        <v>177</v>
      </c>
      <c r="F179" s="34">
        <v>12740485933</v>
      </c>
      <c r="G179" s="33">
        <v>96.35</v>
      </c>
      <c r="H179" s="19">
        <f t="shared" si="27"/>
        <v>0.9634999999999999</v>
      </c>
      <c r="I179" s="17">
        <v>20499482.54</v>
      </c>
      <c r="J179" s="17">
        <v>0</v>
      </c>
      <c r="K179" s="17">
        <v>0</v>
      </c>
      <c r="L179" s="17">
        <v>1355901.95</v>
      </c>
      <c r="M179" s="20">
        <f t="shared" si="28"/>
        <v>21855384.49</v>
      </c>
      <c r="N179" s="17">
        <v>21864170</v>
      </c>
      <c r="O179" s="17">
        <v>0</v>
      </c>
      <c r="P179" s="17">
        <v>0</v>
      </c>
      <c r="Q179" s="20">
        <f t="shared" si="39"/>
        <v>21864170</v>
      </c>
      <c r="R179" s="17">
        <v>42264876.65</v>
      </c>
      <c r="S179" s="17">
        <v>0</v>
      </c>
      <c r="T179" s="21">
        <f t="shared" si="29"/>
        <v>42264876.65</v>
      </c>
      <c r="U179" s="20">
        <f t="shared" si="30"/>
        <v>85984431.13999999</v>
      </c>
      <c r="V179" s="22">
        <f t="shared" si="31"/>
        <v>0.33173677104832294</v>
      </c>
      <c r="W179" s="22">
        <f t="shared" si="32"/>
        <v>0</v>
      </c>
      <c r="X179" s="22">
        <f t="shared" si="33"/>
        <v>0.33173677104832294</v>
      </c>
      <c r="Y179" s="23">
        <f t="shared" si="34"/>
        <v>0.17161174318609093</v>
      </c>
      <c r="Z179" s="23">
        <f t="shared" si="35"/>
        <v>0.17154278576919016</v>
      </c>
      <c r="AA179" s="24"/>
      <c r="AB179" s="23">
        <f t="shared" si="36"/>
        <v>0.674891300003604</v>
      </c>
      <c r="AC179" s="30">
        <v>678967.0494800594</v>
      </c>
      <c r="AD179" s="26">
        <f t="shared" si="37"/>
        <v>4582.289546832087</v>
      </c>
      <c r="AE179" s="61" t="s">
        <v>1173</v>
      </c>
      <c r="AF179" s="28">
        <f>F179/H179</f>
        <v>13223130184.743126</v>
      </c>
      <c r="AG179" s="22">
        <f>(M179/AF179)*100</f>
        <v>0.1652814740886147</v>
      </c>
      <c r="AH179" s="22">
        <f>(Q179/AF179)*100</f>
        <v>0.16534791455979858</v>
      </c>
      <c r="AI179" s="22">
        <f>(T179/AF179)*100</f>
        <v>0.3196283789050591</v>
      </c>
      <c r="AJ179" s="22">
        <f t="shared" si="38"/>
        <v>0.65</v>
      </c>
    </row>
    <row r="180" spans="1:36" ht="12.75">
      <c r="A180" s="13" t="s">
        <v>398</v>
      </c>
      <c r="B180" s="14" t="s">
        <v>399</v>
      </c>
      <c r="C180" s="15" t="s">
        <v>383</v>
      </c>
      <c r="D180" s="16"/>
      <c r="E180" s="16" t="s">
        <v>177</v>
      </c>
      <c r="F180" s="34">
        <v>4782264692</v>
      </c>
      <c r="G180" s="33">
        <v>98.97</v>
      </c>
      <c r="H180" s="19">
        <f t="shared" si="27"/>
        <v>0.9897</v>
      </c>
      <c r="I180" s="17">
        <v>7445976.39</v>
      </c>
      <c r="J180" s="17">
        <v>1429314.24</v>
      </c>
      <c r="K180" s="17">
        <v>0</v>
      </c>
      <c r="L180" s="17">
        <v>492571.4</v>
      </c>
      <c r="M180" s="20">
        <f t="shared" si="28"/>
        <v>9367862.03</v>
      </c>
      <c r="N180" s="17">
        <v>3196187</v>
      </c>
      <c r="O180" s="17">
        <v>0</v>
      </c>
      <c r="P180" s="17">
        <v>0</v>
      </c>
      <c r="Q180" s="20">
        <f t="shared" si="39"/>
        <v>3196187</v>
      </c>
      <c r="R180" s="17">
        <v>12134550.12</v>
      </c>
      <c r="S180" s="17">
        <v>0</v>
      </c>
      <c r="T180" s="21">
        <f t="shared" si="29"/>
        <v>12134550.12</v>
      </c>
      <c r="U180" s="20">
        <f t="shared" si="30"/>
        <v>24698599.15</v>
      </c>
      <c r="V180" s="22">
        <f t="shared" si="31"/>
        <v>0.2537406626676113</v>
      </c>
      <c r="W180" s="22">
        <f t="shared" si="32"/>
        <v>0</v>
      </c>
      <c r="X180" s="22">
        <f t="shared" si="33"/>
        <v>0.2537406626676113</v>
      </c>
      <c r="Y180" s="23">
        <f t="shared" si="34"/>
        <v>0.06683417179619383</v>
      </c>
      <c r="Z180" s="23">
        <f t="shared" si="35"/>
        <v>0.19588756861724957</v>
      </c>
      <c r="AA180" s="24"/>
      <c r="AB180" s="23">
        <f t="shared" si="36"/>
        <v>0.5164624030810547</v>
      </c>
      <c r="AC180" s="30">
        <v>737273.5873636216</v>
      </c>
      <c r="AD180" s="26">
        <f t="shared" si="37"/>
        <v>3807.7408865800594</v>
      </c>
      <c r="AE180" s="61" t="s">
        <v>1173</v>
      </c>
      <c r="AF180" s="28">
        <f>F180/H180</f>
        <v>4832034648.8835</v>
      </c>
      <c r="AG180" s="22">
        <f>(M180/AF180)*100</f>
        <v>0.1938699266604919</v>
      </c>
      <c r="AH180" s="22">
        <f>(Q180/AF180)*100</f>
        <v>0.06614577982669304</v>
      </c>
      <c r="AI180" s="22">
        <f>(T180/AF180)*100</f>
        <v>0.2511271338421349</v>
      </c>
      <c r="AJ180" s="22">
        <f t="shared" si="38"/>
        <v>0.511</v>
      </c>
    </row>
    <row r="181" spans="1:36" ht="12.75">
      <c r="A181" s="13" t="s">
        <v>400</v>
      </c>
      <c r="B181" s="14" t="s">
        <v>401</v>
      </c>
      <c r="C181" s="15" t="s">
        <v>383</v>
      </c>
      <c r="D181" s="32"/>
      <c r="E181" s="16"/>
      <c r="F181" s="34">
        <v>3626262310</v>
      </c>
      <c r="G181" s="33">
        <v>75.07</v>
      </c>
      <c r="H181" s="19">
        <f t="shared" si="27"/>
        <v>0.7506999999999999</v>
      </c>
      <c r="I181" s="17">
        <v>7270306.8</v>
      </c>
      <c r="J181" s="17">
        <v>1395593.87</v>
      </c>
      <c r="K181" s="17">
        <v>0</v>
      </c>
      <c r="L181" s="17">
        <v>480950.6</v>
      </c>
      <c r="M181" s="20">
        <f t="shared" si="28"/>
        <v>9146851.27</v>
      </c>
      <c r="N181" s="17">
        <v>2047988</v>
      </c>
      <c r="O181" s="17">
        <v>0</v>
      </c>
      <c r="P181" s="17">
        <v>0</v>
      </c>
      <c r="Q181" s="20">
        <f t="shared" si="39"/>
        <v>2047988</v>
      </c>
      <c r="R181" s="17">
        <v>7893359.63</v>
      </c>
      <c r="S181" s="17">
        <v>0</v>
      </c>
      <c r="T181" s="21">
        <f t="shared" si="29"/>
        <v>7893359.63</v>
      </c>
      <c r="U181" s="20">
        <f t="shared" si="30"/>
        <v>19088198.9</v>
      </c>
      <c r="V181" s="22">
        <f t="shared" si="31"/>
        <v>0.21767205334905845</v>
      </c>
      <c r="W181" s="22">
        <f t="shared" si="32"/>
        <v>0</v>
      </c>
      <c r="X181" s="22">
        <f t="shared" si="33"/>
        <v>0.21767205334905845</v>
      </c>
      <c r="Y181" s="23">
        <f t="shared" si="34"/>
        <v>0.05647655422919474</v>
      </c>
      <c r="Z181" s="23">
        <f t="shared" si="35"/>
        <v>0.2522390960184014</v>
      </c>
      <c r="AA181" s="24"/>
      <c r="AB181" s="23">
        <f t="shared" si="36"/>
        <v>0.5263877035966545</v>
      </c>
      <c r="AC181" s="30">
        <v>1186935.9001040582</v>
      </c>
      <c r="AD181" s="26">
        <f t="shared" si="37"/>
        <v>6247.884627722034</v>
      </c>
      <c r="AE181" s="61" t="s">
        <v>1173</v>
      </c>
      <c r="AF181" s="28">
        <f>F181/H181</f>
        <v>4830507939.256694</v>
      </c>
      <c r="AG181" s="22">
        <f>(M181/AF181)*100</f>
        <v>0.18935588938101391</v>
      </c>
      <c r="AH181" s="22">
        <f>(Q181/AF181)*100</f>
        <v>0.042396949259856494</v>
      </c>
      <c r="AI181" s="22">
        <f>(T181/AF181)*100</f>
        <v>0.16340641044913817</v>
      </c>
      <c r="AJ181" s="22">
        <f t="shared" si="38"/>
        <v>0.394</v>
      </c>
    </row>
    <row r="182" spans="1:36" ht="12.75">
      <c r="A182" s="13" t="s">
        <v>402</v>
      </c>
      <c r="B182" s="14" t="s">
        <v>403</v>
      </c>
      <c r="C182" s="15" t="s">
        <v>383</v>
      </c>
      <c r="D182" s="16"/>
      <c r="E182" s="16"/>
      <c r="F182" s="34">
        <v>2266209129</v>
      </c>
      <c r="G182" s="33">
        <v>101.23</v>
      </c>
      <c r="H182" s="19">
        <f t="shared" si="27"/>
        <v>1.0123</v>
      </c>
      <c r="I182" s="17">
        <v>3319545.1</v>
      </c>
      <c r="J182" s="17">
        <v>637237.31</v>
      </c>
      <c r="K182" s="17">
        <v>0</v>
      </c>
      <c r="L182" s="17">
        <v>219517.59</v>
      </c>
      <c r="M182" s="20">
        <f t="shared" si="28"/>
        <v>4176300</v>
      </c>
      <c r="N182" s="17">
        <v>22011064</v>
      </c>
      <c r="O182" s="17">
        <v>0</v>
      </c>
      <c r="P182" s="17">
        <v>0</v>
      </c>
      <c r="Q182" s="20">
        <f t="shared" si="39"/>
        <v>22011064</v>
      </c>
      <c r="R182" s="17">
        <v>0</v>
      </c>
      <c r="S182" s="17">
        <v>0</v>
      </c>
      <c r="T182" s="21">
        <f t="shared" si="29"/>
        <v>0</v>
      </c>
      <c r="U182" s="20">
        <f t="shared" si="30"/>
        <v>26187364</v>
      </c>
      <c r="V182" s="22">
        <f t="shared" si="31"/>
        <v>0</v>
      </c>
      <c r="W182" s="22">
        <f t="shared" si="32"/>
        <v>0</v>
      </c>
      <c r="X182" s="22">
        <f t="shared" si="33"/>
        <v>0</v>
      </c>
      <c r="Y182" s="23">
        <f t="shared" si="34"/>
        <v>0.9712724089904592</v>
      </c>
      <c r="Z182" s="23">
        <f t="shared" si="35"/>
        <v>0.18428572838036608</v>
      </c>
      <c r="AA182" s="24"/>
      <c r="AB182" s="23">
        <f t="shared" si="36"/>
        <v>1.155558137370825</v>
      </c>
      <c r="AC182" s="30">
        <v>344187.6292335116</v>
      </c>
      <c r="AD182" s="26">
        <f t="shared" si="37"/>
        <v>3977.2881574315675</v>
      </c>
      <c r="AE182" s="61" t="s">
        <v>1173</v>
      </c>
      <c r="AF182" s="28">
        <f>F182/H182</f>
        <v>2238673445.618888</v>
      </c>
      <c r="AG182" s="22">
        <f>(M182/AF182)*100</f>
        <v>0.18655244283944458</v>
      </c>
      <c r="AH182" s="22">
        <f>(Q182/AF182)*100</f>
        <v>0.9832190596210415</v>
      </c>
      <c r="AI182" s="22">
        <f>(T182/AF182)*100</f>
        <v>0</v>
      </c>
      <c r="AJ182" s="22">
        <f t="shared" si="38"/>
        <v>1.17</v>
      </c>
    </row>
    <row r="183" spans="1:36" ht="12.75">
      <c r="A183" s="13" t="s">
        <v>404</v>
      </c>
      <c r="B183" s="14" t="s">
        <v>405</v>
      </c>
      <c r="C183" s="15" t="s">
        <v>383</v>
      </c>
      <c r="D183" s="16"/>
      <c r="E183" s="16"/>
      <c r="F183" s="34">
        <v>511131781</v>
      </c>
      <c r="G183" s="33">
        <v>102.23</v>
      </c>
      <c r="H183" s="19">
        <f t="shared" si="27"/>
        <v>1.0223</v>
      </c>
      <c r="I183" s="17">
        <v>744708.04</v>
      </c>
      <c r="J183" s="17">
        <v>142950.93</v>
      </c>
      <c r="K183" s="17">
        <v>0</v>
      </c>
      <c r="L183" s="17">
        <v>49260</v>
      </c>
      <c r="M183" s="20">
        <f t="shared" si="28"/>
        <v>936918.97</v>
      </c>
      <c r="N183" s="17">
        <v>897846</v>
      </c>
      <c r="O183" s="17">
        <v>1562744.8</v>
      </c>
      <c r="P183" s="17">
        <v>0</v>
      </c>
      <c r="Q183" s="20">
        <f t="shared" si="39"/>
        <v>2460590.8</v>
      </c>
      <c r="R183" s="17">
        <v>1425233.64</v>
      </c>
      <c r="S183" s="17">
        <v>0</v>
      </c>
      <c r="T183" s="21">
        <f t="shared" si="29"/>
        <v>1425233.64</v>
      </c>
      <c r="U183" s="20">
        <f t="shared" si="30"/>
        <v>4822743.409999999</v>
      </c>
      <c r="V183" s="22">
        <f t="shared" si="31"/>
        <v>0.27883878345651136</v>
      </c>
      <c r="W183" s="22">
        <f t="shared" si="32"/>
        <v>0</v>
      </c>
      <c r="X183" s="22">
        <f t="shared" si="33"/>
        <v>0.27883878345651136</v>
      </c>
      <c r="Y183" s="23">
        <f t="shared" si="34"/>
        <v>0.4814004707721353</v>
      </c>
      <c r="Z183" s="23">
        <f t="shared" si="35"/>
        <v>0.18330282029557463</v>
      </c>
      <c r="AA183" s="24"/>
      <c r="AB183" s="23">
        <f t="shared" si="36"/>
        <v>0.9435420745242211</v>
      </c>
      <c r="AC183" s="30">
        <v>501101.3793103448</v>
      </c>
      <c r="AD183" s="26">
        <f t="shared" si="37"/>
        <v>4728.102349814313</v>
      </c>
      <c r="AE183" s="61" t="s">
        <v>1173</v>
      </c>
      <c r="AF183" s="28">
        <f>F183/H183</f>
        <v>499982178.4212071</v>
      </c>
      <c r="AG183" s="22">
        <f>(M183/AF183)*100</f>
        <v>0.18739047318816593</v>
      </c>
      <c r="AH183" s="22">
        <f>(Q183/AF183)*100</f>
        <v>0.492135701270354</v>
      </c>
      <c r="AI183" s="22">
        <f>(T183/AF183)*100</f>
        <v>0.2850568883275916</v>
      </c>
      <c r="AJ183" s="22">
        <f t="shared" si="38"/>
        <v>0.964</v>
      </c>
    </row>
    <row r="184" spans="1:36" ht="12.75">
      <c r="A184" s="13" t="s">
        <v>406</v>
      </c>
      <c r="B184" s="14" t="s">
        <v>407</v>
      </c>
      <c r="C184" s="15" t="s">
        <v>383</v>
      </c>
      <c r="D184" s="16"/>
      <c r="E184" s="16"/>
      <c r="F184" s="34">
        <v>219431624</v>
      </c>
      <c r="G184" s="33">
        <v>68.44</v>
      </c>
      <c r="H184" s="19">
        <f t="shared" si="27"/>
        <v>0.6844</v>
      </c>
      <c r="I184" s="17">
        <v>468383.25</v>
      </c>
      <c r="J184" s="17">
        <v>89905.57</v>
      </c>
      <c r="K184" s="17">
        <v>0</v>
      </c>
      <c r="L184" s="17">
        <v>30977.8</v>
      </c>
      <c r="M184" s="20">
        <f t="shared" si="28"/>
        <v>589266.6200000001</v>
      </c>
      <c r="N184" s="17">
        <v>1066688</v>
      </c>
      <c r="O184" s="17">
        <v>0</v>
      </c>
      <c r="P184" s="17">
        <v>0</v>
      </c>
      <c r="Q184" s="20">
        <f t="shared" si="39"/>
        <v>1066688</v>
      </c>
      <c r="R184" s="17">
        <v>1524420</v>
      </c>
      <c r="S184" s="17">
        <v>0</v>
      </c>
      <c r="T184" s="21">
        <f t="shared" si="29"/>
        <v>1524420</v>
      </c>
      <c r="U184" s="20">
        <f t="shared" si="30"/>
        <v>3180374.62</v>
      </c>
      <c r="V184" s="22">
        <f t="shared" si="31"/>
        <v>0.6947129917791612</v>
      </c>
      <c r="W184" s="22">
        <f t="shared" si="32"/>
        <v>0</v>
      </c>
      <c r="X184" s="22">
        <f t="shared" si="33"/>
        <v>0.6947129917791612</v>
      </c>
      <c r="Y184" s="23">
        <f t="shared" si="34"/>
        <v>0.4861140707776925</v>
      </c>
      <c r="Z184" s="23">
        <f t="shared" si="35"/>
        <v>0.2685422498627637</v>
      </c>
      <c r="AA184" s="24"/>
      <c r="AB184" s="23">
        <f t="shared" si="36"/>
        <v>1.4493693124196174</v>
      </c>
      <c r="AC184" s="30">
        <v>244915.74803149607</v>
      </c>
      <c r="AD184" s="26">
        <f t="shared" si="37"/>
        <v>3549.733693251457</v>
      </c>
      <c r="AE184" s="61" t="s">
        <v>1173</v>
      </c>
      <c r="AF184" s="28">
        <f>F184/H184</f>
        <v>320618971.3617767</v>
      </c>
      <c r="AG184" s="22">
        <f>(M184/AF184)*100</f>
        <v>0.18379031580607547</v>
      </c>
      <c r="AH184" s="22">
        <f>(Q184/AF184)*100</f>
        <v>0.33269647004025277</v>
      </c>
      <c r="AI184" s="22">
        <f>(T184/AF184)*100</f>
        <v>0.475461571573658</v>
      </c>
      <c r="AJ184" s="22">
        <f t="shared" si="38"/>
        <v>0.992</v>
      </c>
    </row>
    <row r="185" spans="1:36" ht="12.75">
      <c r="A185" s="13" t="s">
        <v>408</v>
      </c>
      <c r="B185" s="14" t="s">
        <v>409</v>
      </c>
      <c r="C185" s="15" t="s">
        <v>383</v>
      </c>
      <c r="D185" s="16"/>
      <c r="E185" s="16"/>
      <c r="F185" s="34">
        <v>1838284332</v>
      </c>
      <c r="G185" s="33">
        <v>90.74</v>
      </c>
      <c r="H185" s="19">
        <f t="shared" si="27"/>
        <v>0.9074</v>
      </c>
      <c r="I185" s="17">
        <v>3132711.92</v>
      </c>
      <c r="J185" s="17">
        <v>601627.14</v>
      </c>
      <c r="K185" s="17">
        <v>0</v>
      </c>
      <c r="L185" s="17">
        <v>207312.02</v>
      </c>
      <c r="M185" s="20">
        <f t="shared" si="28"/>
        <v>3941651.08</v>
      </c>
      <c r="N185" s="17">
        <v>9415982</v>
      </c>
      <c r="O185" s="17">
        <v>0</v>
      </c>
      <c r="P185" s="17">
        <v>0</v>
      </c>
      <c r="Q185" s="20">
        <f t="shared" si="39"/>
        <v>9415982</v>
      </c>
      <c r="R185" s="17">
        <v>17053061.81</v>
      </c>
      <c r="S185" s="17">
        <v>0</v>
      </c>
      <c r="T185" s="21">
        <f t="shared" si="29"/>
        <v>17053061.81</v>
      </c>
      <c r="U185" s="20">
        <f t="shared" si="30"/>
        <v>30410694.89</v>
      </c>
      <c r="V185" s="22">
        <f t="shared" si="31"/>
        <v>0.9276618155933888</v>
      </c>
      <c r="W185" s="22">
        <f t="shared" si="32"/>
        <v>0</v>
      </c>
      <c r="X185" s="22">
        <f t="shared" si="33"/>
        <v>0.9276618155933888</v>
      </c>
      <c r="Y185" s="23">
        <f t="shared" si="34"/>
        <v>0.5122157566210492</v>
      </c>
      <c r="Z185" s="23">
        <f t="shared" si="35"/>
        <v>0.2144200987510783</v>
      </c>
      <c r="AA185" s="24"/>
      <c r="AB185" s="23">
        <f t="shared" si="36"/>
        <v>1.6542976709655166</v>
      </c>
      <c r="AC185" s="30">
        <v>264828.32134292566</v>
      </c>
      <c r="AD185" s="26">
        <f t="shared" si="37"/>
        <v>4381.0487520330935</v>
      </c>
      <c r="AE185" s="61" t="s">
        <v>1173</v>
      </c>
      <c r="AF185" s="28">
        <f>F185/H185</f>
        <v>2025880903.6808465</v>
      </c>
      <c r="AG185" s="22">
        <f>(M185/AF185)*100</f>
        <v>0.19456479760672846</v>
      </c>
      <c r="AH185" s="22">
        <f>(Q185/AF185)*100</f>
        <v>0.46478457755794006</v>
      </c>
      <c r="AI185" s="22">
        <f>(T185/AF185)*100</f>
        <v>0.8417603314694408</v>
      </c>
      <c r="AJ185" s="22">
        <f t="shared" si="38"/>
        <v>1.502</v>
      </c>
    </row>
    <row r="186" spans="1:36" ht="12.75">
      <c r="A186" s="13" t="s">
        <v>410</v>
      </c>
      <c r="B186" s="14" t="s">
        <v>411</v>
      </c>
      <c r="C186" s="15" t="s">
        <v>383</v>
      </c>
      <c r="D186" s="16"/>
      <c r="E186" s="16"/>
      <c r="F186" s="34">
        <v>1524774685</v>
      </c>
      <c r="G186" s="33">
        <v>64.28</v>
      </c>
      <c r="H186" s="19">
        <f t="shared" si="27"/>
        <v>0.6428</v>
      </c>
      <c r="I186" s="17">
        <v>3877202.46</v>
      </c>
      <c r="J186" s="17">
        <v>744232.4</v>
      </c>
      <c r="K186" s="17">
        <v>0</v>
      </c>
      <c r="L186" s="17">
        <v>256458.41</v>
      </c>
      <c r="M186" s="20">
        <f t="shared" si="28"/>
        <v>4877893.2700000005</v>
      </c>
      <c r="N186" s="17">
        <v>5661552</v>
      </c>
      <c r="O186" s="17">
        <v>0</v>
      </c>
      <c r="P186" s="17">
        <v>0</v>
      </c>
      <c r="Q186" s="20">
        <f t="shared" si="39"/>
        <v>5661552</v>
      </c>
      <c r="R186" s="17">
        <v>10364096.67</v>
      </c>
      <c r="S186" s="17">
        <v>0</v>
      </c>
      <c r="T186" s="21">
        <f t="shared" si="29"/>
        <v>10364096.67</v>
      </c>
      <c r="U186" s="20">
        <f t="shared" si="30"/>
        <v>20903541.939999998</v>
      </c>
      <c r="V186" s="22">
        <f t="shared" si="31"/>
        <v>0.6797133223653959</v>
      </c>
      <c r="W186" s="22">
        <f t="shared" si="32"/>
        <v>0</v>
      </c>
      <c r="X186" s="22">
        <f t="shared" si="33"/>
        <v>0.6797133223653959</v>
      </c>
      <c r="Y186" s="23">
        <f t="shared" si="34"/>
        <v>0.3713041707535956</v>
      </c>
      <c r="Z186" s="23">
        <f t="shared" si="35"/>
        <v>0.3199091195562445</v>
      </c>
      <c r="AA186" s="24"/>
      <c r="AB186" s="23">
        <f t="shared" si="36"/>
        <v>1.3709266126752357</v>
      </c>
      <c r="AC186" s="30">
        <v>263380.5138746146</v>
      </c>
      <c r="AD186" s="26">
        <f t="shared" si="37"/>
        <v>3610.753557307883</v>
      </c>
      <c r="AE186" s="61" t="s">
        <v>1173</v>
      </c>
      <c r="AF186" s="28">
        <f>F186/H186</f>
        <v>2372082584.0074673</v>
      </c>
      <c r="AG186" s="22">
        <f>(M186/AF186)*100</f>
        <v>0.20563758205075394</v>
      </c>
      <c r="AH186" s="22">
        <f>(Q186/AF186)*100</f>
        <v>0.2386743209604113</v>
      </c>
      <c r="AI186" s="22">
        <f>(T186/AF186)*100</f>
        <v>0.43691972361647646</v>
      </c>
      <c r="AJ186" s="22">
        <f t="shared" si="38"/>
        <v>0.8819999999999999</v>
      </c>
    </row>
    <row r="187" spans="1:36" ht="12.75">
      <c r="A187" s="13" t="s">
        <v>412</v>
      </c>
      <c r="B187" s="14" t="s">
        <v>413</v>
      </c>
      <c r="C187" s="15" t="s">
        <v>383</v>
      </c>
      <c r="D187" s="16"/>
      <c r="E187" s="16"/>
      <c r="F187" s="34">
        <v>179062422</v>
      </c>
      <c r="G187" s="33">
        <v>100.58</v>
      </c>
      <c r="H187" s="19">
        <f t="shared" si="27"/>
        <v>1.0058</v>
      </c>
      <c r="I187" s="17">
        <v>256567.39</v>
      </c>
      <c r="J187" s="17">
        <v>49250.59</v>
      </c>
      <c r="K187" s="17">
        <v>0</v>
      </c>
      <c r="L187" s="17">
        <v>16973.44</v>
      </c>
      <c r="M187" s="20">
        <f t="shared" si="28"/>
        <v>322791.42</v>
      </c>
      <c r="N187" s="17">
        <v>1215375</v>
      </c>
      <c r="O187" s="17">
        <v>0</v>
      </c>
      <c r="P187" s="17">
        <v>0</v>
      </c>
      <c r="Q187" s="20">
        <f t="shared" si="39"/>
        <v>1215375</v>
      </c>
      <c r="R187" s="17">
        <v>425511</v>
      </c>
      <c r="S187" s="17">
        <v>0</v>
      </c>
      <c r="T187" s="21">
        <f t="shared" si="29"/>
        <v>425511</v>
      </c>
      <c r="U187" s="20">
        <f t="shared" si="30"/>
        <v>1963677.42</v>
      </c>
      <c r="V187" s="22">
        <f t="shared" si="31"/>
        <v>0.23763277367040195</v>
      </c>
      <c r="W187" s="22">
        <f t="shared" si="32"/>
        <v>0</v>
      </c>
      <c r="X187" s="22">
        <f t="shared" si="33"/>
        <v>0.23763277367040195</v>
      </c>
      <c r="Y187" s="23">
        <f t="shared" si="34"/>
        <v>0.6787437511595816</v>
      </c>
      <c r="Z187" s="23">
        <f t="shared" si="35"/>
        <v>0.18026753821078104</v>
      </c>
      <c r="AA187" s="24"/>
      <c r="AB187" s="23">
        <f t="shared" si="36"/>
        <v>1.0966440630407646</v>
      </c>
      <c r="AC187" s="30">
        <v>123775.20510483136</v>
      </c>
      <c r="AD187" s="26">
        <f t="shared" si="37"/>
        <v>1357.3734382986624</v>
      </c>
      <c r="AE187" s="61" t="s">
        <v>1173</v>
      </c>
      <c r="AF187" s="28">
        <f>F187/H187</f>
        <v>178029848.8765162</v>
      </c>
      <c r="AG187" s="22">
        <f>(M187/AF187)*100</f>
        <v>0.18131308993240358</v>
      </c>
      <c r="AH187" s="22">
        <f>(Q187/AF187)*100</f>
        <v>0.6826804649163073</v>
      </c>
      <c r="AI187" s="22">
        <f>(T187/AF187)*100</f>
        <v>0.23901104375769028</v>
      </c>
      <c r="AJ187" s="22">
        <f t="shared" si="38"/>
        <v>1.1030000000000002</v>
      </c>
    </row>
    <row r="188" spans="1:36" ht="12.75">
      <c r="A188" s="13" t="s">
        <v>414</v>
      </c>
      <c r="B188" s="14" t="s">
        <v>415</v>
      </c>
      <c r="C188" s="15" t="s">
        <v>416</v>
      </c>
      <c r="D188" s="16"/>
      <c r="E188" s="16"/>
      <c r="F188" s="34">
        <v>357397029</v>
      </c>
      <c r="G188" s="33">
        <v>63.14</v>
      </c>
      <c r="H188" s="19">
        <f t="shared" si="27"/>
        <v>0.6314</v>
      </c>
      <c r="I188" s="17">
        <v>5186683.68</v>
      </c>
      <c r="J188" s="17">
        <v>0</v>
      </c>
      <c r="K188" s="17">
        <v>242414.32</v>
      </c>
      <c r="L188" s="17">
        <v>57681.93</v>
      </c>
      <c r="M188" s="20">
        <f t="shared" si="28"/>
        <v>5486779.93</v>
      </c>
      <c r="N188" s="17">
        <v>3501289</v>
      </c>
      <c r="O188" s="17">
        <v>0</v>
      </c>
      <c r="P188" s="17">
        <v>0</v>
      </c>
      <c r="Q188" s="20">
        <f t="shared" si="39"/>
        <v>3501289</v>
      </c>
      <c r="R188" s="17">
        <v>8472001.42</v>
      </c>
      <c r="S188" s="17">
        <v>0</v>
      </c>
      <c r="T188" s="21">
        <f t="shared" si="29"/>
        <v>8472001.42</v>
      </c>
      <c r="U188" s="20">
        <f t="shared" si="30"/>
        <v>17460070.35</v>
      </c>
      <c r="V188" s="22">
        <f t="shared" si="31"/>
        <v>2.3704733762630132</v>
      </c>
      <c r="W188" s="22">
        <f t="shared" si="32"/>
        <v>0</v>
      </c>
      <c r="X188" s="22">
        <f t="shared" si="33"/>
        <v>2.3704733762630132</v>
      </c>
      <c r="Y188" s="23">
        <f t="shared" si="34"/>
        <v>0.9796637117540224</v>
      </c>
      <c r="Z188" s="23">
        <f t="shared" si="35"/>
        <v>1.5352058032916664</v>
      </c>
      <c r="AA188" s="24"/>
      <c r="AB188" s="23">
        <f t="shared" si="36"/>
        <v>4.885342891308703</v>
      </c>
      <c r="AC188" s="30">
        <v>54457.03987384546</v>
      </c>
      <c r="AD188" s="26">
        <f t="shared" si="37"/>
        <v>2660.413126294055</v>
      </c>
      <c r="AE188" s="61" t="s">
        <v>1173</v>
      </c>
      <c r="AF188" s="28">
        <f>F188/H188</f>
        <v>566039006.9686412</v>
      </c>
      <c r="AG188" s="22">
        <f>(M188/AF188)*100</f>
        <v>0.969328944198358</v>
      </c>
      <c r="AH188" s="22">
        <f>(Q188/AF188)*100</f>
        <v>0.6185596676014897</v>
      </c>
      <c r="AI188" s="22">
        <f>(T188/AF188)*100</f>
        <v>1.4967168897724663</v>
      </c>
      <c r="AJ188" s="22">
        <f t="shared" si="38"/>
        <v>3.085</v>
      </c>
    </row>
    <row r="189" spans="1:36" ht="12.75">
      <c r="A189" s="13" t="s">
        <v>417</v>
      </c>
      <c r="B189" s="14" t="s">
        <v>418</v>
      </c>
      <c r="C189" s="15" t="s">
        <v>416</v>
      </c>
      <c r="D189" s="16"/>
      <c r="E189" s="16"/>
      <c r="F189" s="34">
        <v>118837152</v>
      </c>
      <c r="G189" s="33">
        <v>48.2</v>
      </c>
      <c r="H189" s="19">
        <f t="shared" si="27"/>
        <v>0.48200000000000004</v>
      </c>
      <c r="I189" s="17">
        <v>2135034.75</v>
      </c>
      <c r="J189" s="17">
        <v>0</v>
      </c>
      <c r="K189" s="17">
        <v>99817.22</v>
      </c>
      <c r="L189" s="17">
        <v>23751.28</v>
      </c>
      <c r="M189" s="20">
        <f t="shared" si="28"/>
        <v>2258603.25</v>
      </c>
      <c r="N189" s="17">
        <v>1662641</v>
      </c>
      <c r="O189" s="17">
        <v>0</v>
      </c>
      <c r="P189" s="17">
        <v>0</v>
      </c>
      <c r="Q189" s="20">
        <f t="shared" si="39"/>
        <v>1662641</v>
      </c>
      <c r="R189" s="17">
        <v>1097808</v>
      </c>
      <c r="S189" s="17">
        <v>0</v>
      </c>
      <c r="T189" s="21">
        <f t="shared" si="29"/>
        <v>1097808</v>
      </c>
      <c r="U189" s="20">
        <f t="shared" si="30"/>
        <v>5019052.25</v>
      </c>
      <c r="V189" s="22">
        <f t="shared" si="31"/>
        <v>0.9237919131552395</v>
      </c>
      <c r="W189" s="22">
        <f t="shared" si="32"/>
        <v>0</v>
      </c>
      <c r="X189" s="22">
        <f t="shared" si="33"/>
        <v>0.9237919131552395</v>
      </c>
      <c r="Y189" s="23">
        <f t="shared" si="34"/>
        <v>1.3990919270768116</v>
      </c>
      <c r="Z189" s="23">
        <f t="shared" si="35"/>
        <v>1.9005868215354067</v>
      </c>
      <c r="AA189" s="24"/>
      <c r="AB189" s="23">
        <f t="shared" si="36"/>
        <v>4.2234706617674584</v>
      </c>
      <c r="AC189" s="30">
        <v>45354.330088085306</v>
      </c>
      <c r="AD189" s="26">
        <f t="shared" si="37"/>
        <v>1915.526825111454</v>
      </c>
      <c r="AE189" s="61" t="s">
        <v>1173</v>
      </c>
      <c r="AF189" s="28">
        <f>F189/H189</f>
        <v>246550107.8838174</v>
      </c>
      <c r="AG189" s="22">
        <f>(M189/AF189)*100</f>
        <v>0.916082847980066</v>
      </c>
      <c r="AH189" s="22">
        <f>(Q189/AF189)*100</f>
        <v>0.6743623088510233</v>
      </c>
      <c r="AI189" s="22">
        <f>(T189/AF189)*100</f>
        <v>0.4452677021408255</v>
      </c>
      <c r="AJ189" s="22">
        <f t="shared" si="38"/>
        <v>2.035</v>
      </c>
    </row>
    <row r="190" spans="1:36" ht="12.75">
      <c r="A190" s="13" t="s">
        <v>419</v>
      </c>
      <c r="B190" s="14" t="s">
        <v>420</v>
      </c>
      <c r="C190" s="15" t="s">
        <v>416</v>
      </c>
      <c r="D190" s="16"/>
      <c r="E190" s="16"/>
      <c r="F190" s="34">
        <v>183451765</v>
      </c>
      <c r="G190" s="33">
        <v>81.46</v>
      </c>
      <c r="H190" s="19">
        <f t="shared" si="27"/>
        <v>0.8146</v>
      </c>
      <c r="I190" s="17">
        <v>2237733.98</v>
      </c>
      <c r="J190" s="17">
        <v>0</v>
      </c>
      <c r="K190" s="17">
        <v>104479.89</v>
      </c>
      <c r="L190" s="17">
        <v>24860.75</v>
      </c>
      <c r="M190" s="20">
        <f t="shared" si="28"/>
        <v>2367074.62</v>
      </c>
      <c r="N190" s="17">
        <v>2400371</v>
      </c>
      <c r="O190" s="17">
        <v>1121525.11</v>
      </c>
      <c r="P190" s="17">
        <v>0</v>
      </c>
      <c r="Q190" s="20">
        <f t="shared" si="39"/>
        <v>3521896.1100000003</v>
      </c>
      <c r="R190" s="17">
        <v>18645.4</v>
      </c>
      <c r="S190" s="17">
        <v>0</v>
      </c>
      <c r="T190" s="21">
        <f t="shared" si="29"/>
        <v>18645.4</v>
      </c>
      <c r="U190" s="20">
        <f t="shared" si="30"/>
        <v>5907616.130000001</v>
      </c>
      <c r="V190" s="22">
        <f t="shared" si="31"/>
        <v>0.01016365255466471</v>
      </c>
      <c r="W190" s="22">
        <f t="shared" si="32"/>
        <v>0</v>
      </c>
      <c r="X190" s="22">
        <f t="shared" si="33"/>
        <v>0.01016365255466471</v>
      </c>
      <c r="Y190" s="23">
        <f t="shared" si="34"/>
        <v>1.9197940723001496</v>
      </c>
      <c r="Z190" s="23">
        <f t="shared" si="35"/>
        <v>1.2902980900728864</v>
      </c>
      <c r="AA190" s="24"/>
      <c r="AB190" s="23">
        <f t="shared" si="36"/>
        <v>3.2202558149277007</v>
      </c>
      <c r="AC190" s="30">
        <v>134133.93829401088</v>
      </c>
      <c r="AD190" s="26">
        <f t="shared" si="37"/>
        <v>4319.4559477044195</v>
      </c>
      <c r="AE190" s="61" t="s">
        <v>1173</v>
      </c>
      <c r="AF190" s="28">
        <f>F190/H190</f>
        <v>225204720.10802847</v>
      </c>
      <c r="AG190" s="22">
        <f>(M190/AF190)*100</f>
        <v>1.0510768241733734</v>
      </c>
      <c r="AH190" s="22">
        <f>(Q190/AF190)*100</f>
        <v>1.5638642512957017</v>
      </c>
      <c r="AI190" s="22">
        <f>(T190/AF190)*100</f>
        <v>0.008279311371029874</v>
      </c>
      <c r="AJ190" s="22">
        <f t="shared" si="38"/>
        <v>2.623</v>
      </c>
    </row>
    <row r="191" spans="1:36" ht="12.75">
      <c r="A191" s="13" t="s">
        <v>421</v>
      </c>
      <c r="B191" s="14" t="s">
        <v>422</v>
      </c>
      <c r="C191" s="15" t="s">
        <v>416</v>
      </c>
      <c r="D191" s="16"/>
      <c r="E191" s="16"/>
      <c r="F191" s="34">
        <v>74867354</v>
      </c>
      <c r="G191" s="33">
        <v>40.52</v>
      </c>
      <c r="H191" s="19">
        <f t="shared" si="27"/>
        <v>0.4052</v>
      </c>
      <c r="I191" s="17">
        <v>1435637.63</v>
      </c>
      <c r="J191" s="17">
        <v>0</v>
      </c>
      <c r="K191" s="17">
        <v>67613.07</v>
      </c>
      <c r="L191" s="17">
        <v>16088.38</v>
      </c>
      <c r="M191" s="20">
        <f t="shared" si="28"/>
        <v>1519339.0799999998</v>
      </c>
      <c r="N191" s="17">
        <v>1240551</v>
      </c>
      <c r="O191" s="17">
        <v>0</v>
      </c>
      <c r="P191" s="17">
        <v>0</v>
      </c>
      <c r="Q191" s="20">
        <f t="shared" si="39"/>
        <v>1240551</v>
      </c>
      <c r="R191" s="17">
        <v>0</v>
      </c>
      <c r="S191" s="17">
        <v>0</v>
      </c>
      <c r="T191" s="21">
        <f t="shared" si="29"/>
        <v>0</v>
      </c>
      <c r="U191" s="20">
        <f t="shared" si="30"/>
        <v>2759890.08</v>
      </c>
      <c r="V191" s="22">
        <f t="shared" si="31"/>
        <v>0</v>
      </c>
      <c r="W191" s="22">
        <f t="shared" si="32"/>
        <v>0</v>
      </c>
      <c r="X191" s="22">
        <f t="shared" si="33"/>
        <v>0</v>
      </c>
      <c r="Y191" s="23">
        <f t="shared" si="34"/>
        <v>1.6569985897992336</v>
      </c>
      <c r="Z191" s="23">
        <f t="shared" si="35"/>
        <v>2.0293746190095083</v>
      </c>
      <c r="AA191" s="24"/>
      <c r="AB191" s="23">
        <f t="shared" si="36"/>
        <v>3.6863732088087424</v>
      </c>
      <c r="AC191" s="30">
        <v>61792.97893681043</v>
      </c>
      <c r="AD191" s="26">
        <f t="shared" si="37"/>
        <v>2277.919820451409</v>
      </c>
      <c r="AE191" s="61" t="s">
        <v>1173</v>
      </c>
      <c r="AF191" s="28">
        <f>F191/H191</f>
        <v>184766421.5202369</v>
      </c>
      <c r="AG191" s="22">
        <f>(M191/AF191)*100</f>
        <v>0.8223025956226528</v>
      </c>
      <c r="AH191" s="22">
        <f>(Q191/AF191)*100</f>
        <v>0.6714158285866494</v>
      </c>
      <c r="AI191" s="22">
        <f>(T191/AF191)*100</f>
        <v>0</v>
      </c>
      <c r="AJ191" s="22">
        <f t="shared" si="38"/>
        <v>1.4929999999999999</v>
      </c>
    </row>
    <row r="192" spans="1:36" ht="12.75">
      <c r="A192" s="13" t="s">
        <v>423</v>
      </c>
      <c r="B192" s="31" t="s">
        <v>424</v>
      </c>
      <c r="C192" s="15" t="s">
        <v>416</v>
      </c>
      <c r="D192" s="32"/>
      <c r="E192" s="16"/>
      <c r="F192" s="34">
        <v>169030680</v>
      </c>
      <c r="G192" s="33">
        <v>52.7</v>
      </c>
      <c r="H192" s="19">
        <f t="shared" si="27"/>
        <v>0.527</v>
      </c>
      <c r="I192" s="17">
        <v>2616690.66</v>
      </c>
      <c r="J192" s="17">
        <v>0</v>
      </c>
      <c r="K192" s="17">
        <v>122179.29</v>
      </c>
      <c r="L192" s="17">
        <v>29072.28</v>
      </c>
      <c r="M192" s="20">
        <f t="shared" si="28"/>
        <v>2767942.23</v>
      </c>
      <c r="N192" s="17">
        <v>1051515</v>
      </c>
      <c r="O192" s="17">
        <v>1391415.7</v>
      </c>
      <c r="P192" s="17">
        <v>0</v>
      </c>
      <c r="Q192" s="20">
        <f t="shared" si="39"/>
        <v>2442930.7</v>
      </c>
      <c r="R192" s="17">
        <v>879201</v>
      </c>
      <c r="S192" s="17">
        <v>0</v>
      </c>
      <c r="T192" s="21">
        <f t="shared" si="29"/>
        <v>879201</v>
      </c>
      <c r="U192" s="20">
        <f t="shared" si="30"/>
        <v>6090073.93</v>
      </c>
      <c r="V192" s="22">
        <f t="shared" si="31"/>
        <v>0.5201428521733451</v>
      </c>
      <c r="W192" s="22">
        <f t="shared" si="32"/>
        <v>0</v>
      </c>
      <c r="X192" s="22">
        <f t="shared" si="33"/>
        <v>0.5201428521733451</v>
      </c>
      <c r="Y192" s="23">
        <f t="shared" si="34"/>
        <v>1.445258754209591</v>
      </c>
      <c r="Z192" s="23">
        <f t="shared" si="35"/>
        <v>1.637538362858151</v>
      </c>
      <c r="AA192" s="24"/>
      <c r="AB192" s="23">
        <f t="shared" si="36"/>
        <v>3.6029399692410866</v>
      </c>
      <c r="AC192" s="30">
        <v>84487.24792408067</v>
      </c>
      <c r="AD192" s="26">
        <f t="shared" si="37"/>
        <v>3044.024824368513</v>
      </c>
      <c r="AE192" s="61" t="s">
        <v>1173</v>
      </c>
      <c r="AF192" s="28">
        <f>F192/H192</f>
        <v>320741328.27324474</v>
      </c>
      <c r="AG192" s="22">
        <f>(M192/AF192)*100</f>
        <v>0.8629827172262458</v>
      </c>
      <c r="AH192" s="22">
        <f>(Q192/AF192)*100</f>
        <v>0.7616513634684545</v>
      </c>
      <c r="AI192" s="22">
        <f>(T192/AF192)*100</f>
        <v>0.27411528309535294</v>
      </c>
      <c r="AJ192" s="22">
        <f t="shared" si="38"/>
        <v>1.899</v>
      </c>
    </row>
    <row r="193" spans="1:36" ht="12.75">
      <c r="A193" s="13" t="s">
        <v>425</v>
      </c>
      <c r="B193" s="14" t="s">
        <v>426</v>
      </c>
      <c r="C193" s="15" t="s">
        <v>416</v>
      </c>
      <c r="D193" s="16"/>
      <c r="E193" s="16"/>
      <c r="F193" s="34">
        <v>63006214</v>
      </c>
      <c r="G193" s="33">
        <v>85.59</v>
      </c>
      <c r="H193" s="19">
        <f t="shared" si="27"/>
        <v>0.8559</v>
      </c>
      <c r="I193" s="17">
        <v>657394.43</v>
      </c>
      <c r="J193" s="17">
        <v>0</v>
      </c>
      <c r="K193" s="17">
        <v>30769.81</v>
      </c>
      <c r="L193" s="17">
        <v>7321.61</v>
      </c>
      <c r="M193" s="20">
        <f t="shared" si="28"/>
        <v>695485.8500000001</v>
      </c>
      <c r="N193" s="17">
        <v>797245</v>
      </c>
      <c r="O193" s="17">
        <v>318575.06</v>
      </c>
      <c r="P193" s="17">
        <v>0</v>
      </c>
      <c r="Q193" s="20">
        <f t="shared" si="39"/>
        <v>1115820.06</v>
      </c>
      <c r="R193" s="17">
        <v>238793.69</v>
      </c>
      <c r="S193" s="17">
        <v>0</v>
      </c>
      <c r="T193" s="21">
        <f t="shared" si="29"/>
        <v>238793.69</v>
      </c>
      <c r="U193" s="20">
        <f t="shared" si="30"/>
        <v>2050099.6</v>
      </c>
      <c r="V193" s="22">
        <f t="shared" si="31"/>
        <v>0.37900022051793175</v>
      </c>
      <c r="W193" s="22">
        <f t="shared" si="32"/>
        <v>0</v>
      </c>
      <c r="X193" s="22">
        <f t="shared" si="33"/>
        <v>0.37900022051793175</v>
      </c>
      <c r="Y193" s="23">
        <f t="shared" si="34"/>
        <v>1.7709682730658916</v>
      </c>
      <c r="Z193" s="23">
        <f t="shared" si="35"/>
        <v>1.1038369167841129</v>
      </c>
      <c r="AA193" s="24"/>
      <c r="AB193" s="23">
        <f t="shared" si="36"/>
        <v>3.253805410367936</v>
      </c>
      <c r="AC193" s="30">
        <v>145027.82369146004</v>
      </c>
      <c r="AD193" s="26">
        <f t="shared" si="37"/>
        <v>4718.923173811599</v>
      </c>
      <c r="AE193" s="61" t="s">
        <v>1173</v>
      </c>
      <c r="AF193" s="28">
        <f>F193/H193</f>
        <v>73613989.9520972</v>
      </c>
      <c r="AG193" s="22">
        <f>(M193/AF193)*100</f>
        <v>0.9447740170755222</v>
      </c>
      <c r="AH193" s="22">
        <f>(Q193/AF193)*100</f>
        <v>1.5157717449170967</v>
      </c>
      <c r="AI193" s="22">
        <f>(T193/AF193)*100</f>
        <v>0.32438628874129777</v>
      </c>
      <c r="AJ193" s="22">
        <f t="shared" si="38"/>
        <v>2.7849999999999997</v>
      </c>
    </row>
    <row r="194" spans="1:36" ht="12.75">
      <c r="A194" s="13" t="s">
        <v>427</v>
      </c>
      <c r="B194" s="14" t="s">
        <v>428</v>
      </c>
      <c r="C194" s="15" t="s">
        <v>416</v>
      </c>
      <c r="D194" s="32"/>
      <c r="E194" s="16"/>
      <c r="F194" s="34">
        <v>231087147</v>
      </c>
      <c r="G194" s="33">
        <v>62.98</v>
      </c>
      <c r="H194" s="19">
        <f aca="true" t="shared" si="40" ref="H194:H257">G194/100</f>
        <v>0.6297999999999999</v>
      </c>
      <c r="I194" s="17">
        <v>3302864.68</v>
      </c>
      <c r="J194" s="17">
        <v>0</v>
      </c>
      <c r="K194" s="17">
        <v>154229.69</v>
      </c>
      <c r="L194" s="17">
        <v>36698.6</v>
      </c>
      <c r="M194" s="20">
        <f aca="true" t="shared" si="41" ref="M194:M257">SUM(I194:L194)</f>
        <v>3493792.97</v>
      </c>
      <c r="N194" s="17">
        <v>3224083</v>
      </c>
      <c r="O194" s="17">
        <v>1754157.7</v>
      </c>
      <c r="P194" s="17">
        <v>0</v>
      </c>
      <c r="Q194" s="20">
        <f t="shared" si="39"/>
        <v>4978240.7</v>
      </c>
      <c r="R194" s="17">
        <v>446163.16</v>
      </c>
      <c r="S194" s="17">
        <v>0</v>
      </c>
      <c r="T194" s="21">
        <f aca="true" t="shared" si="42" ref="T194:T257">R194+S194</f>
        <v>446163.16</v>
      </c>
      <c r="U194" s="20">
        <f aca="true" t="shared" si="43" ref="U194:U257">M194+Q194+T194</f>
        <v>8918196.83</v>
      </c>
      <c r="V194" s="22">
        <f aca="true" t="shared" si="44" ref="V194:V257">(R194/$F194)*100</f>
        <v>0.1930713870468962</v>
      </c>
      <c r="W194" s="22">
        <f aca="true" t="shared" si="45" ref="W194:W257">(S194/$F194)*100</f>
        <v>0</v>
      </c>
      <c r="X194" s="22">
        <f aca="true" t="shared" si="46" ref="X194:X257">(T194/$F194)*100</f>
        <v>0.1930713870468962</v>
      </c>
      <c r="Y194" s="23">
        <f aca="true" t="shared" si="47" ref="Y194:Y257">(Q194/F194)*100</f>
        <v>2.1542698348342153</v>
      </c>
      <c r="Z194" s="23">
        <f aca="true" t="shared" si="48" ref="Z194:Z257">(M194/F194)*100</f>
        <v>1.511894112397346</v>
      </c>
      <c r="AA194" s="24"/>
      <c r="AB194" s="23">
        <f aca="true" t="shared" si="49" ref="AB194:AB257">((U194/F194)*100)-AA194</f>
        <v>3.8592353342784573</v>
      </c>
      <c r="AC194" s="30">
        <v>125829.62507682852</v>
      </c>
      <c r="AD194" s="26">
        <f aca="true" t="shared" si="50" ref="AD194:AD257">AC194/100*AB194</f>
        <v>4856.061351955073</v>
      </c>
      <c r="AE194" s="61" t="s">
        <v>1173</v>
      </c>
      <c r="AF194" s="28">
        <f>F194/H194</f>
        <v>366921478.2470626</v>
      </c>
      <c r="AG194" s="22">
        <f>(M194/AF194)*100</f>
        <v>0.9521909119878484</v>
      </c>
      <c r="AH194" s="22">
        <f>(Q194/AF194)*100</f>
        <v>1.3567591419785885</v>
      </c>
      <c r="AI194" s="22">
        <f>(T194/AF194)*100</f>
        <v>0.1215963595621352</v>
      </c>
      <c r="AJ194" s="22">
        <f aca="true" t="shared" si="51" ref="AJ194:AJ257">ROUND(AG194,3)+ROUND(AH194,3)+ROUND(AI194,3)</f>
        <v>2.431</v>
      </c>
    </row>
    <row r="195" spans="1:36" ht="12.75">
      <c r="A195" s="13" t="s">
        <v>429</v>
      </c>
      <c r="B195" s="14" t="s">
        <v>430</v>
      </c>
      <c r="C195" s="15" t="s">
        <v>416</v>
      </c>
      <c r="D195" s="16"/>
      <c r="E195" s="16"/>
      <c r="F195" s="34">
        <v>117779054</v>
      </c>
      <c r="G195" s="33">
        <v>51.85</v>
      </c>
      <c r="H195" s="19">
        <f t="shared" si="40"/>
        <v>0.5185</v>
      </c>
      <c r="I195" s="17">
        <v>1912256.54</v>
      </c>
      <c r="J195" s="17">
        <v>0</v>
      </c>
      <c r="K195" s="17">
        <v>89620.32</v>
      </c>
      <c r="L195" s="17">
        <v>21324.95</v>
      </c>
      <c r="M195" s="20">
        <f t="shared" si="41"/>
        <v>2023201.81</v>
      </c>
      <c r="N195" s="17">
        <v>1956984.5</v>
      </c>
      <c r="O195" s="17">
        <v>0</v>
      </c>
      <c r="P195" s="17">
        <v>0</v>
      </c>
      <c r="Q195" s="20">
        <f t="shared" si="39"/>
        <v>1956984.5</v>
      </c>
      <c r="R195" s="17">
        <v>742059.77</v>
      </c>
      <c r="S195" s="17">
        <v>0</v>
      </c>
      <c r="T195" s="21">
        <f t="shared" si="42"/>
        <v>742059.77</v>
      </c>
      <c r="U195" s="20">
        <f t="shared" si="43"/>
        <v>4722246.08</v>
      </c>
      <c r="V195" s="22">
        <f t="shared" si="44"/>
        <v>0.63004392105238</v>
      </c>
      <c r="W195" s="22">
        <f t="shared" si="45"/>
        <v>0</v>
      </c>
      <c r="X195" s="22">
        <f t="shared" si="46"/>
        <v>0.63004392105238</v>
      </c>
      <c r="Y195" s="23">
        <f t="shared" si="47"/>
        <v>1.6615726086575633</v>
      </c>
      <c r="Z195" s="23">
        <f t="shared" si="48"/>
        <v>1.7177942437880338</v>
      </c>
      <c r="AA195" s="24"/>
      <c r="AB195" s="23">
        <f t="shared" si="49"/>
        <v>4.009410773497977</v>
      </c>
      <c r="AC195" s="30">
        <v>83878.968903437</v>
      </c>
      <c r="AD195" s="26">
        <f t="shared" si="50"/>
        <v>3363.0524159134206</v>
      </c>
      <c r="AE195" s="61" t="s">
        <v>1173</v>
      </c>
      <c r="AF195" s="28">
        <f>F195/H195</f>
        <v>227153431.051109</v>
      </c>
      <c r="AG195" s="22">
        <f>(M195/AF195)*100</f>
        <v>0.8906763154040955</v>
      </c>
      <c r="AH195" s="22">
        <f>(Q195/AF195)*100</f>
        <v>0.8615253975889464</v>
      </c>
      <c r="AI195" s="22">
        <f>(T195/AF195)*100</f>
        <v>0.32667777306565904</v>
      </c>
      <c r="AJ195" s="22">
        <f t="shared" si="51"/>
        <v>2.08</v>
      </c>
    </row>
    <row r="196" spans="1:36" ht="12.75">
      <c r="A196" s="13" t="s">
        <v>431</v>
      </c>
      <c r="B196" s="14" t="s">
        <v>432</v>
      </c>
      <c r="C196" s="15" t="s">
        <v>416</v>
      </c>
      <c r="D196" s="16"/>
      <c r="E196" s="16"/>
      <c r="F196" s="34">
        <v>144603687</v>
      </c>
      <c r="G196" s="33">
        <v>46.1</v>
      </c>
      <c r="H196" s="19">
        <f t="shared" si="40"/>
        <v>0.461</v>
      </c>
      <c r="I196" s="17">
        <v>2657522.96</v>
      </c>
      <c r="J196" s="17">
        <v>0</v>
      </c>
      <c r="K196" s="17">
        <v>124149.38</v>
      </c>
      <c r="L196" s="17">
        <v>29541.06</v>
      </c>
      <c r="M196" s="20">
        <f t="shared" si="41"/>
        <v>2811213.4</v>
      </c>
      <c r="N196" s="17">
        <v>2574317</v>
      </c>
      <c r="O196" s="17">
        <v>0</v>
      </c>
      <c r="P196" s="17">
        <v>0</v>
      </c>
      <c r="Q196" s="20">
        <f t="shared" si="39"/>
        <v>2574317</v>
      </c>
      <c r="R196" s="17">
        <v>494514.48</v>
      </c>
      <c r="S196" s="17">
        <v>0</v>
      </c>
      <c r="T196" s="21">
        <f t="shared" si="42"/>
        <v>494514.48</v>
      </c>
      <c r="U196" s="20">
        <f t="shared" si="43"/>
        <v>5880044.880000001</v>
      </c>
      <c r="V196" s="22">
        <f t="shared" si="44"/>
        <v>0.34197916405824424</v>
      </c>
      <c r="W196" s="22">
        <f t="shared" si="45"/>
        <v>0</v>
      </c>
      <c r="X196" s="22">
        <f t="shared" si="46"/>
        <v>0.34197916405824424</v>
      </c>
      <c r="Y196" s="23">
        <f t="shared" si="47"/>
        <v>1.7802568201459483</v>
      </c>
      <c r="Z196" s="23">
        <f t="shared" si="48"/>
        <v>1.944081411976722</v>
      </c>
      <c r="AA196" s="24"/>
      <c r="AB196" s="23">
        <f t="shared" si="49"/>
        <v>4.066317396180915</v>
      </c>
      <c r="AC196" s="30">
        <v>82356.96291112665</v>
      </c>
      <c r="AD196" s="26">
        <f t="shared" si="50"/>
        <v>3348.8955098214074</v>
      </c>
      <c r="AE196" s="61" t="s">
        <v>1173</v>
      </c>
      <c r="AF196" s="28">
        <f>F196/H196</f>
        <v>313673941.43167025</v>
      </c>
      <c r="AG196" s="22">
        <f>(M196/AF196)*100</f>
        <v>0.8962215309212691</v>
      </c>
      <c r="AH196" s="22">
        <f>(Q196/AF196)*100</f>
        <v>0.8206983940872822</v>
      </c>
      <c r="AI196" s="22">
        <f>(T196/AF196)*100</f>
        <v>0.1576523946308506</v>
      </c>
      <c r="AJ196" s="22">
        <f t="shared" si="51"/>
        <v>1.875</v>
      </c>
    </row>
    <row r="197" spans="1:36" ht="12.75">
      <c r="A197" s="13" t="s">
        <v>433</v>
      </c>
      <c r="B197" s="14" t="s">
        <v>434</v>
      </c>
      <c r="C197" s="15" t="s">
        <v>416</v>
      </c>
      <c r="D197" s="16"/>
      <c r="E197" s="16"/>
      <c r="F197" s="34">
        <v>1455993491</v>
      </c>
      <c r="G197" s="33">
        <v>74.97</v>
      </c>
      <c r="H197" s="19">
        <f t="shared" si="40"/>
        <v>0.7497</v>
      </c>
      <c r="I197" s="17">
        <v>16589199.92</v>
      </c>
      <c r="J197" s="17">
        <v>0</v>
      </c>
      <c r="K197" s="17">
        <v>783104.87</v>
      </c>
      <c r="L197" s="17">
        <v>186338.02</v>
      </c>
      <c r="M197" s="20">
        <f t="shared" si="41"/>
        <v>17558642.81</v>
      </c>
      <c r="N197" s="17">
        <v>9974231</v>
      </c>
      <c r="O197" s="17">
        <v>0</v>
      </c>
      <c r="P197" s="17">
        <v>0</v>
      </c>
      <c r="Q197" s="20">
        <f t="shared" si="39"/>
        <v>9974231</v>
      </c>
      <c r="R197" s="17">
        <v>16475979.15</v>
      </c>
      <c r="S197" s="17">
        <v>0</v>
      </c>
      <c r="T197" s="21">
        <f t="shared" si="42"/>
        <v>16475979.15</v>
      </c>
      <c r="U197" s="20">
        <f t="shared" si="43"/>
        <v>44008852.96</v>
      </c>
      <c r="V197" s="22">
        <f t="shared" si="44"/>
        <v>1.1315970333551444</v>
      </c>
      <c r="W197" s="22">
        <f t="shared" si="45"/>
        <v>0</v>
      </c>
      <c r="X197" s="22">
        <f t="shared" si="46"/>
        <v>1.1315970333551444</v>
      </c>
      <c r="Y197" s="23">
        <f t="shared" si="47"/>
        <v>0.6850464003894369</v>
      </c>
      <c r="Z197" s="23">
        <f t="shared" si="48"/>
        <v>1.2059561336321933</v>
      </c>
      <c r="AA197" s="24"/>
      <c r="AB197" s="23">
        <f t="shared" si="49"/>
        <v>3.022599567376775</v>
      </c>
      <c r="AC197" s="30">
        <v>126523.49646944241</v>
      </c>
      <c r="AD197" s="26">
        <f t="shared" si="50"/>
        <v>3824.298656915336</v>
      </c>
      <c r="AE197" s="61" t="s">
        <v>1173</v>
      </c>
      <c r="AF197" s="28">
        <f>F197/H197</f>
        <v>1942101495.2647724</v>
      </c>
      <c r="AG197" s="22">
        <f>(M197/AF197)*100</f>
        <v>0.9041053133840555</v>
      </c>
      <c r="AH197" s="22">
        <f>(Q197/AF197)*100</f>
        <v>0.5135792863719609</v>
      </c>
      <c r="AI197" s="22">
        <f>(T197/AF197)*100</f>
        <v>0.8483582959063518</v>
      </c>
      <c r="AJ197" s="22">
        <f t="shared" si="51"/>
        <v>2.266</v>
      </c>
    </row>
    <row r="198" spans="1:36" ht="12.75">
      <c r="A198" s="13" t="s">
        <v>435</v>
      </c>
      <c r="B198" s="14" t="s">
        <v>436</v>
      </c>
      <c r="C198" s="15" t="s">
        <v>416</v>
      </c>
      <c r="D198" s="16"/>
      <c r="E198" s="16"/>
      <c r="F198" s="34">
        <v>19412258</v>
      </c>
      <c r="G198" s="33">
        <v>51.03</v>
      </c>
      <c r="H198" s="19">
        <f t="shared" si="40"/>
        <v>0.5103</v>
      </c>
      <c r="I198" s="17">
        <v>286665.61</v>
      </c>
      <c r="J198" s="17">
        <v>0</v>
      </c>
      <c r="K198" s="17">
        <v>13397.93</v>
      </c>
      <c r="L198" s="17">
        <v>3188.01</v>
      </c>
      <c r="M198" s="20">
        <f t="shared" si="41"/>
        <v>303251.55</v>
      </c>
      <c r="N198" s="17">
        <v>138126</v>
      </c>
      <c r="O198" s="17">
        <v>169638.14</v>
      </c>
      <c r="P198" s="17">
        <v>0</v>
      </c>
      <c r="Q198" s="20">
        <f t="shared" si="39"/>
        <v>307764.14</v>
      </c>
      <c r="R198" s="17">
        <v>101562.77</v>
      </c>
      <c r="S198" s="17">
        <v>0</v>
      </c>
      <c r="T198" s="21">
        <f t="shared" si="42"/>
        <v>101562.77</v>
      </c>
      <c r="U198" s="20">
        <f t="shared" si="43"/>
        <v>712578.46</v>
      </c>
      <c r="V198" s="22">
        <f t="shared" si="44"/>
        <v>0.5231888531462955</v>
      </c>
      <c r="W198" s="22">
        <f t="shared" si="45"/>
        <v>0</v>
      </c>
      <c r="X198" s="22">
        <f t="shared" si="46"/>
        <v>0.5231888531462955</v>
      </c>
      <c r="Y198" s="23">
        <f t="shared" si="47"/>
        <v>1.5854113416378455</v>
      </c>
      <c r="Z198" s="23">
        <f t="shared" si="48"/>
        <v>1.5621652566126</v>
      </c>
      <c r="AA198" s="24"/>
      <c r="AB198" s="23">
        <f t="shared" si="49"/>
        <v>3.670765451396741</v>
      </c>
      <c r="AC198" s="30">
        <v>90381.63265306123</v>
      </c>
      <c r="AD198" s="26">
        <f t="shared" si="50"/>
        <v>3317.6977458368874</v>
      </c>
      <c r="AE198" s="61" t="s">
        <v>1173</v>
      </c>
      <c r="AF198" s="28">
        <f>F198/H198</f>
        <v>38040873.99568881</v>
      </c>
      <c r="AG198" s="22">
        <f>(M198/AF198)*100</f>
        <v>0.7971729304494098</v>
      </c>
      <c r="AH198" s="22">
        <f>(Q198/AF198)*100</f>
        <v>0.8090354076377926</v>
      </c>
      <c r="AI198" s="22">
        <f>(T198/AF198)*100</f>
        <v>0.26698327176055464</v>
      </c>
      <c r="AJ198" s="22">
        <f t="shared" si="51"/>
        <v>1.8730000000000002</v>
      </c>
    </row>
    <row r="199" spans="1:36" ht="12.75">
      <c r="A199" s="13" t="s">
        <v>437</v>
      </c>
      <c r="B199" s="14" t="s">
        <v>438</v>
      </c>
      <c r="C199" s="15" t="s">
        <v>416</v>
      </c>
      <c r="D199" s="16"/>
      <c r="E199" s="16"/>
      <c r="F199" s="34">
        <v>79845215</v>
      </c>
      <c r="G199" s="33">
        <v>63.38</v>
      </c>
      <c r="H199" s="19">
        <f t="shared" si="40"/>
        <v>0.6338</v>
      </c>
      <c r="I199" s="17">
        <v>791217.13</v>
      </c>
      <c r="J199" s="17">
        <v>0</v>
      </c>
      <c r="K199" s="17">
        <v>36949.42</v>
      </c>
      <c r="L199" s="17">
        <v>8792.03</v>
      </c>
      <c r="M199" s="20">
        <f t="shared" si="41"/>
        <v>836958.5800000001</v>
      </c>
      <c r="N199" s="17">
        <v>835492</v>
      </c>
      <c r="O199" s="17">
        <v>417579.1</v>
      </c>
      <c r="P199" s="17">
        <v>0</v>
      </c>
      <c r="Q199" s="20">
        <f t="shared" si="39"/>
        <v>1253071.1</v>
      </c>
      <c r="R199" s="17">
        <v>141434</v>
      </c>
      <c r="S199" s="17">
        <v>0</v>
      </c>
      <c r="T199" s="21">
        <f t="shared" si="42"/>
        <v>141434</v>
      </c>
      <c r="U199" s="20">
        <f t="shared" si="43"/>
        <v>2231463.68</v>
      </c>
      <c r="V199" s="22">
        <f t="shared" si="44"/>
        <v>0.17713522344451074</v>
      </c>
      <c r="W199" s="22">
        <f t="shared" si="45"/>
        <v>0</v>
      </c>
      <c r="X199" s="22">
        <f t="shared" si="46"/>
        <v>0.17713522344451074</v>
      </c>
      <c r="Y199" s="23">
        <f t="shared" si="47"/>
        <v>1.5693753219901783</v>
      </c>
      <c r="Z199" s="23">
        <f t="shared" si="48"/>
        <v>1.0482263464379173</v>
      </c>
      <c r="AA199" s="24"/>
      <c r="AB199" s="23">
        <f t="shared" si="49"/>
        <v>2.7947368918726063</v>
      </c>
      <c r="AC199" s="30">
        <v>130973.21100917431</v>
      </c>
      <c r="AD199" s="26">
        <f t="shared" si="50"/>
        <v>3660.3566465435483</v>
      </c>
      <c r="AE199" s="61" t="s">
        <v>1173</v>
      </c>
      <c r="AF199" s="28">
        <f>F199/H199</f>
        <v>125978565.79362574</v>
      </c>
      <c r="AG199" s="22">
        <f>(M199/AF199)*100</f>
        <v>0.6643658583723521</v>
      </c>
      <c r="AH199" s="22">
        <f>(Q199/AF199)*100</f>
        <v>0.9946700790773749</v>
      </c>
      <c r="AI199" s="22">
        <f>(T199/AF199)*100</f>
        <v>0.1122683046191309</v>
      </c>
      <c r="AJ199" s="22">
        <f t="shared" si="51"/>
        <v>1.7710000000000001</v>
      </c>
    </row>
    <row r="200" spans="1:36" ht="12.75">
      <c r="A200" s="13" t="s">
        <v>439</v>
      </c>
      <c r="B200" s="14" t="s">
        <v>440</v>
      </c>
      <c r="C200" s="15" t="s">
        <v>416</v>
      </c>
      <c r="D200" s="16"/>
      <c r="E200" s="16"/>
      <c r="F200" s="34">
        <v>433113262</v>
      </c>
      <c r="G200" s="33">
        <v>58.88</v>
      </c>
      <c r="H200" s="19">
        <f t="shared" si="40"/>
        <v>0.5888</v>
      </c>
      <c r="I200" s="17">
        <v>6551385.5</v>
      </c>
      <c r="J200" s="17">
        <v>0</v>
      </c>
      <c r="K200" s="17">
        <v>306274.79</v>
      </c>
      <c r="L200" s="17">
        <v>72877.39</v>
      </c>
      <c r="M200" s="20">
        <f t="shared" si="41"/>
        <v>6930537.68</v>
      </c>
      <c r="N200" s="17">
        <v>6245733</v>
      </c>
      <c r="O200" s="17">
        <v>3196906.66</v>
      </c>
      <c r="P200" s="17">
        <v>0</v>
      </c>
      <c r="Q200" s="20">
        <f t="shared" si="39"/>
        <v>9442639.66</v>
      </c>
      <c r="R200" s="17">
        <v>0</v>
      </c>
      <c r="S200" s="17">
        <v>0</v>
      </c>
      <c r="T200" s="21">
        <f t="shared" si="42"/>
        <v>0</v>
      </c>
      <c r="U200" s="20">
        <f t="shared" si="43"/>
        <v>16373177.34</v>
      </c>
      <c r="V200" s="22">
        <f t="shared" si="44"/>
        <v>0</v>
      </c>
      <c r="W200" s="22">
        <f t="shared" si="45"/>
        <v>0</v>
      </c>
      <c r="X200" s="22">
        <f t="shared" si="46"/>
        <v>0</v>
      </c>
      <c r="Y200" s="23">
        <f t="shared" si="47"/>
        <v>2.180177909213964</v>
      </c>
      <c r="Z200" s="23">
        <f t="shared" si="48"/>
        <v>1.6001675053764572</v>
      </c>
      <c r="AA200" s="24"/>
      <c r="AB200" s="23">
        <f t="shared" si="49"/>
        <v>3.780345414590422</v>
      </c>
      <c r="AC200" s="30">
        <v>120513.64479050797</v>
      </c>
      <c r="AD200" s="26">
        <f t="shared" si="50"/>
        <v>4555.832044793757</v>
      </c>
      <c r="AE200" s="61" t="s">
        <v>1173</v>
      </c>
      <c r="AF200" s="28">
        <f>F200/H200</f>
        <v>735586382.4728261</v>
      </c>
      <c r="AG200" s="22">
        <f>(M200/AF200)*100</f>
        <v>0.942178627165658</v>
      </c>
      <c r="AH200" s="22">
        <f>(Q200/AF200)*100</f>
        <v>1.2836887529451824</v>
      </c>
      <c r="AI200" s="22">
        <f>(T200/AF200)*100</f>
        <v>0</v>
      </c>
      <c r="AJ200" s="22">
        <f t="shared" si="51"/>
        <v>2.226</v>
      </c>
    </row>
    <row r="201" spans="1:36" ht="12.75">
      <c r="A201" s="13" t="s">
        <v>441</v>
      </c>
      <c r="B201" s="14" t="s">
        <v>442</v>
      </c>
      <c r="C201" s="15" t="s">
        <v>416</v>
      </c>
      <c r="D201" s="16"/>
      <c r="E201" s="16"/>
      <c r="F201" s="34">
        <v>2039141028</v>
      </c>
      <c r="G201" s="33">
        <v>48.94</v>
      </c>
      <c r="H201" s="19">
        <f t="shared" si="40"/>
        <v>0.4894</v>
      </c>
      <c r="I201" s="17">
        <v>37931712.53</v>
      </c>
      <c r="J201" s="17">
        <v>0</v>
      </c>
      <c r="K201" s="17">
        <v>0</v>
      </c>
      <c r="L201" s="17">
        <v>423209.69</v>
      </c>
      <c r="M201" s="20">
        <f t="shared" si="41"/>
        <v>38354922.22</v>
      </c>
      <c r="N201" s="17">
        <v>21143997</v>
      </c>
      <c r="O201" s="17">
        <v>0</v>
      </c>
      <c r="P201" s="17">
        <v>0</v>
      </c>
      <c r="Q201" s="20">
        <f t="shared" si="39"/>
        <v>21143997</v>
      </c>
      <c r="R201" s="17">
        <v>22546264.93</v>
      </c>
      <c r="S201" s="17">
        <v>0</v>
      </c>
      <c r="T201" s="21">
        <f t="shared" si="42"/>
        <v>22546264.93</v>
      </c>
      <c r="U201" s="20">
        <f t="shared" si="43"/>
        <v>82045184.15</v>
      </c>
      <c r="V201" s="22">
        <f t="shared" si="44"/>
        <v>1.1056746257571743</v>
      </c>
      <c r="W201" s="22">
        <f t="shared" si="45"/>
        <v>0</v>
      </c>
      <c r="X201" s="22">
        <f t="shared" si="46"/>
        <v>1.1056746257571743</v>
      </c>
      <c r="Y201" s="23">
        <f t="shared" si="47"/>
        <v>1.0369070461368795</v>
      </c>
      <c r="Z201" s="23">
        <f t="shared" si="48"/>
        <v>1.8809352415226868</v>
      </c>
      <c r="AA201" s="24"/>
      <c r="AB201" s="23">
        <f t="shared" si="49"/>
        <v>4.023516913416741</v>
      </c>
      <c r="AC201" s="30">
        <v>93732.67784846733</v>
      </c>
      <c r="AD201" s="26">
        <f t="shared" si="50"/>
        <v>3771.35014663151</v>
      </c>
      <c r="AE201" s="61" t="s">
        <v>1173</v>
      </c>
      <c r="AF201" s="28">
        <f>F201/H201</f>
        <v>4166614278.708623</v>
      </c>
      <c r="AG201" s="22">
        <f>(M201/AF201)*100</f>
        <v>0.920529707201203</v>
      </c>
      <c r="AH201" s="22">
        <f>(Q201/AF201)*100</f>
        <v>0.5074623083793888</v>
      </c>
      <c r="AI201" s="22">
        <f>(T201/AF201)*100</f>
        <v>0.5411171618455611</v>
      </c>
      <c r="AJ201" s="22">
        <f t="shared" si="51"/>
        <v>1.9689999999999999</v>
      </c>
    </row>
    <row r="202" spans="1:36" ht="12.75">
      <c r="A202" s="13" t="s">
        <v>443</v>
      </c>
      <c r="B202" s="14" t="s">
        <v>444</v>
      </c>
      <c r="C202" s="15" t="s">
        <v>445</v>
      </c>
      <c r="D202" s="16"/>
      <c r="E202" s="16"/>
      <c r="F202" s="34">
        <v>3401868650</v>
      </c>
      <c r="G202" s="33">
        <v>92.38</v>
      </c>
      <c r="H202" s="19">
        <f t="shared" si="40"/>
        <v>0.9238</v>
      </c>
      <c r="I202" s="17">
        <v>13607630.43</v>
      </c>
      <c r="J202" s="17">
        <v>0</v>
      </c>
      <c r="K202" s="17">
        <v>0</v>
      </c>
      <c r="L202" s="17">
        <v>547765.37</v>
      </c>
      <c r="M202" s="20">
        <f t="shared" si="41"/>
        <v>14155395.799999999</v>
      </c>
      <c r="N202" s="17">
        <v>31691984</v>
      </c>
      <c r="O202" s="17">
        <v>0</v>
      </c>
      <c r="P202" s="17">
        <v>0</v>
      </c>
      <c r="Q202" s="20">
        <f t="shared" si="39"/>
        <v>31691984</v>
      </c>
      <c r="R202" s="17">
        <v>37527401.35</v>
      </c>
      <c r="S202" s="17">
        <v>0</v>
      </c>
      <c r="T202" s="21">
        <f t="shared" si="42"/>
        <v>37527401.35</v>
      </c>
      <c r="U202" s="20">
        <f t="shared" si="43"/>
        <v>83374781.15</v>
      </c>
      <c r="V202" s="22">
        <f t="shared" si="44"/>
        <v>1.103140809096201</v>
      </c>
      <c r="W202" s="22">
        <f t="shared" si="45"/>
        <v>0</v>
      </c>
      <c r="X202" s="22">
        <f t="shared" si="46"/>
        <v>1.103140809096201</v>
      </c>
      <c r="Y202" s="23">
        <f t="shared" si="47"/>
        <v>0.9316051635326955</v>
      </c>
      <c r="Z202" s="23">
        <f t="shared" si="48"/>
        <v>0.41610647724449906</v>
      </c>
      <c r="AA202" s="24"/>
      <c r="AB202" s="23">
        <f t="shared" si="49"/>
        <v>2.4508524498733952</v>
      </c>
      <c r="AC202" s="30">
        <v>303988.6314783855</v>
      </c>
      <c r="AD202" s="26">
        <f t="shared" si="50"/>
        <v>7450.312821924617</v>
      </c>
      <c r="AE202" s="61" t="s">
        <v>1173</v>
      </c>
      <c r="AF202" s="28">
        <f>F202/H202</f>
        <v>3682473100.238147</v>
      </c>
      <c r="AG202" s="22">
        <f>(M202/AF202)*100</f>
        <v>0.38439916367846827</v>
      </c>
      <c r="AH202" s="22">
        <f>(Q202/AF202)*100</f>
        <v>0.8606168500715041</v>
      </c>
      <c r="AI202" s="22">
        <f>(T202/AF202)*100</f>
        <v>1.0190814794430703</v>
      </c>
      <c r="AJ202" s="22">
        <f t="shared" si="51"/>
        <v>2.2640000000000002</v>
      </c>
    </row>
    <row r="203" spans="1:36" ht="12.75">
      <c r="A203" s="13" t="s">
        <v>446</v>
      </c>
      <c r="B203" s="14" t="s">
        <v>447</v>
      </c>
      <c r="C203" s="15" t="s">
        <v>445</v>
      </c>
      <c r="D203" s="16"/>
      <c r="E203" s="16"/>
      <c r="F203" s="34">
        <v>2082016600</v>
      </c>
      <c r="G203" s="33">
        <v>39.57</v>
      </c>
      <c r="H203" s="19">
        <f t="shared" si="40"/>
        <v>0.3957</v>
      </c>
      <c r="I203" s="17">
        <v>19820231.84</v>
      </c>
      <c r="J203" s="17">
        <v>0</v>
      </c>
      <c r="K203" s="17">
        <v>0</v>
      </c>
      <c r="L203" s="17">
        <v>795950.01</v>
      </c>
      <c r="M203" s="20">
        <f t="shared" si="41"/>
        <v>20616181.85</v>
      </c>
      <c r="N203" s="17">
        <v>56883679.5</v>
      </c>
      <c r="O203" s="17">
        <v>0</v>
      </c>
      <c r="P203" s="17">
        <v>0</v>
      </c>
      <c r="Q203" s="20">
        <f t="shared" si="39"/>
        <v>56883679.5</v>
      </c>
      <c r="R203" s="17">
        <v>44953405.65</v>
      </c>
      <c r="S203" s="17">
        <v>208201.66</v>
      </c>
      <c r="T203" s="21">
        <f t="shared" si="42"/>
        <v>45161607.309999995</v>
      </c>
      <c r="U203" s="20">
        <f t="shared" si="43"/>
        <v>122661468.66</v>
      </c>
      <c r="V203" s="22">
        <f t="shared" si="44"/>
        <v>2.15912810925715</v>
      </c>
      <c r="W203" s="22">
        <f t="shared" si="45"/>
        <v>0.01</v>
      </c>
      <c r="X203" s="22">
        <f t="shared" si="46"/>
        <v>2.1691281092571497</v>
      </c>
      <c r="Y203" s="23">
        <f t="shared" si="47"/>
        <v>2.7321434180688087</v>
      </c>
      <c r="Z203" s="23">
        <f t="shared" si="48"/>
        <v>0.9902025685097805</v>
      </c>
      <c r="AA203" s="24"/>
      <c r="AB203" s="23">
        <f t="shared" si="49"/>
        <v>5.891474095835739</v>
      </c>
      <c r="AC203" s="30">
        <v>140274.6107784431</v>
      </c>
      <c r="AD203" s="26">
        <f t="shared" si="50"/>
        <v>8264.242357046383</v>
      </c>
      <c r="AE203" s="61" t="s">
        <v>1173</v>
      </c>
      <c r="AF203" s="28">
        <f>F203/H203</f>
        <v>5261603740.207228</v>
      </c>
      <c r="AG203" s="22">
        <f>(M203/AF203)*100</f>
        <v>0.3918231563593201</v>
      </c>
      <c r="AH203" s="22">
        <f>(Q203/AF203)*100</f>
        <v>1.0811091505298278</v>
      </c>
      <c r="AI203" s="22">
        <f>(T203/AF203)*100</f>
        <v>0.8583239928330542</v>
      </c>
      <c r="AJ203" s="22">
        <f t="shared" si="51"/>
        <v>2.331</v>
      </c>
    </row>
    <row r="204" spans="1:36" ht="12.75">
      <c r="A204" s="13" t="s">
        <v>448</v>
      </c>
      <c r="B204" s="14" t="s">
        <v>449</v>
      </c>
      <c r="C204" s="15" t="s">
        <v>445</v>
      </c>
      <c r="D204" s="16"/>
      <c r="E204" s="16"/>
      <c r="F204" s="34">
        <v>1029857952</v>
      </c>
      <c r="G204" s="33">
        <v>89.49</v>
      </c>
      <c r="H204" s="19">
        <f t="shared" si="40"/>
        <v>0.8948999999999999</v>
      </c>
      <c r="I204" s="17">
        <v>4289586.37</v>
      </c>
      <c r="J204" s="17">
        <v>0</v>
      </c>
      <c r="K204" s="17">
        <v>0</v>
      </c>
      <c r="L204" s="17">
        <v>172423.58</v>
      </c>
      <c r="M204" s="20">
        <f t="shared" si="41"/>
        <v>4462009.95</v>
      </c>
      <c r="N204" s="17">
        <v>11224298.99</v>
      </c>
      <c r="O204" s="17">
        <v>0</v>
      </c>
      <c r="P204" s="17">
        <v>0</v>
      </c>
      <c r="Q204" s="20">
        <f t="shared" si="39"/>
        <v>11224298.99</v>
      </c>
      <c r="R204" s="17">
        <v>6756929</v>
      </c>
      <c r="S204" s="17">
        <v>102985</v>
      </c>
      <c r="T204" s="21">
        <f t="shared" si="42"/>
        <v>6859914</v>
      </c>
      <c r="U204" s="20">
        <f t="shared" si="43"/>
        <v>22546222.94</v>
      </c>
      <c r="V204" s="22">
        <f t="shared" si="44"/>
        <v>0.6561030078835571</v>
      </c>
      <c r="W204" s="22">
        <f t="shared" si="45"/>
        <v>0.009999922785467796</v>
      </c>
      <c r="X204" s="22">
        <f t="shared" si="46"/>
        <v>0.6661029306690249</v>
      </c>
      <c r="Y204" s="23">
        <f t="shared" si="47"/>
        <v>1.0898880732242966</v>
      </c>
      <c r="Z204" s="23">
        <f t="shared" si="48"/>
        <v>0.43326460133018424</v>
      </c>
      <c r="AA204" s="24"/>
      <c r="AB204" s="23">
        <f t="shared" si="49"/>
        <v>2.1892556052235057</v>
      </c>
      <c r="AC204" s="30">
        <v>431766.5260938324</v>
      </c>
      <c r="AD204" s="26">
        <f t="shared" si="50"/>
        <v>9452.472873988036</v>
      </c>
      <c r="AE204" s="61" t="s">
        <v>1173</v>
      </c>
      <c r="AF204" s="28">
        <f>F204/H204</f>
        <v>1150807857.8612137</v>
      </c>
      <c r="AG204" s="22">
        <f>(M204/AF204)*100</f>
        <v>0.3877284917303818</v>
      </c>
      <c r="AH204" s="22">
        <f>(Q204/AF204)*100</f>
        <v>0.9753408367284229</v>
      </c>
      <c r="AI204" s="22">
        <f>(T204/AF204)*100</f>
        <v>0.5960955126557104</v>
      </c>
      <c r="AJ204" s="22">
        <f t="shared" si="51"/>
        <v>1.959</v>
      </c>
    </row>
    <row r="205" spans="1:36" ht="12.75">
      <c r="A205" s="13" t="s">
        <v>450</v>
      </c>
      <c r="B205" s="14" t="s">
        <v>451</v>
      </c>
      <c r="C205" s="15" t="s">
        <v>445</v>
      </c>
      <c r="D205" s="16"/>
      <c r="E205" s="16"/>
      <c r="F205" s="34">
        <v>332290000</v>
      </c>
      <c r="G205" s="33">
        <v>13.4</v>
      </c>
      <c r="H205" s="19">
        <f t="shared" si="40"/>
        <v>0.134</v>
      </c>
      <c r="I205" s="17">
        <v>9146572</v>
      </c>
      <c r="J205" s="17">
        <v>0</v>
      </c>
      <c r="K205" s="17">
        <v>0</v>
      </c>
      <c r="L205" s="17">
        <v>367454.62</v>
      </c>
      <c r="M205" s="20">
        <f t="shared" si="41"/>
        <v>9514026.62</v>
      </c>
      <c r="N205" s="17">
        <v>21631980</v>
      </c>
      <c r="O205" s="17">
        <v>0</v>
      </c>
      <c r="P205" s="17">
        <v>0</v>
      </c>
      <c r="Q205" s="20">
        <f t="shared" si="39"/>
        <v>21631980</v>
      </c>
      <c r="R205" s="17">
        <v>6874329.81</v>
      </c>
      <c r="S205" s="17">
        <v>66458</v>
      </c>
      <c r="T205" s="21">
        <f t="shared" si="42"/>
        <v>6940787.81</v>
      </c>
      <c r="U205" s="20">
        <f t="shared" si="43"/>
        <v>38086794.43</v>
      </c>
      <c r="V205" s="22">
        <f t="shared" si="44"/>
        <v>2.068774206265611</v>
      </c>
      <c r="W205" s="22">
        <f t="shared" si="45"/>
        <v>0.02</v>
      </c>
      <c r="X205" s="22">
        <f t="shared" si="46"/>
        <v>2.088774206265611</v>
      </c>
      <c r="Y205" s="23">
        <f t="shared" si="47"/>
        <v>6.509970206747119</v>
      </c>
      <c r="Z205" s="23">
        <f t="shared" si="48"/>
        <v>2.8631697071834843</v>
      </c>
      <c r="AA205" s="24"/>
      <c r="AB205" s="23">
        <f t="shared" si="49"/>
        <v>11.461914120196214</v>
      </c>
      <c r="AC205" s="30">
        <v>70348.06062162857</v>
      </c>
      <c r="AD205" s="26">
        <f t="shared" si="50"/>
        <v>8063.234293674637</v>
      </c>
      <c r="AE205" s="61" t="s">
        <v>1173</v>
      </c>
      <c r="AF205" s="28">
        <f>F205/H205</f>
        <v>2479776119.402985</v>
      </c>
      <c r="AG205" s="22">
        <f>(M205/AF205)*100</f>
        <v>0.3836647407625869</v>
      </c>
      <c r="AH205" s="22">
        <f>(Q205/AF205)*100</f>
        <v>0.8723360077041139</v>
      </c>
      <c r="AI205" s="22">
        <f>(T205/AF205)*100</f>
        <v>0.2798957436395919</v>
      </c>
      <c r="AJ205" s="22">
        <f t="shared" si="51"/>
        <v>1.536</v>
      </c>
    </row>
    <row r="206" spans="1:36" ht="12.75">
      <c r="A206" s="13" t="s">
        <v>452</v>
      </c>
      <c r="B206" s="14" t="s">
        <v>453</v>
      </c>
      <c r="C206" s="15" t="s">
        <v>445</v>
      </c>
      <c r="D206" s="16"/>
      <c r="E206" s="16"/>
      <c r="F206" s="34">
        <v>3518713410</v>
      </c>
      <c r="G206" s="33">
        <v>101.94</v>
      </c>
      <c r="H206" s="19">
        <f t="shared" si="40"/>
        <v>1.0194</v>
      </c>
      <c r="I206" s="17">
        <v>11923538.98</v>
      </c>
      <c r="J206" s="17">
        <v>0</v>
      </c>
      <c r="K206" s="17">
        <v>0</v>
      </c>
      <c r="L206" s="17">
        <v>480950.11</v>
      </c>
      <c r="M206" s="20">
        <f t="shared" si="41"/>
        <v>12404489.09</v>
      </c>
      <c r="N206" s="17">
        <v>19491119.5</v>
      </c>
      <c r="O206" s="17">
        <v>0</v>
      </c>
      <c r="P206" s="17">
        <v>58072.31</v>
      </c>
      <c r="Q206" s="20">
        <f t="shared" si="39"/>
        <v>19549191.81</v>
      </c>
      <c r="R206" s="17">
        <v>60884815</v>
      </c>
      <c r="S206" s="17">
        <v>0</v>
      </c>
      <c r="T206" s="21">
        <f t="shared" si="42"/>
        <v>60884815</v>
      </c>
      <c r="U206" s="20">
        <f t="shared" si="43"/>
        <v>92838495.9</v>
      </c>
      <c r="V206" s="22">
        <f t="shared" si="44"/>
        <v>1.7303146890840422</v>
      </c>
      <c r="W206" s="22">
        <f t="shared" si="45"/>
        <v>0</v>
      </c>
      <c r="X206" s="22">
        <f t="shared" si="46"/>
        <v>1.7303146890840422</v>
      </c>
      <c r="Y206" s="23">
        <f t="shared" si="47"/>
        <v>0.5555778357635553</v>
      </c>
      <c r="Z206" s="23">
        <f t="shared" si="48"/>
        <v>0.3525291106330822</v>
      </c>
      <c r="AA206" s="24"/>
      <c r="AB206" s="23">
        <f t="shared" si="49"/>
        <v>2.63842163548068</v>
      </c>
      <c r="AC206" s="30">
        <v>240027.11815891915</v>
      </c>
      <c r="AD206" s="26">
        <f t="shared" si="50"/>
        <v>6332.9274165257</v>
      </c>
      <c r="AE206" s="61" t="s">
        <v>1173</v>
      </c>
      <c r="AF206" s="28">
        <f>F206/H206</f>
        <v>3451749470.2766333</v>
      </c>
      <c r="AG206" s="22">
        <f>(M206/AF206)*100</f>
        <v>0.359368175379364</v>
      </c>
      <c r="AH206" s="22">
        <f>(Q206/AF206)*100</f>
        <v>0.5663560457773683</v>
      </c>
      <c r="AI206" s="22">
        <f>(T206/AF206)*100</f>
        <v>1.7638827940522728</v>
      </c>
      <c r="AJ206" s="22">
        <f t="shared" si="51"/>
        <v>2.689</v>
      </c>
    </row>
    <row r="207" spans="1:36" ht="12.75">
      <c r="A207" s="13" t="s">
        <v>454</v>
      </c>
      <c r="B207" s="14" t="s">
        <v>455</v>
      </c>
      <c r="C207" s="15" t="s">
        <v>445</v>
      </c>
      <c r="D207" s="16"/>
      <c r="E207" s="16"/>
      <c r="F207" s="34">
        <v>819859514</v>
      </c>
      <c r="G207" s="33">
        <v>94.11</v>
      </c>
      <c r="H207" s="19">
        <f t="shared" si="40"/>
        <v>0.9411</v>
      </c>
      <c r="I207" s="17">
        <v>3443482.41</v>
      </c>
      <c r="J207" s="17">
        <v>0</v>
      </c>
      <c r="K207" s="17">
        <v>0</v>
      </c>
      <c r="L207" s="17">
        <v>138252.78</v>
      </c>
      <c r="M207" s="20">
        <f t="shared" si="41"/>
        <v>3581735.19</v>
      </c>
      <c r="N207" s="17">
        <v>3718221.5</v>
      </c>
      <c r="O207" s="17">
        <v>3080457.86</v>
      </c>
      <c r="P207" s="17">
        <v>0</v>
      </c>
      <c r="Q207" s="20">
        <f aca="true" t="shared" si="52" ref="Q207:Q270">SUM(N207:P207)</f>
        <v>6798679.359999999</v>
      </c>
      <c r="R207" s="17">
        <v>2870902.79</v>
      </c>
      <c r="S207" s="17">
        <v>0</v>
      </c>
      <c r="T207" s="21">
        <f t="shared" si="42"/>
        <v>2870902.79</v>
      </c>
      <c r="U207" s="20">
        <f t="shared" si="43"/>
        <v>13251317.34</v>
      </c>
      <c r="V207" s="22">
        <f t="shared" si="44"/>
        <v>0.35017008901844615</v>
      </c>
      <c r="W207" s="22">
        <f t="shared" si="45"/>
        <v>0</v>
      </c>
      <c r="X207" s="22">
        <f t="shared" si="46"/>
        <v>0.35017008901844615</v>
      </c>
      <c r="Y207" s="23">
        <f t="shared" si="47"/>
        <v>0.8292493096567273</v>
      </c>
      <c r="Z207" s="23">
        <f t="shared" si="48"/>
        <v>0.4368718211886237</v>
      </c>
      <c r="AA207" s="24"/>
      <c r="AB207" s="23">
        <f t="shared" si="49"/>
        <v>1.6162912198637973</v>
      </c>
      <c r="AC207" s="30">
        <v>1055485.9437751004</v>
      </c>
      <c r="AD207" s="26">
        <f t="shared" si="50"/>
        <v>17059.726636133484</v>
      </c>
      <c r="AE207" s="61" t="s">
        <v>1173</v>
      </c>
      <c r="AF207" s="28">
        <f>F207/H207</f>
        <v>871171516.3107002</v>
      </c>
      <c r="AG207" s="22">
        <f>(M207/AF207)*100</f>
        <v>0.41114007092061383</v>
      </c>
      <c r="AH207" s="22">
        <f>(Q207/AF207)*100</f>
        <v>0.7804065253179461</v>
      </c>
      <c r="AI207" s="22">
        <f>(T207/AF207)*100</f>
        <v>0.3295450707752597</v>
      </c>
      <c r="AJ207" s="22">
        <f t="shared" si="51"/>
        <v>1.5210000000000001</v>
      </c>
    </row>
    <row r="208" spans="1:36" ht="12.75">
      <c r="A208" s="13" t="s">
        <v>456</v>
      </c>
      <c r="B208" s="31" t="s">
        <v>424</v>
      </c>
      <c r="C208" s="15" t="s">
        <v>445</v>
      </c>
      <c r="D208" s="16"/>
      <c r="E208" s="16"/>
      <c r="F208" s="34">
        <v>1571324500</v>
      </c>
      <c r="G208" s="33">
        <v>50.48</v>
      </c>
      <c r="H208" s="19">
        <f t="shared" si="40"/>
        <v>0.5047999999999999</v>
      </c>
      <c r="I208" s="17">
        <v>11301141.68</v>
      </c>
      <c r="J208" s="17">
        <v>0</v>
      </c>
      <c r="K208" s="17">
        <v>0</v>
      </c>
      <c r="L208" s="17">
        <v>455680.5</v>
      </c>
      <c r="M208" s="20">
        <f t="shared" si="41"/>
        <v>11756822.18</v>
      </c>
      <c r="N208" s="17">
        <v>9275043</v>
      </c>
      <c r="O208" s="17">
        <v>12225100.6</v>
      </c>
      <c r="P208" s="17">
        <v>0</v>
      </c>
      <c r="Q208" s="20">
        <f t="shared" si="52"/>
        <v>21500143.6</v>
      </c>
      <c r="R208" s="17">
        <v>10374832.39</v>
      </c>
      <c r="S208" s="17">
        <v>157150</v>
      </c>
      <c r="T208" s="21">
        <f t="shared" si="42"/>
        <v>10531982.39</v>
      </c>
      <c r="U208" s="20">
        <f t="shared" si="43"/>
        <v>43788948.17</v>
      </c>
      <c r="V208" s="22">
        <f t="shared" si="44"/>
        <v>0.6602603338775664</v>
      </c>
      <c r="W208" s="22">
        <f t="shared" si="45"/>
        <v>0.01000111689215054</v>
      </c>
      <c r="X208" s="22">
        <f t="shared" si="46"/>
        <v>0.6702614507697169</v>
      </c>
      <c r="Y208" s="23">
        <f t="shared" si="47"/>
        <v>1.3682815739206</v>
      </c>
      <c r="Z208" s="23">
        <f t="shared" si="48"/>
        <v>0.7482109634260778</v>
      </c>
      <c r="AA208" s="24"/>
      <c r="AB208" s="23">
        <f t="shared" si="49"/>
        <v>2.786753988116395</v>
      </c>
      <c r="AC208" s="30">
        <v>264997.9814291482</v>
      </c>
      <c r="AD208" s="26">
        <f t="shared" si="50"/>
        <v>7384.841815904731</v>
      </c>
      <c r="AE208" s="61" t="s">
        <v>1173</v>
      </c>
      <c r="AF208" s="28">
        <f>F208/H208</f>
        <v>3112766442.1553097</v>
      </c>
      <c r="AG208" s="22">
        <f>(M208/AF208)*100</f>
        <v>0.377696894337484</v>
      </c>
      <c r="AH208" s="22">
        <f>(Q208/AF208)*100</f>
        <v>0.6907085385151188</v>
      </c>
      <c r="AI208" s="22">
        <f>(T208/AF208)*100</f>
        <v>0.338347980348553</v>
      </c>
      <c r="AJ208" s="22">
        <f t="shared" si="51"/>
        <v>1.407</v>
      </c>
    </row>
    <row r="209" spans="1:36" ht="12.75">
      <c r="A209" s="13" t="s">
        <v>457</v>
      </c>
      <c r="B209" s="14" t="s">
        <v>458</v>
      </c>
      <c r="C209" s="15" t="s">
        <v>445</v>
      </c>
      <c r="D209" s="16"/>
      <c r="E209" s="16" t="s">
        <v>110</v>
      </c>
      <c r="F209" s="34">
        <v>1443195591</v>
      </c>
      <c r="G209" s="33">
        <v>91.19</v>
      </c>
      <c r="H209" s="19">
        <f t="shared" si="40"/>
        <v>0.9118999999999999</v>
      </c>
      <c r="I209" s="17">
        <v>5867944.5</v>
      </c>
      <c r="J209" s="17">
        <v>0</v>
      </c>
      <c r="K209" s="17">
        <v>0</v>
      </c>
      <c r="L209" s="17">
        <v>235683.78</v>
      </c>
      <c r="M209" s="20">
        <f t="shared" si="41"/>
        <v>6103628.28</v>
      </c>
      <c r="N209" s="17">
        <v>24171677</v>
      </c>
      <c r="O209" s="17">
        <v>0</v>
      </c>
      <c r="P209" s="17">
        <v>0</v>
      </c>
      <c r="Q209" s="20">
        <f t="shared" si="52"/>
        <v>24171677</v>
      </c>
      <c r="R209" s="17">
        <v>8489816.07</v>
      </c>
      <c r="S209" s="17">
        <v>0</v>
      </c>
      <c r="T209" s="21">
        <f t="shared" si="42"/>
        <v>8489816.07</v>
      </c>
      <c r="U209" s="20">
        <f t="shared" si="43"/>
        <v>38765121.35</v>
      </c>
      <c r="V209" s="22">
        <f t="shared" si="44"/>
        <v>0.5882651057794148</v>
      </c>
      <c r="W209" s="22">
        <f t="shared" si="45"/>
        <v>0</v>
      </c>
      <c r="X209" s="22">
        <f t="shared" si="46"/>
        <v>0.5882651057794148</v>
      </c>
      <c r="Y209" s="23">
        <f t="shared" si="47"/>
        <v>1.674871871196009</v>
      </c>
      <c r="Z209" s="23">
        <f t="shared" si="48"/>
        <v>0.42292453760690574</v>
      </c>
      <c r="AA209" s="24"/>
      <c r="AB209" s="23">
        <f t="shared" si="49"/>
        <v>2.6860615145823297</v>
      </c>
      <c r="AC209" s="30">
        <v>589207.2925764192</v>
      </c>
      <c r="AD209" s="26">
        <f t="shared" si="50"/>
        <v>15826.470327007703</v>
      </c>
      <c r="AE209" s="61" t="s">
        <v>1173</v>
      </c>
      <c r="AF209" s="28">
        <f>F209/H209</f>
        <v>1582624839.3464196</v>
      </c>
      <c r="AG209" s="22">
        <f>(M209/AF209)*100</f>
        <v>0.3856648858437373</v>
      </c>
      <c r="AH209" s="22">
        <f>(Q209/AF209)*100</f>
        <v>1.5273156593436406</v>
      </c>
      <c r="AI209" s="22">
        <f>(T209/AF209)*100</f>
        <v>0.5364389499602483</v>
      </c>
      <c r="AJ209" s="22">
        <f t="shared" si="51"/>
        <v>2.449</v>
      </c>
    </row>
    <row r="210" spans="1:36" ht="12.75">
      <c r="A210" s="13" t="s">
        <v>459</v>
      </c>
      <c r="B210" s="14" t="s">
        <v>460</v>
      </c>
      <c r="C210" s="15" t="s">
        <v>445</v>
      </c>
      <c r="D210" s="16"/>
      <c r="E210" s="16"/>
      <c r="F210" s="34">
        <v>3221048260</v>
      </c>
      <c r="G210" s="33">
        <v>105.52</v>
      </c>
      <c r="H210" s="19">
        <f t="shared" si="40"/>
        <v>1.0552</v>
      </c>
      <c r="I210" s="17">
        <v>10891712.83</v>
      </c>
      <c r="J210" s="17">
        <v>0</v>
      </c>
      <c r="K210" s="17">
        <v>0</v>
      </c>
      <c r="L210" s="17">
        <v>437668.47</v>
      </c>
      <c r="M210" s="20">
        <f t="shared" si="41"/>
        <v>11329381.3</v>
      </c>
      <c r="N210" s="17">
        <v>17459529</v>
      </c>
      <c r="O210" s="17">
        <v>0</v>
      </c>
      <c r="P210" s="17">
        <v>1219555</v>
      </c>
      <c r="Q210" s="20">
        <f t="shared" si="52"/>
        <v>18679084</v>
      </c>
      <c r="R210" s="17">
        <v>52089603.75</v>
      </c>
      <c r="S210" s="17">
        <v>0</v>
      </c>
      <c r="T210" s="21">
        <f t="shared" si="42"/>
        <v>52089603.75</v>
      </c>
      <c r="U210" s="20">
        <f t="shared" si="43"/>
        <v>82098069.05</v>
      </c>
      <c r="V210" s="22">
        <f t="shared" si="44"/>
        <v>1.6171630955321359</v>
      </c>
      <c r="W210" s="22">
        <f t="shared" si="45"/>
        <v>0</v>
      </c>
      <c r="X210" s="22">
        <f t="shared" si="46"/>
        <v>1.6171630955321359</v>
      </c>
      <c r="Y210" s="23">
        <f t="shared" si="47"/>
        <v>0.5799069896580811</v>
      </c>
      <c r="Z210" s="23">
        <f t="shared" si="48"/>
        <v>0.35172963537031887</v>
      </c>
      <c r="AA210" s="24"/>
      <c r="AB210" s="23">
        <f t="shared" si="49"/>
        <v>2.548799720560536</v>
      </c>
      <c r="AC210" s="30">
        <v>257427.511901779</v>
      </c>
      <c r="AD210" s="26">
        <f t="shared" si="50"/>
        <v>6561.311703998484</v>
      </c>
      <c r="AE210" s="61" t="s">
        <v>1173</v>
      </c>
      <c r="AF210" s="28">
        <f>F210/H210</f>
        <v>3052547630.7808948</v>
      </c>
      <c r="AG210" s="22">
        <f>(M210/AF210)*100</f>
        <v>0.37114511124276045</v>
      </c>
      <c r="AH210" s="22">
        <f>(Q210/AF210)*100</f>
        <v>0.6119178554872071</v>
      </c>
      <c r="AI210" s="22">
        <f>(T210/AF210)*100</f>
        <v>1.7064304984055096</v>
      </c>
      <c r="AJ210" s="22">
        <f t="shared" si="51"/>
        <v>2.689</v>
      </c>
    </row>
    <row r="211" spans="1:36" ht="12.75">
      <c r="A211" s="13" t="s">
        <v>461</v>
      </c>
      <c r="B211" s="14" t="s">
        <v>462</v>
      </c>
      <c r="C211" s="15" t="s">
        <v>445</v>
      </c>
      <c r="D211" s="16"/>
      <c r="E211" s="16"/>
      <c r="F211" s="34">
        <v>961309400</v>
      </c>
      <c r="G211" s="33">
        <v>11.93</v>
      </c>
      <c r="H211" s="19">
        <f t="shared" si="40"/>
        <v>0.1193</v>
      </c>
      <c r="I211" s="17">
        <v>29473231.74</v>
      </c>
      <c r="J211" s="17">
        <v>0</v>
      </c>
      <c r="K211" s="17">
        <v>0</v>
      </c>
      <c r="L211" s="17">
        <v>1187892.93</v>
      </c>
      <c r="M211" s="20">
        <f t="shared" si="41"/>
        <v>30661124.669999998</v>
      </c>
      <c r="N211" s="17">
        <v>84486478</v>
      </c>
      <c r="O211" s="17">
        <v>0</v>
      </c>
      <c r="P211" s="17">
        <v>0</v>
      </c>
      <c r="Q211" s="20">
        <f t="shared" si="52"/>
        <v>84486478</v>
      </c>
      <c r="R211" s="17">
        <v>26563774.63</v>
      </c>
      <c r="S211" s="17">
        <v>288688</v>
      </c>
      <c r="T211" s="21">
        <f t="shared" si="42"/>
        <v>26852462.63</v>
      </c>
      <c r="U211" s="20">
        <f t="shared" si="43"/>
        <v>142000065.3</v>
      </c>
      <c r="V211" s="22">
        <f t="shared" si="44"/>
        <v>2.7632908437179537</v>
      </c>
      <c r="W211" s="22">
        <f t="shared" si="45"/>
        <v>0.03003070603491446</v>
      </c>
      <c r="X211" s="22">
        <f t="shared" si="46"/>
        <v>2.7933215497528683</v>
      </c>
      <c r="Y211" s="23">
        <f t="shared" si="47"/>
        <v>8.788687388264382</v>
      </c>
      <c r="Z211" s="23">
        <f t="shared" si="48"/>
        <v>3.18951678512662</v>
      </c>
      <c r="AA211" s="24"/>
      <c r="AB211" s="23">
        <f t="shared" si="49"/>
        <v>14.771525723143872</v>
      </c>
      <c r="AC211" s="30">
        <v>79796.71814671815</v>
      </c>
      <c r="AD211" s="26">
        <f t="shared" si="50"/>
        <v>11787.192747267085</v>
      </c>
      <c r="AE211" s="61" t="s">
        <v>1173</v>
      </c>
      <c r="AF211" s="28">
        <f>F211/H211</f>
        <v>8057916177.703269</v>
      </c>
      <c r="AG211" s="22">
        <f>(M211/AF211)*100</f>
        <v>0.38050935246560574</v>
      </c>
      <c r="AH211" s="22">
        <f>(Q211/AF211)*100</f>
        <v>1.0484904054199407</v>
      </c>
      <c r="AI211" s="22">
        <f>(T211/AF211)*100</f>
        <v>0.3332432608855172</v>
      </c>
      <c r="AJ211" s="22">
        <f t="shared" si="51"/>
        <v>1.762</v>
      </c>
    </row>
    <row r="212" spans="1:36" ht="12.75">
      <c r="A212" s="13" t="s">
        <v>463</v>
      </c>
      <c r="B212" s="14" t="s">
        <v>464</v>
      </c>
      <c r="C212" s="15" t="s">
        <v>445</v>
      </c>
      <c r="D212" s="16"/>
      <c r="E212" s="16"/>
      <c r="F212" s="34">
        <v>2055989880</v>
      </c>
      <c r="G212" s="33">
        <v>52.73</v>
      </c>
      <c r="H212" s="19">
        <f t="shared" si="40"/>
        <v>0.5273</v>
      </c>
      <c r="I212" s="17">
        <v>14323406.94</v>
      </c>
      <c r="J212" s="17">
        <v>0</v>
      </c>
      <c r="K212" s="17">
        <v>0</v>
      </c>
      <c r="L212" s="17">
        <v>574985.69</v>
      </c>
      <c r="M212" s="20">
        <f t="shared" si="41"/>
        <v>14898392.629999999</v>
      </c>
      <c r="N212" s="17">
        <v>0</v>
      </c>
      <c r="O212" s="17">
        <v>52722617.53</v>
      </c>
      <c r="P212" s="17">
        <v>0</v>
      </c>
      <c r="Q212" s="20">
        <f t="shared" si="52"/>
        <v>52722617.53</v>
      </c>
      <c r="R212" s="17">
        <v>24189714.76</v>
      </c>
      <c r="S212" s="17">
        <v>308400</v>
      </c>
      <c r="T212" s="21">
        <f t="shared" si="42"/>
        <v>24498114.76</v>
      </c>
      <c r="U212" s="20">
        <f t="shared" si="43"/>
        <v>92119124.92</v>
      </c>
      <c r="V212" s="22">
        <f t="shared" si="44"/>
        <v>1.1765483378741144</v>
      </c>
      <c r="W212" s="22">
        <f t="shared" si="45"/>
        <v>0.015000073833048244</v>
      </c>
      <c r="X212" s="22">
        <f t="shared" si="46"/>
        <v>1.1915484117071626</v>
      </c>
      <c r="Y212" s="23">
        <f t="shared" si="47"/>
        <v>2.5643422685524118</v>
      </c>
      <c r="Z212" s="23">
        <f t="shared" si="48"/>
        <v>0.7246335585075934</v>
      </c>
      <c r="AA212" s="24"/>
      <c r="AB212" s="23">
        <f t="shared" si="49"/>
        <v>4.480524238767168</v>
      </c>
      <c r="AC212" s="30">
        <v>268417.8774202941</v>
      </c>
      <c r="AD212" s="26">
        <f t="shared" si="50"/>
        <v>12026.528059000622</v>
      </c>
      <c r="AE212" s="61" t="s">
        <v>1173</v>
      </c>
      <c r="AF212" s="28">
        <f>F212/H212</f>
        <v>3899089474.682344</v>
      </c>
      <c r="AG212" s="22">
        <f>(M212/AF212)*100</f>
        <v>0.382099275401054</v>
      </c>
      <c r="AH212" s="22">
        <f>(Q212/AF212)*100</f>
        <v>1.3521776782076866</v>
      </c>
      <c r="AI212" s="22">
        <f>(T212/AF212)*100</f>
        <v>0.6283034774931869</v>
      </c>
      <c r="AJ212" s="22">
        <f t="shared" si="51"/>
        <v>2.362</v>
      </c>
    </row>
    <row r="213" spans="1:36" ht="12.75">
      <c r="A213" s="13" t="s">
        <v>465</v>
      </c>
      <c r="B213" s="14" t="s">
        <v>466</v>
      </c>
      <c r="C213" s="15" t="s">
        <v>445</v>
      </c>
      <c r="D213" s="16"/>
      <c r="E213" s="16"/>
      <c r="F213" s="34">
        <v>8315067845</v>
      </c>
      <c r="G213" s="33">
        <v>90.54</v>
      </c>
      <c r="H213" s="19">
        <f t="shared" si="40"/>
        <v>0.9054000000000001</v>
      </c>
      <c r="I213" s="17">
        <v>31975726.22</v>
      </c>
      <c r="J213" s="17">
        <v>0</v>
      </c>
      <c r="K213" s="17">
        <v>0</v>
      </c>
      <c r="L213" s="17">
        <v>1292576.54</v>
      </c>
      <c r="M213" s="20">
        <f t="shared" si="41"/>
        <v>33268302.759999998</v>
      </c>
      <c r="N213" s="17">
        <v>70597998.5</v>
      </c>
      <c r="O213" s="17">
        <v>0</v>
      </c>
      <c r="P213" s="17">
        <v>0</v>
      </c>
      <c r="Q213" s="20">
        <f t="shared" si="52"/>
        <v>70597998.5</v>
      </c>
      <c r="R213" s="17">
        <v>34895944.9</v>
      </c>
      <c r="S213" s="17">
        <v>0</v>
      </c>
      <c r="T213" s="21">
        <f t="shared" si="42"/>
        <v>34895944.9</v>
      </c>
      <c r="U213" s="20">
        <f t="shared" si="43"/>
        <v>138762246.16</v>
      </c>
      <c r="V213" s="22">
        <f t="shared" si="44"/>
        <v>0.4196711987261001</v>
      </c>
      <c r="W213" s="22">
        <f t="shared" si="45"/>
        <v>0</v>
      </c>
      <c r="X213" s="22">
        <f t="shared" si="46"/>
        <v>0.4196711987261001</v>
      </c>
      <c r="Y213" s="23">
        <f t="shared" si="47"/>
        <v>0.8490369509426413</v>
      </c>
      <c r="Z213" s="23">
        <f t="shared" si="48"/>
        <v>0.40009658826782546</v>
      </c>
      <c r="AA213" s="24"/>
      <c r="AB213" s="23">
        <f t="shared" si="49"/>
        <v>1.668804737936567</v>
      </c>
      <c r="AC213" s="30">
        <v>1088147.5773780586</v>
      </c>
      <c r="AD213" s="26">
        <f t="shared" si="50"/>
        <v>18159.05832702701</v>
      </c>
      <c r="AE213" s="61" t="s">
        <v>1173</v>
      </c>
      <c r="AF213" s="28">
        <f>F213/H213</f>
        <v>9183861105.58869</v>
      </c>
      <c r="AG213" s="22">
        <f>(M213/AF213)*100</f>
        <v>0.3622474510176892</v>
      </c>
      <c r="AH213" s="22">
        <f>(Q213/AF213)*100</f>
        <v>0.7687180553834675</v>
      </c>
      <c r="AI213" s="22">
        <f>(T213/AF213)*100</f>
        <v>0.3799703033266111</v>
      </c>
      <c r="AJ213" s="22">
        <f t="shared" si="51"/>
        <v>1.5110000000000001</v>
      </c>
    </row>
    <row r="214" spans="1:36" ht="12.75">
      <c r="A214" s="13" t="s">
        <v>467</v>
      </c>
      <c r="B214" s="14" t="s">
        <v>468</v>
      </c>
      <c r="C214" s="15" t="s">
        <v>445</v>
      </c>
      <c r="D214" s="16"/>
      <c r="E214" s="16"/>
      <c r="F214" s="34">
        <v>7335108076</v>
      </c>
      <c r="G214" s="33">
        <v>99.24</v>
      </c>
      <c r="H214" s="19">
        <f t="shared" si="40"/>
        <v>0.9924</v>
      </c>
      <c r="I214" s="17">
        <v>26690533.5</v>
      </c>
      <c r="J214" s="17">
        <v>0</v>
      </c>
      <c r="K214" s="17">
        <v>0</v>
      </c>
      <c r="L214" s="17">
        <v>1075218.43</v>
      </c>
      <c r="M214" s="20">
        <f t="shared" si="41"/>
        <v>27765751.93</v>
      </c>
      <c r="N214" s="17">
        <v>93005952</v>
      </c>
      <c r="O214" s="17">
        <v>0</v>
      </c>
      <c r="P214" s="17">
        <v>4802306.81</v>
      </c>
      <c r="Q214" s="20">
        <f t="shared" si="52"/>
        <v>97808258.81</v>
      </c>
      <c r="R214" s="17">
        <v>43196172.83</v>
      </c>
      <c r="S214" s="17">
        <v>0</v>
      </c>
      <c r="T214" s="21">
        <f t="shared" si="42"/>
        <v>43196172.83</v>
      </c>
      <c r="U214" s="20">
        <f t="shared" si="43"/>
        <v>168770183.57</v>
      </c>
      <c r="V214" s="22">
        <f t="shared" si="44"/>
        <v>0.5888962014252399</v>
      </c>
      <c r="W214" s="22">
        <f t="shared" si="45"/>
        <v>0</v>
      </c>
      <c r="X214" s="22">
        <f t="shared" si="46"/>
        <v>0.5888962014252399</v>
      </c>
      <c r="Y214" s="23">
        <f t="shared" si="47"/>
        <v>1.3334262807936301</v>
      </c>
      <c r="Z214" s="23">
        <f t="shared" si="48"/>
        <v>0.37853228121951943</v>
      </c>
      <c r="AA214" s="24"/>
      <c r="AB214" s="23">
        <f t="shared" si="49"/>
        <v>2.300854763438389</v>
      </c>
      <c r="AC214" s="30">
        <v>656328.1269510926</v>
      </c>
      <c r="AD214" s="26">
        <f t="shared" si="50"/>
        <v>15101.156972740171</v>
      </c>
      <c r="AE214" s="61" t="s">
        <v>1173</v>
      </c>
      <c r="AF214" s="28">
        <f>F214/H214</f>
        <v>7391281817.815397</v>
      </c>
      <c r="AG214" s="22">
        <f>(M214/AF214)*100</f>
        <v>0.37565543588225103</v>
      </c>
      <c r="AH214" s="22">
        <f>(Q214/AF214)*100</f>
        <v>1.3232922410595986</v>
      </c>
      <c r="AI214" s="22">
        <f>(T214/AF214)*100</f>
        <v>0.5844205902944081</v>
      </c>
      <c r="AJ214" s="22">
        <f t="shared" si="51"/>
        <v>2.283</v>
      </c>
    </row>
    <row r="215" spans="1:36" ht="12.75">
      <c r="A215" s="13" t="s">
        <v>469</v>
      </c>
      <c r="B215" s="14" t="s">
        <v>470</v>
      </c>
      <c r="C215" s="15" t="s">
        <v>445</v>
      </c>
      <c r="D215" s="16"/>
      <c r="E215" s="16"/>
      <c r="F215" s="34">
        <v>10858108700</v>
      </c>
      <c r="G215" s="33">
        <v>57.84</v>
      </c>
      <c r="H215" s="19">
        <f t="shared" si="40"/>
        <v>0.5784</v>
      </c>
      <c r="I215" s="17">
        <v>64462391.35</v>
      </c>
      <c r="J215" s="17">
        <v>0</v>
      </c>
      <c r="K215" s="17">
        <v>0</v>
      </c>
      <c r="L215" s="17">
        <v>2651316.23</v>
      </c>
      <c r="M215" s="20">
        <f t="shared" si="41"/>
        <v>67113707.58</v>
      </c>
      <c r="N215" s="17">
        <v>96699573</v>
      </c>
      <c r="O215" s="17">
        <v>0</v>
      </c>
      <c r="P215" s="17">
        <v>3577646</v>
      </c>
      <c r="Q215" s="20">
        <f t="shared" si="52"/>
        <v>100277219</v>
      </c>
      <c r="R215" s="17">
        <v>114740829</v>
      </c>
      <c r="S215" s="17">
        <v>0</v>
      </c>
      <c r="T215" s="21">
        <f t="shared" si="42"/>
        <v>114740829</v>
      </c>
      <c r="U215" s="20">
        <f t="shared" si="43"/>
        <v>282131755.58</v>
      </c>
      <c r="V215" s="22">
        <f t="shared" si="44"/>
        <v>1.0567294191851293</v>
      </c>
      <c r="W215" s="22">
        <f t="shared" si="45"/>
        <v>0</v>
      </c>
      <c r="X215" s="22">
        <f t="shared" si="46"/>
        <v>1.0567294191851293</v>
      </c>
      <c r="Y215" s="23">
        <f t="shared" si="47"/>
        <v>0.9235238085247757</v>
      </c>
      <c r="Z215" s="23">
        <f t="shared" si="48"/>
        <v>0.6180975843426582</v>
      </c>
      <c r="AA215" s="24"/>
      <c r="AB215" s="23">
        <f t="shared" si="49"/>
        <v>2.598350812052563</v>
      </c>
      <c r="AC215" s="30">
        <v>175072.47740963855</v>
      </c>
      <c r="AD215" s="26">
        <f t="shared" si="50"/>
        <v>4548.997138453883</v>
      </c>
      <c r="AE215" s="61" t="s">
        <v>1173</v>
      </c>
      <c r="AF215" s="28">
        <f>F215/H215</f>
        <v>18772663727.524204</v>
      </c>
      <c r="AG215" s="22">
        <f>(M215/AF215)*100</f>
        <v>0.3575076427837935</v>
      </c>
      <c r="AH215" s="22">
        <f>(Q215/AF215)*100</f>
        <v>0.5341661708507303</v>
      </c>
      <c r="AI215" s="22">
        <f>(T215/AF215)*100</f>
        <v>0.6112122960566788</v>
      </c>
      <c r="AJ215" s="22">
        <f t="shared" si="51"/>
        <v>1.5030000000000001</v>
      </c>
    </row>
    <row r="216" spans="1:36" ht="12.75">
      <c r="A216" s="13" t="s">
        <v>471</v>
      </c>
      <c r="B216" s="14" t="s">
        <v>472</v>
      </c>
      <c r="C216" s="15" t="s">
        <v>445</v>
      </c>
      <c r="D216" s="16"/>
      <c r="E216" s="16" t="s">
        <v>110</v>
      </c>
      <c r="F216" s="34">
        <v>1821438600</v>
      </c>
      <c r="G216" s="33">
        <v>101.51</v>
      </c>
      <c r="H216" s="19">
        <f t="shared" si="40"/>
        <v>1.0151000000000001</v>
      </c>
      <c r="I216" s="17">
        <v>6637886.22</v>
      </c>
      <c r="J216" s="17">
        <v>0</v>
      </c>
      <c r="K216" s="17">
        <v>0</v>
      </c>
      <c r="L216" s="17">
        <v>266498.53</v>
      </c>
      <c r="M216" s="20">
        <f t="shared" si="41"/>
        <v>6904384.75</v>
      </c>
      <c r="N216" s="17">
        <v>0</v>
      </c>
      <c r="O216" s="17">
        <v>6709963.24</v>
      </c>
      <c r="P216" s="17">
        <v>10629946</v>
      </c>
      <c r="Q216" s="20">
        <f t="shared" si="52"/>
        <v>17339909.240000002</v>
      </c>
      <c r="R216" s="17">
        <v>4919869.17</v>
      </c>
      <c r="S216" s="17">
        <v>0</v>
      </c>
      <c r="T216" s="21">
        <f t="shared" si="42"/>
        <v>4919869.17</v>
      </c>
      <c r="U216" s="20">
        <f t="shared" si="43"/>
        <v>29164163.160000004</v>
      </c>
      <c r="V216" s="22">
        <f t="shared" si="44"/>
        <v>0.270108977047044</v>
      </c>
      <c r="W216" s="22">
        <f t="shared" si="45"/>
        <v>0</v>
      </c>
      <c r="X216" s="22">
        <f t="shared" si="46"/>
        <v>0.270108977047044</v>
      </c>
      <c r="Y216" s="23">
        <f t="shared" si="47"/>
        <v>0.951989775554334</v>
      </c>
      <c r="Z216" s="23">
        <f t="shared" si="48"/>
        <v>0.3790621737125808</v>
      </c>
      <c r="AA216" s="24"/>
      <c r="AB216" s="23">
        <f t="shared" si="49"/>
        <v>1.601160926313959</v>
      </c>
      <c r="AC216" s="30">
        <v>818511.5329852871</v>
      </c>
      <c r="AD216" s="26">
        <f t="shared" si="50"/>
        <v>13105.68684353381</v>
      </c>
      <c r="AE216" s="61" t="s">
        <v>1173</v>
      </c>
      <c r="AF216" s="28">
        <f>F216/H216</f>
        <v>1794344005.5166976</v>
      </c>
      <c r="AG216" s="22">
        <f>(M216/AF216)*100</f>
        <v>0.3847860125356408</v>
      </c>
      <c r="AH216" s="22">
        <f>(Q216/AF216)*100</f>
        <v>0.9663648211652045</v>
      </c>
      <c r="AI216" s="22">
        <f>(T216/AF216)*100</f>
        <v>0.27418762260045443</v>
      </c>
      <c r="AJ216" s="22">
        <f t="shared" si="51"/>
        <v>1.625</v>
      </c>
    </row>
    <row r="217" spans="1:36" ht="12.75">
      <c r="A217" s="13" t="s">
        <v>473</v>
      </c>
      <c r="B217" s="14" t="s">
        <v>474</v>
      </c>
      <c r="C217" s="15" t="s">
        <v>445</v>
      </c>
      <c r="D217" s="16"/>
      <c r="E217" s="16"/>
      <c r="F217" s="34">
        <v>4176524000</v>
      </c>
      <c r="G217" s="33">
        <v>96.15</v>
      </c>
      <c r="H217" s="19">
        <f t="shared" si="40"/>
        <v>0.9615</v>
      </c>
      <c r="I217" s="17">
        <v>16615682.3</v>
      </c>
      <c r="J217" s="17">
        <v>0</v>
      </c>
      <c r="K217" s="17">
        <v>0</v>
      </c>
      <c r="L217" s="17">
        <v>667724.63</v>
      </c>
      <c r="M217" s="20">
        <f t="shared" si="41"/>
        <v>17283406.93</v>
      </c>
      <c r="N217" s="17">
        <v>44885271</v>
      </c>
      <c r="O217" s="17">
        <v>0</v>
      </c>
      <c r="P217" s="17">
        <v>0</v>
      </c>
      <c r="Q217" s="20">
        <f t="shared" si="52"/>
        <v>44885271</v>
      </c>
      <c r="R217" s="17">
        <v>33216200.81</v>
      </c>
      <c r="S217" s="17">
        <v>0</v>
      </c>
      <c r="T217" s="21">
        <f t="shared" si="42"/>
        <v>33216200.81</v>
      </c>
      <c r="U217" s="20">
        <f t="shared" si="43"/>
        <v>95384878.74</v>
      </c>
      <c r="V217" s="22">
        <f t="shared" si="44"/>
        <v>0.7953073132106987</v>
      </c>
      <c r="W217" s="22">
        <f t="shared" si="45"/>
        <v>0</v>
      </c>
      <c r="X217" s="22">
        <f t="shared" si="46"/>
        <v>0.7953073132106987</v>
      </c>
      <c r="Y217" s="23">
        <f t="shared" si="47"/>
        <v>1.0747040122360125</v>
      </c>
      <c r="Z217" s="23">
        <f t="shared" si="48"/>
        <v>0.41382276098497217</v>
      </c>
      <c r="AA217" s="24"/>
      <c r="AB217" s="23">
        <f t="shared" si="49"/>
        <v>2.2838340864316833</v>
      </c>
      <c r="AC217" s="30">
        <v>405104.25066796213</v>
      </c>
      <c r="AD217" s="26">
        <f t="shared" si="50"/>
        <v>9251.90896233857</v>
      </c>
      <c r="AE217" s="61" t="s">
        <v>1173</v>
      </c>
      <c r="AF217" s="28">
        <f>F217/H217</f>
        <v>4343758710.348413</v>
      </c>
      <c r="AG217" s="22">
        <f>(M217/AF217)*100</f>
        <v>0.3978905846870508</v>
      </c>
      <c r="AH217" s="22">
        <f>(Q217/AF217)*100</f>
        <v>1.033327907764926</v>
      </c>
      <c r="AI217" s="22">
        <f>(T217/AF217)*100</f>
        <v>0.7646879816520868</v>
      </c>
      <c r="AJ217" s="22">
        <f t="shared" si="51"/>
        <v>2.196</v>
      </c>
    </row>
    <row r="218" spans="1:36" ht="12.75">
      <c r="A218" s="13" t="s">
        <v>475</v>
      </c>
      <c r="B218" s="14" t="s">
        <v>476</v>
      </c>
      <c r="C218" s="15" t="s">
        <v>445</v>
      </c>
      <c r="D218" s="16"/>
      <c r="E218" s="16"/>
      <c r="F218" s="34">
        <v>1612092114</v>
      </c>
      <c r="G218" s="33">
        <v>87.72</v>
      </c>
      <c r="H218" s="19">
        <f t="shared" si="40"/>
        <v>0.8772</v>
      </c>
      <c r="I218" s="17">
        <v>6660964.58</v>
      </c>
      <c r="J218" s="17">
        <v>0</v>
      </c>
      <c r="K218" s="17">
        <v>0</v>
      </c>
      <c r="L218" s="17">
        <v>268559.88</v>
      </c>
      <c r="M218" s="20">
        <f t="shared" si="41"/>
        <v>6929524.46</v>
      </c>
      <c r="N218" s="17">
        <v>9288678</v>
      </c>
      <c r="O218" s="17">
        <v>0</v>
      </c>
      <c r="P218" s="17">
        <v>669850.13</v>
      </c>
      <c r="Q218" s="20">
        <f t="shared" si="52"/>
        <v>9958528.13</v>
      </c>
      <c r="R218" s="17">
        <v>30680646.52</v>
      </c>
      <c r="S218" s="17">
        <v>0</v>
      </c>
      <c r="T218" s="21">
        <f t="shared" si="42"/>
        <v>30680646.52</v>
      </c>
      <c r="U218" s="20">
        <f t="shared" si="43"/>
        <v>47568699.11</v>
      </c>
      <c r="V218" s="22">
        <f t="shared" si="44"/>
        <v>1.9031571616508758</v>
      </c>
      <c r="W218" s="22">
        <f t="shared" si="45"/>
        <v>0</v>
      </c>
      <c r="X218" s="22">
        <f t="shared" si="46"/>
        <v>1.9031571616508758</v>
      </c>
      <c r="Y218" s="23">
        <f t="shared" si="47"/>
        <v>0.6177393986061023</v>
      </c>
      <c r="Z218" s="23">
        <f t="shared" si="48"/>
        <v>0.4298466818255275</v>
      </c>
      <c r="AA218" s="24"/>
      <c r="AB218" s="23">
        <f t="shared" si="49"/>
        <v>2.9507432420825057</v>
      </c>
      <c r="AC218" s="30">
        <v>244953.27489651815</v>
      </c>
      <c r="AD218" s="26">
        <f t="shared" si="50"/>
        <v>7227.942205268791</v>
      </c>
      <c r="AE218" s="61" t="s">
        <v>1173</v>
      </c>
      <c r="AF218" s="28">
        <f>F218/H218</f>
        <v>1837770307.7975376</v>
      </c>
      <c r="AG218" s="22">
        <f>(M218/AF218)*100</f>
        <v>0.37706150929735277</v>
      </c>
      <c r="AH218" s="22">
        <f>(Q218/AF218)*100</f>
        <v>0.5418810004572729</v>
      </c>
      <c r="AI218" s="22">
        <f>(T218/AF218)*100</f>
        <v>1.6694494622001481</v>
      </c>
      <c r="AJ218" s="22">
        <f t="shared" si="51"/>
        <v>2.588</v>
      </c>
    </row>
    <row r="219" spans="1:36" ht="12.75">
      <c r="A219" s="13" t="s">
        <v>477</v>
      </c>
      <c r="B219" s="14" t="s">
        <v>478</v>
      </c>
      <c r="C219" s="15" t="s">
        <v>445</v>
      </c>
      <c r="D219" s="16"/>
      <c r="E219" s="16"/>
      <c r="F219" s="34">
        <v>239650017</v>
      </c>
      <c r="G219" s="33">
        <v>11.83</v>
      </c>
      <c r="H219" s="19">
        <f t="shared" si="40"/>
        <v>0.1183</v>
      </c>
      <c r="I219" s="17">
        <v>6957277.79</v>
      </c>
      <c r="J219" s="17">
        <v>0</v>
      </c>
      <c r="K219" s="17">
        <v>0</v>
      </c>
      <c r="L219" s="17">
        <v>279284.27</v>
      </c>
      <c r="M219" s="20">
        <f t="shared" si="41"/>
        <v>7236562.0600000005</v>
      </c>
      <c r="N219" s="17">
        <v>0</v>
      </c>
      <c r="O219" s="17">
        <v>7589325.96</v>
      </c>
      <c r="P219" s="17">
        <v>6439641.75</v>
      </c>
      <c r="Q219" s="20">
        <f t="shared" si="52"/>
        <v>14028967.71</v>
      </c>
      <c r="R219" s="17">
        <v>7594767.5</v>
      </c>
      <c r="S219" s="17">
        <v>95860.01</v>
      </c>
      <c r="T219" s="21">
        <f t="shared" si="42"/>
        <v>7690627.51</v>
      </c>
      <c r="U219" s="20">
        <f t="shared" si="43"/>
        <v>28956157.28</v>
      </c>
      <c r="V219" s="22">
        <f t="shared" si="44"/>
        <v>3.169107849468669</v>
      </c>
      <c r="W219" s="22">
        <f t="shared" si="45"/>
        <v>0.04000000133528052</v>
      </c>
      <c r="X219" s="22">
        <f t="shared" si="46"/>
        <v>3.2091078508039494</v>
      </c>
      <c r="Y219" s="23">
        <f t="shared" si="47"/>
        <v>5.853939793377942</v>
      </c>
      <c r="Z219" s="23">
        <f t="shared" si="48"/>
        <v>3.019637615965619</v>
      </c>
      <c r="AA219" s="24"/>
      <c r="AB219" s="23">
        <f t="shared" si="49"/>
        <v>12.082685260147509</v>
      </c>
      <c r="AC219" s="30">
        <v>63558.94069032572</v>
      </c>
      <c r="AD219" s="26">
        <f t="shared" si="50"/>
        <v>7679.626758295883</v>
      </c>
      <c r="AE219" s="61" t="s">
        <v>1173</v>
      </c>
      <c r="AF219" s="28">
        <f>F219/H219</f>
        <v>2025782054.0997465</v>
      </c>
      <c r="AG219" s="22">
        <f>(M219/AF219)*100</f>
        <v>0.3572231299687327</v>
      </c>
      <c r="AH219" s="22">
        <f>(Q219/AF219)*100</f>
        <v>0.6925210775566104</v>
      </c>
      <c r="AI219" s="22">
        <f>(T219/AF219)*100</f>
        <v>0.3796374587501072</v>
      </c>
      <c r="AJ219" s="22">
        <f t="shared" si="51"/>
        <v>1.4299999999999997</v>
      </c>
    </row>
    <row r="220" spans="1:36" ht="12.75">
      <c r="A220" s="13" t="s">
        <v>479</v>
      </c>
      <c r="B220" s="14" t="s">
        <v>480</v>
      </c>
      <c r="C220" s="15" t="s">
        <v>445</v>
      </c>
      <c r="D220" s="16"/>
      <c r="E220" s="16" t="s">
        <v>110</v>
      </c>
      <c r="F220" s="34">
        <v>2866442315</v>
      </c>
      <c r="G220" s="33">
        <v>100.81</v>
      </c>
      <c r="H220" s="19">
        <f t="shared" si="40"/>
        <v>1.0081</v>
      </c>
      <c r="I220" s="17">
        <v>10646354.08</v>
      </c>
      <c r="J220" s="17">
        <v>0</v>
      </c>
      <c r="K220" s="17">
        <v>0</v>
      </c>
      <c r="L220" s="17">
        <v>427726.35</v>
      </c>
      <c r="M220" s="20">
        <f t="shared" si="41"/>
        <v>11074080.43</v>
      </c>
      <c r="N220" s="17">
        <v>0</v>
      </c>
      <c r="O220" s="17">
        <v>39189479.97</v>
      </c>
      <c r="P220" s="17">
        <v>0</v>
      </c>
      <c r="Q220" s="20">
        <f t="shared" si="52"/>
        <v>39189479.97</v>
      </c>
      <c r="R220" s="17">
        <v>19517948.85</v>
      </c>
      <c r="S220" s="17">
        <v>286698</v>
      </c>
      <c r="T220" s="21">
        <f t="shared" si="42"/>
        <v>19804646.85</v>
      </c>
      <c r="U220" s="20">
        <f t="shared" si="43"/>
        <v>70068207.25</v>
      </c>
      <c r="V220" s="22">
        <f t="shared" si="44"/>
        <v>0.6809119704891045</v>
      </c>
      <c r="W220" s="22">
        <f t="shared" si="45"/>
        <v>0.010001875792152476</v>
      </c>
      <c r="X220" s="22">
        <f t="shared" si="46"/>
        <v>0.690913846281257</v>
      </c>
      <c r="Y220" s="23">
        <f t="shared" si="47"/>
        <v>1.3671818813489711</v>
      </c>
      <c r="Z220" s="23">
        <f t="shared" si="48"/>
        <v>0.38633536673840235</v>
      </c>
      <c r="AA220" s="24"/>
      <c r="AB220" s="23">
        <f t="shared" si="49"/>
        <v>2.4444310943686305</v>
      </c>
      <c r="AC220" s="30">
        <v>587229.6950240771</v>
      </c>
      <c r="AD220" s="26">
        <f t="shared" si="50"/>
        <v>14354.425260534617</v>
      </c>
      <c r="AE220" s="61" t="s">
        <v>1173</v>
      </c>
      <c r="AF220" s="28">
        <f>F220/H220</f>
        <v>2843410688.4237676</v>
      </c>
      <c r="AG220" s="22">
        <f>(M220/AF220)*100</f>
        <v>0.3894646832089834</v>
      </c>
      <c r="AH220" s="22">
        <f>(Q220/AF220)*100</f>
        <v>1.3782560545878977</v>
      </c>
      <c r="AI220" s="22">
        <f>(T220/AF220)*100</f>
        <v>0.6965102484361351</v>
      </c>
      <c r="AJ220" s="22">
        <f t="shared" si="51"/>
        <v>2.464</v>
      </c>
    </row>
    <row r="221" spans="1:36" ht="12.75">
      <c r="A221" s="13" t="s">
        <v>481</v>
      </c>
      <c r="B221" s="14" t="s">
        <v>482</v>
      </c>
      <c r="C221" s="15" t="s">
        <v>445</v>
      </c>
      <c r="D221" s="16"/>
      <c r="E221" s="16"/>
      <c r="F221" s="34">
        <v>504648900</v>
      </c>
      <c r="G221" s="33">
        <v>19.68</v>
      </c>
      <c r="H221" s="19">
        <f t="shared" si="40"/>
        <v>0.1968</v>
      </c>
      <c r="I221" s="17">
        <v>9698012.9</v>
      </c>
      <c r="J221" s="17">
        <v>0</v>
      </c>
      <c r="K221" s="17">
        <v>0</v>
      </c>
      <c r="L221" s="17">
        <v>389352.71</v>
      </c>
      <c r="M221" s="20">
        <f t="shared" si="41"/>
        <v>10087365.610000001</v>
      </c>
      <c r="N221" s="17">
        <v>26188298</v>
      </c>
      <c r="O221" s="17">
        <v>0</v>
      </c>
      <c r="P221" s="17">
        <v>0</v>
      </c>
      <c r="Q221" s="20">
        <f t="shared" si="52"/>
        <v>26188298</v>
      </c>
      <c r="R221" s="17">
        <v>12207914</v>
      </c>
      <c r="S221" s="17">
        <v>0</v>
      </c>
      <c r="T221" s="21">
        <f t="shared" si="42"/>
        <v>12207914</v>
      </c>
      <c r="U221" s="20">
        <f t="shared" si="43"/>
        <v>48483577.61</v>
      </c>
      <c r="V221" s="22">
        <f t="shared" si="44"/>
        <v>2.4190905796089126</v>
      </c>
      <c r="W221" s="22">
        <f t="shared" si="45"/>
        <v>0</v>
      </c>
      <c r="X221" s="22">
        <f t="shared" si="46"/>
        <v>2.4190905796089126</v>
      </c>
      <c r="Y221" s="23">
        <f t="shared" si="47"/>
        <v>5.189409508273971</v>
      </c>
      <c r="Z221" s="23">
        <f t="shared" si="48"/>
        <v>1.9988878624326738</v>
      </c>
      <c r="AA221" s="24"/>
      <c r="AB221" s="23">
        <f t="shared" si="49"/>
        <v>9.607387950315555</v>
      </c>
      <c r="AC221" s="30">
        <v>91690.89966832504</v>
      </c>
      <c r="AD221" s="26">
        <f t="shared" si="50"/>
        <v>8809.100446270586</v>
      </c>
      <c r="AE221" s="61" t="s">
        <v>1173</v>
      </c>
      <c r="AF221" s="28">
        <f>F221/H221</f>
        <v>2564272865.8536587</v>
      </c>
      <c r="AG221" s="22">
        <f>(M221/AF221)*100</f>
        <v>0.3933811313267502</v>
      </c>
      <c r="AH221" s="22">
        <f>(Q221/AF221)*100</f>
        <v>1.0212757912283175</v>
      </c>
      <c r="AI221" s="22">
        <f>(T221/AF221)*100</f>
        <v>0.4760770260670339</v>
      </c>
      <c r="AJ221" s="22">
        <f t="shared" si="51"/>
        <v>1.89</v>
      </c>
    </row>
    <row r="222" spans="1:36" ht="12.75">
      <c r="A222" s="13" t="s">
        <v>483</v>
      </c>
      <c r="B222" s="14" t="s">
        <v>484</v>
      </c>
      <c r="C222" s="15" t="s">
        <v>445</v>
      </c>
      <c r="D222" s="16"/>
      <c r="E222" s="16"/>
      <c r="F222" s="34">
        <v>1139197700</v>
      </c>
      <c r="G222" s="33">
        <v>44.6</v>
      </c>
      <c r="H222" s="19">
        <f t="shared" si="40"/>
        <v>0.446</v>
      </c>
      <c r="I222" s="17">
        <v>8974375.77</v>
      </c>
      <c r="J222" s="17">
        <v>0</v>
      </c>
      <c r="K222" s="17">
        <v>0</v>
      </c>
      <c r="L222" s="17">
        <v>360251.62</v>
      </c>
      <c r="M222" s="20">
        <f t="shared" si="41"/>
        <v>9334627.389999999</v>
      </c>
      <c r="N222" s="17">
        <v>0</v>
      </c>
      <c r="O222" s="17">
        <v>23040821.5</v>
      </c>
      <c r="P222" s="17">
        <v>0</v>
      </c>
      <c r="Q222" s="20">
        <f t="shared" si="52"/>
        <v>23040821.5</v>
      </c>
      <c r="R222" s="17">
        <v>10933916.97</v>
      </c>
      <c r="S222" s="17">
        <v>0</v>
      </c>
      <c r="T222" s="21">
        <f t="shared" si="42"/>
        <v>10933916.97</v>
      </c>
      <c r="U222" s="20">
        <f t="shared" si="43"/>
        <v>43309365.86</v>
      </c>
      <c r="V222" s="22">
        <f t="shared" si="44"/>
        <v>0.9597909976468527</v>
      </c>
      <c r="W222" s="22">
        <f t="shared" si="45"/>
        <v>0</v>
      </c>
      <c r="X222" s="22">
        <f t="shared" si="46"/>
        <v>0.9597909976468527</v>
      </c>
      <c r="Y222" s="23">
        <f t="shared" si="47"/>
        <v>2.022548105565873</v>
      </c>
      <c r="Z222" s="23">
        <f t="shared" si="48"/>
        <v>0.8194036373142255</v>
      </c>
      <c r="AA222" s="24"/>
      <c r="AB222" s="23">
        <f t="shared" si="49"/>
        <v>3.8017427405269513</v>
      </c>
      <c r="AC222" s="30">
        <v>222308.6645696311</v>
      </c>
      <c r="AD222" s="26">
        <f t="shared" si="50"/>
        <v>8451.60351683836</v>
      </c>
      <c r="AE222" s="61" t="s">
        <v>1173</v>
      </c>
      <c r="AF222" s="28">
        <f>F222/H222</f>
        <v>2554254932.735426</v>
      </c>
      <c r="AG222" s="22">
        <f>(M222/AF222)*100</f>
        <v>0.36545402224214457</v>
      </c>
      <c r="AH222" s="22">
        <f>(Q222/AF222)*100</f>
        <v>0.9020564550823794</v>
      </c>
      <c r="AI222" s="22">
        <f>(T222/AF222)*100</f>
        <v>0.4280667849504963</v>
      </c>
      <c r="AJ222" s="22">
        <f t="shared" si="51"/>
        <v>1.6949999999999998</v>
      </c>
    </row>
    <row r="223" spans="1:36" ht="12.75">
      <c r="A223" s="13" t="s">
        <v>485</v>
      </c>
      <c r="B223" s="14" t="s">
        <v>486</v>
      </c>
      <c r="C223" s="15" t="s">
        <v>445</v>
      </c>
      <c r="D223" s="16"/>
      <c r="E223" s="16"/>
      <c r="F223" s="34">
        <v>1547180594</v>
      </c>
      <c r="G223" s="33">
        <v>21.82</v>
      </c>
      <c r="H223" s="19">
        <f t="shared" si="40"/>
        <v>0.2182</v>
      </c>
      <c r="I223" s="17">
        <v>26167558.96</v>
      </c>
      <c r="J223" s="17">
        <v>0</v>
      </c>
      <c r="K223" s="17">
        <v>0</v>
      </c>
      <c r="L223" s="17">
        <v>1051394.96</v>
      </c>
      <c r="M223" s="20">
        <f t="shared" si="41"/>
        <v>27218953.92</v>
      </c>
      <c r="N223" s="17">
        <v>109906821.5</v>
      </c>
      <c r="O223" s="17">
        <v>0</v>
      </c>
      <c r="P223" s="17">
        <v>0</v>
      </c>
      <c r="Q223" s="20">
        <f t="shared" si="52"/>
        <v>109906821.5</v>
      </c>
      <c r="R223" s="17">
        <v>50322300</v>
      </c>
      <c r="S223" s="17">
        <v>154718.06</v>
      </c>
      <c r="T223" s="21">
        <f t="shared" si="42"/>
        <v>50477018.06</v>
      </c>
      <c r="U223" s="20">
        <f t="shared" si="43"/>
        <v>187602793.48000002</v>
      </c>
      <c r="V223" s="22">
        <f t="shared" si="44"/>
        <v>3.252516234701429</v>
      </c>
      <c r="W223" s="22">
        <f t="shared" si="45"/>
        <v>0.010000000038780217</v>
      </c>
      <c r="X223" s="22">
        <f t="shared" si="46"/>
        <v>3.2625162347402092</v>
      </c>
      <c r="Y223" s="23">
        <f t="shared" si="47"/>
        <v>7.1036840771026375</v>
      </c>
      <c r="Z223" s="23">
        <f t="shared" si="48"/>
        <v>1.7592615901179018</v>
      </c>
      <c r="AA223" s="24"/>
      <c r="AB223" s="23">
        <f t="shared" si="49"/>
        <v>12.12546190196075</v>
      </c>
      <c r="AC223" s="30">
        <v>94691.87129551228</v>
      </c>
      <c r="AD223" s="26">
        <f t="shared" si="50"/>
        <v>11481.826778191047</v>
      </c>
      <c r="AE223" s="61" t="s">
        <v>1173</v>
      </c>
      <c r="AF223" s="28">
        <f>F223/H223</f>
        <v>7090653501.374886</v>
      </c>
      <c r="AG223" s="22">
        <f>(M223/AF223)*100</f>
        <v>0.3838708789637262</v>
      </c>
      <c r="AH223" s="22">
        <f>(Q223/AF223)*100</f>
        <v>1.5500238656237955</v>
      </c>
      <c r="AI223" s="22">
        <f>(T223/AF223)*100</f>
        <v>0.7118810424203136</v>
      </c>
      <c r="AJ223" s="22">
        <f t="shared" si="51"/>
        <v>2.646</v>
      </c>
    </row>
    <row r="224" spans="1:36" ht="12.75">
      <c r="A224" s="13" t="s">
        <v>487</v>
      </c>
      <c r="B224" s="14" t="s">
        <v>488</v>
      </c>
      <c r="C224" s="15" t="s">
        <v>489</v>
      </c>
      <c r="D224" s="16"/>
      <c r="E224" s="16"/>
      <c r="F224" s="34">
        <v>282073712</v>
      </c>
      <c r="G224" s="33">
        <v>53.72</v>
      </c>
      <c r="H224" s="19">
        <f t="shared" si="40"/>
        <v>0.5372</v>
      </c>
      <c r="I224" s="17">
        <v>2570968.25</v>
      </c>
      <c r="J224" s="17">
        <v>206749.24</v>
      </c>
      <c r="K224" s="17">
        <v>0</v>
      </c>
      <c r="L224" s="17">
        <v>201473.8</v>
      </c>
      <c r="M224" s="20">
        <f t="shared" si="41"/>
        <v>2979191.29</v>
      </c>
      <c r="N224" s="17">
        <v>6927715</v>
      </c>
      <c r="O224" s="17">
        <v>0</v>
      </c>
      <c r="P224" s="17">
        <v>0</v>
      </c>
      <c r="Q224" s="20">
        <f t="shared" si="52"/>
        <v>6927715</v>
      </c>
      <c r="R224" s="17">
        <v>3512126</v>
      </c>
      <c r="S224" s="17">
        <v>0</v>
      </c>
      <c r="T224" s="21">
        <f t="shared" si="42"/>
        <v>3512126</v>
      </c>
      <c r="U224" s="20">
        <f t="shared" si="43"/>
        <v>13419032.29</v>
      </c>
      <c r="V224" s="22">
        <f t="shared" si="44"/>
        <v>1.24510929256676</v>
      </c>
      <c r="W224" s="22">
        <f t="shared" si="45"/>
        <v>0</v>
      </c>
      <c r="X224" s="22">
        <f t="shared" si="46"/>
        <v>1.24510929256676</v>
      </c>
      <c r="Y224" s="23">
        <f t="shared" si="47"/>
        <v>2.455994552232503</v>
      </c>
      <c r="Z224" s="23">
        <f t="shared" si="48"/>
        <v>1.0561747384669438</v>
      </c>
      <c r="AA224" s="24"/>
      <c r="AB224" s="23">
        <f t="shared" si="49"/>
        <v>4.757278583266206</v>
      </c>
      <c r="AC224" s="30">
        <v>96608.83179446006</v>
      </c>
      <c r="AD224" s="26">
        <f t="shared" si="50"/>
        <v>4595.951264501522</v>
      </c>
      <c r="AE224" s="61" t="s">
        <v>1173</v>
      </c>
      <c r="AF224" s="28">
        <f>F224/H224</f>
        <v>525081370.06701416</v>
      </c>
      <c r="AG224" s="22">
        <f>(M224/AF224)*100</f>
        <v>0.5673770695044421</v>
      </c>
      <c r="AH224" s="22">
        <f>(Q224/AF224)*100</f>
        <v>1.3193602734593004</v>
      </c>
      <c r="AI224" s="22">
        <f>(T224/AF224)*100</f>
        <v>0.6688727119668635</v>
      </c>
      <c r="AJ224" s="22">
        <f t="shared" si="51"/>
        <v>2.5549999999999997</v>
      </c>
    </row>
    <row r="225" spans="1:36" ht="12.75">
      <c r="A225" s="13" t="s">
        <v>490</v>
      </c>
      <c r="B225" s="14" t="s">
        <v>491</v>
      </c>
      <c r="C225" s="15" t="s">
        <v>489</v>
      </c>
      <c r="D225" s="16"/>
      <c r="E225" s="16"/>
      <c r="F225" s="34">
        <v>1706376431</v>
      </c>
      <c r="G225" s="33">
        <v>54.81</v>
      </c>
      <c r="H225" s="19">
        <f t="shared" si="40"/>
        <v>0.5481</v>
      </c>
      <c r="I225" s="17">
        <v>14881255.26</v>
      </c>
      <c r="J225" s="17">
        <v>0</v>
      </c>
      <c r="K225" s="17">
        <v>0</v>
      </c>
      <c r="L225" s="17">
        <v>1166165.83</v>
      </c>
      <c r="M225" s="20">
        <f t="shared" si="41"/>
        <v>16047421.09</v>
      </c>
      <c r="N225" s="17">
        <v>33339035</v>
      </c>
      <c r="O225" s="17">
        <v>0</v>
      </c>
      <c r="P225" s="17">
        <v>0</v>
      </c>
      <c r="Q225" s="20">
        <f t="shared" si="52"/>
        <v>33339035</v>
      </c>
      <c r="R225" s="17">
        <v>15180499.23</v>
      </c>
      <c r="S225" s="17">
        <v>0</v>
      </c>
      <c r="T225" s="21">
        <f t="shared" si="42"/>
        <v>15180499.23</v>
      </c>
      <c r="U225" s="20">
        <f t="shared" si="43"/>
        <v>64566955.32000001</v>
      </c>
      <c r="V225" s="22">
        <f t="shared" si="44"/>
        <v>0.8896336678246115</v>
      </c>
      <c r="W225" s="22">
        <f t="shared" si="45"/>
        <v>0</v>
      </c>
      <c r="X225" s="22">
        <f t="shared" si="46"/>
        <v>0.8896336678246115</v>
      </c>
      <c r="Y225" s="23">
        <f t="shared" si="47"/>
        <v>1.9537913437108416</v>
      </c>
      <c r="Z225" s="23">
        <f t="shared" si="48"/>
        <v>0.9404385104285351</v>
      </c>
      <c r="AA225" s="24"/>
      <c r="AB225" s="23">
        <f t="shared" si="49"/>
        <v>3.7838635219639887</v>
      </c>
      <c r="AC225" s="30">
        <v>113372.01372074253</v>
      </c>
      <c r="AD225" s="26">
        <f t="shared" si="50"/>
        <v>4289.842271295185</v>
      </c>
      <c r="AE225" s="61" t="s">
        <v>1173</v>
      </c>
      <c r="AF225" s="28">
        <f>F225/H225</f>
        <v>3113257491.3336983</v>
      </c>
      <c r="AG225" s="22">
        <f>(M225/AF225)*100</f>
        <v>0.51545434756588</v>
      </c>
      <c r="AH225" s="22">
        <f>(Q225/AF225)*100</f>
        <v>1.0708730354879121</v>
      </c>
      <c r="AI225" s="22">
        <f>(T225/AF225)*100</f>
        <v>0.4876082133346695</v>
      </c>
      <c r="AJ225" s="22">
        <f t="shared" si="51"/>
        <v>2.074</v>
      </c>
    </row>
    <row r="226" spans="1:36" ht="12.75">
      <c r="A226" s="13" t="s">
        <v>492</v>
      </c>
      <c r="B226" s="14" t="s">
        <v>493</v>
      </c>
      <c r="C226" s="15" t="s">
        <v>489</v>
      </c>
      <c r="D226" s="16"/>
      <c r="E226" s="16"/>
      <c r="F226" s="34">
        <v>520346815</v>
      </c>
      <c r="G226" s="33">
        <v>51.03</v>
      </c>
      <c r="H226" s="19">
        <f t="shared" si="40"/>
        <v>0.5103</v>
      </c>
      <c r="I226" s="17">
        <v>5257365.11</v>
      </c>
      <c r="J226" s="17">
        <v>422758.87</v>
      </c>
      <c r="K226" s="17">
        <v>0</v>
      </c>
      <c r="L226" s="17">
        <v>411989.37</v>
      </c>
      <c r="M226" s="20">
        <f t="shared" si="41"/>
        <v>6092113.350000001</v>
      </c>
      <c r="N226" s="17">
        <v>8025874</v>
      </c>
      <c r="O226" s="17">
        <v>6026247.84</v>
      </c>
      <c r="P226" s="17">
        <v>0</v>
      </c>
      <c r="Q226" s="20">
        <f t="shared" si="52"/>
        <v>14052121.84</v>
      </c>
      <c r="R226" s="17">
        <v>1742170.8</v>
      </c>
      <c r="S226" s="17">
        <v>156104.04</v>
      </c>
      <c r="T226" s="21">
        <f t="shared" si="42"/>
        <v>1898274.84</v>
      </c>
      <c r="U226" s="20">
        <f t="shared" si="43"/>
        <v>22042510.03</v>
      </c>
      <c r="V226" s="22">
        <f t="shared" si="44"/>
        <v>0.33480954428442117</v>
      </c>
      <c r="W226" s="22">
        <f t="shared" si="45"/>
        <v>0.029999999135192173</v>
      </c>
      <c r="X226" s="22">
        <f t="shared" si="46"/>
        <v>0.36480954341961336</v>
      </c>
      <c r="Y226" s="23">
        <f t="shared" si="47"/>
        <v>2.7005299994004957</v>
      </c>
      <c r="Z226" s="23">
        <f t="shared" si="48"/>
        <v>1.1707794060390282</v>
      </c>
      <c r="AA226" s="24"/>
      <c r="AB226" s="23">
        <f t="shared" si="49"/>
        <v>4.236118948859137</v>
      </c>
      <c r="AC226" s="30">
        <v>162040.2807775378</v>
      </c>
      <c r="AD226" s="26">
        <f t="shared" si="50"/>
        <v>6864.219038801828</v>
      </c>
      <c r="AE226" s="61" t="s">
        <v>1173</v>
      </c>
      <c r="AF226" s="28">
        <f>F226/H226</f>
        <v>1019688056.0454634</v>
      </c>
      <c r="AG226" s="22">
        <f>(M226/AF226)*100</f>
        <v>0.597448730901716</v>
      </c>
      <c r="AH226" s="22">
        <f>(Q226/AF226)*100</f>
        <v>1.3780804586940731</v>
      </c>
      <c r="AI226" s="22">
        <f>(T226/AF226)*100</f>
        <v>0.18616231000702868</v>
      </c>
      <c r="AJ226" s="22">
        <f t="shared" si="51"/>
        <v>2.161</v>
      </c>
    </row>
    <row r="227" spans="1:36" ht="12.75">
      <c r="A227" s="13" t="s">
        <v>494</v>
      </c>
      <c r="B227" s="14" t="s">
        <v>495</v>
      </c>
      <c r="C227" s="15" t="s">
        <v>489</v>
      </c>
      <c r="D227" s="16"/>
      <c r="E227" s="16"/>
      <c r="F227" s="34">
        <v>385820507</v>
      </c>
      <c r="G227" s="33">
        <v>101.02</v>
      </c>
      <c r="H227" s="19">
        <f t="shared" si="40"/>
        <v>1.0102</v>
      </c>
      <c r="I227" s="17">
        <v>1881202.15</v>
      </c>
      <c r="J227" s="17">
        <v>151274.64</v>
      </c>
      <c r="K227" s="17">
        <v>0</v>
      </c>
      <c r="L227" s="17">
        <v>147416.84</v>
      </c>
      <c r="M227" s="20">
        <f t="shared" si="41"/>
        <v>2179893.63</v>
      </c>
      <c r="N227" s="17">
        <v>2171193</v>
      </c>
      <c r="O227" s="17">
        <v>2152890.1</v>
      </c>
      <c r="P227" s="17">
        <v>0</v>
      </c>
      <c r="Q227" s="20">
        <f t="shared" si="52"/>
        <v>4324083.1</v>
      </c>
      <c r="R227" s="17">
        <v>1940700</v>
      </c>
      <c r="S227" s="17">
        <v>38582</v>
      </c>
      <c r="T227" s="21">
        <f t="shared" si="42"/>
        <v>1979282</v>
      </c>
      <c r="U227" s="20">
        <f t="shared" si="43"/>
        <v>8483258.73</v>
      </c>
      <c r="V227" s="22">
        <f t="shared" si="44"/>
        <v>0.5030059223886718</v>
      </c>
      <c r="W227" s="22">
        <f t="shared" si="45"/>
        <v>0.009999986859174387</v>
      </c>
      <c r="X227" s="22">
        <f t="shared" si="46"/>
        <v>0.5130059092478462</v>
      </c>
      <c r="Y227" s="23">
        <f t="shared" si="47"/>
        <v>1.1207499398159257</v>
      </c>
      <c r="Z227" s="23">
        <f t="shared" si="48"/>
        <v>0.5650020127105374</v>
      </c>
      <c r="AA227" s="24">
        <v>0.037</v>
      </c>
      <c r="AB227" s="23">
        <f t="shared" si="49"/>
        <v>2.16175786177431</v>
      </c>
      <c r="AC227" s="30">
        <v>230789.13805185704</v>
      </c>
      <c r="AD227" s="26">
        <f t="shared" si="50"/>
        <v>4989.102335957185</v>
      </c>
      <c r="AE227" s="61" t="s">
        <v>1173</v>
      </c>
      <c r="AF227" s="28">
        <f>F227/H227</f>
        <v>381924873.29241735</v>
      </c>
      <c r="AG227" s="22">
        <f>(M227/AF227)*100</f>
        <v>0.5707650332401849</v>
      </c>
      <c r="AH227" s="22">
        <f>(Q227/AF227)*100</f>
        <v>1.1321815892020481</v>
      </c>
      <c r="AI227" s="22">
        <f>(T227/AF227)*100</f>
        <v>0.5182385695221742</v>
      </c>
      <c r="AJ227" s="22">
        <f t="shared" si="51"/>
        <v>2.221</v>
      </c>
    </row>
    <row r="228" spans="1:36" ht="12.75">
      <c r="A228" s="13" t="s">
        <v>496</v>
      </c>
      <c r="B228" s="14" t="s">
        <v>497</v>
      </c>
      <c r="C228" s="15" t="s">
        <v>489</v>
      </c>
      <c r="D228" s="16"/>
      <c r="E228" s="16"/>
      <c r="F228" s="34">
        <v>785370751</v>
      </c>
      <c r="G228" s="33">
        <v>52.11</v>
      </c>
      <c r="H228" s="19">
        <f t="shared" si="40"/>
        <v>0.5211</v>
      </c>
      <c r="I228" s="17">
        <v>7703157.64</v>
      </c>
      <c r="J228" s="17">
        <v>0</v>
      </c>
      <c r="K228" s="17">
        <v>0</v>
      </c>
      <c r="L228" s="17">
        <v>603689.41</v>
      </c>
      <c r="M228" s="20">
        <f t="shared" si="41"/>
        <v>8306847.05</v>
      </c>
      <c r="N228" s="17">
        <v>7956934.5</v>
      </c>
      <c r="O228" s="17">
        <v>8889562.4</v>
      </c>
      <c r="P228" s="17">
        <v>0</v>
      </c>
      <c r="Q228" s="20">
        <f t="shared" si="52"/>
        <v>16846496.9</v>
      </c>
      <c r="R228" s="17">
        <v>6025050</v>
      </c>
      <c r="S228" s="17">
        <v>78538</v>
      </c>
      <c r="T228" s="21">
        <f t="shared" si="42"/>
        <v>6103588</v>
      </c>
      <c r="U228" s="20">
        <f t="shared" si="43"/>
        <v>31256931.95</v>
      </c>
      <c r="V228" s="22">
        <f t="shared" si="44"/>
        <v>0.7671599677386</v>
      </c>
      <c r="W228" s="22">
        <f t="shared" si="45"/>
        <v>0.010000117766035828</v>
      </c>
      <c r="X228" s="22">
        <f t="shared" si="46"/>
        <v>0.7771600855046358</v>
      </c>
      <c r="Y228" s="23">
        <f t="shared" si="47"/>
        <v>2.1450374716081066</v>
      </c>
      <c r="Z228" s="23">
        <f t="shared" si="48"/>
        <v>1.0576975319520143</v>
      </c>
      <c r="AA228" s="24"/>
      <c r="AB228" s="23">
        <f t="shared" si="49"/>
        <v>3.979895089064757</v>
      </c>
      <c r="AC228" s="30">
        <v>120149.97390850582</v>
      </c>
      <c r="AD228" s="26">
        <f t="shared" si="50"/>
        <v>4781.84291109721</v>
      </c>
      <c r="AE228" s="61" t="s">
        <v>1173</v>
      </c>
      <c r="AF228" s="28">
        <f>F228/H228</f>
        <v>1507140186.1446939</v>
      </c>
      <c r="AG228" s="22">
        <f>(M228/AF228)*100</f>
        <v>0.5511661839001947</v>
      </c>
      <c r="AH228" s="22">
        <f>(Q228/AF228)*100</f>
        <v>1.1177790264549843</v>
      </c>
      <c r="AI228" s="22">
        <f>(T228/AF228)*100</f>
        <v>0.4049781205564657</v>
      </c>
      <c r="AJ228" s="22">
        <f t="shared" si="51"/>
        <v>2.074</v>
      </c>
    </row>
    <row r="229" spans="1:36" ht="12.75">
      <c r="A229" s="13" t="s">
        <v>498</v>
      </c>
      <c r="B229" s="14" t="s">
        <v>499</v>
      </c>
      <c r="C229" s="15" t="s">
        <v>489</v>
      </c>
      <c r="D229" s="16"/>
      <c r="E229" s="32"/>
      <c r="F229" s="34">
        <v>675284417</v>
      </c>
      <c r="G229" s="33">
        <v>56.09</v>
      </c>
      <c r="H229" s="19">
        <f t="shared" si="40"/>
        <v>0.5609000000000001</v>
      </c>
      <c r="I229" s="17">
        <v>5919957.99</v>
      </c>
      <c r="J229" s="17">
        <v>476070.2</v>
      </c>
      <c r="K229" s="17">
        <v>0</v>
      </c>
      <c r="L229" s="17">
        <v>463917.1</v>
      </c>
      <c r="M229" s="20">
        <f t="shared" si="41"/>
        <v>6859945.29</v>
      </c>
      <c r="N229" s="17">
        <v>17044274</v>
      </c>
      <c r="O229" s="17">
        <v>0</v>
      </c>
      <c r="P229" s="17">
        <v>0</v>
      </c>
      <c r="Q229" s="20">
        <f t="shared" si="52"/>
        <v>17044274</v>
      </c>
      <c r="R229" s="17">
        <v>10599931</v>
      </c>
      <c r="S229" s="17">
        <v>0</v>
      </c>
      <c r="T229" s="21">
        <f t="shared" si="42"/>
        <v>10599931</v>
      </c>
      <c r="U229" s="20">
        <f t="shared" si="43"/>
        <v>34504150.29</v>
      </c>
      <c r="V229" s="22">
        <f t="shared" si="44"/>
        <v>1.5696987422116095</v>
      </c>
      <c r="W229" s="22">
        <f t="shared" si="45"/>
        <v>0</v>
      </c>
      <c r="X229" s="22">
        <f t="shared" si="46"/>
        <v>1.5696987422116095</v>
      </c>
      <c r="Y229" s="23">
        <f t="shared" si="47"/>
        <v>2.5240141147815054</v>
      </c>
      <c r="Z229" s="23">
        <f t="shared" si="48"/>
        <v>1.0158601497833764</v>
      </c>
      <c r="AA229" s="24"/>
      <c r="AB229" s="23">
        <f t="shared" si="49"/>
        <v>5.1095730067764915</v>
      </c>
      <c r="AC229" s="30">
        <v>107458.05496828753</v>
      </c>
      <c r="AD229" s="26">
        <f t="shared" si="50"/>
        <v>5490.647770266663</v>
      </c>
      <c r="AE229" s="61" t="s">
        <v>1173</v>
      </c>
      <c r="AF229" s="28">
        <f>F229/H229</f>
        <v>1203930142.6279192</v>
      </c>
      <c r="AG229" s="22">
        <f>(M229/AF229)*100</f>
        <v>0.5697959580134959</v>
      </c>
      <c r="AH229" s="22">
        <f>(Q229/AF229)*100</f>
        <v>1.4157195169809467</v>
      </c>
      <c r="AI229" s="22">
        <f>(T229/AF229)*100</f>
        <v>0.880444024506492</v>
      </c>
      <c r="AJ229" s="22">
        <f t="shared" si="51"/>
        <v>2.8659999999999997</v>
      </c>
    </row>
    <row r="230" spans="1:36" ht="12.75">
      <c r="A230" s="13" t="s">
        <v>500</v>
      </c>
      <c r="B230" s="14" t="s">
        <v>426</v>
      </c>
      <c r="C230" s="15" t="s">
        <v>489</v>
      </c>
      <c r="D230" s="16"/>
      <c r="E230" s="32"/>
      <c r="F230" s="34">
        <v>648346517</v>
      </c>
      <c r="G230" s="33">
        <v>55.93</v>
      </c>
      <c r="H230" s="19">
        <f t="shared" si="40"/>
        <v>0.5593</v>
      </c>
      <c r="I230" s="17">
        <v>5016761.34</v>
      </c>
      <c r="J230" s="17">
        <v>403439.27</v>
      </c>
      <c r="K230" s="17">
        <v>0</v>
      </c>
      <c r="L230" s="17">
        <v>393138.07</v>
      </c>
      <c r="M230" s="20">
        <f t="shared" si="41"/>
        <v>5813338.68</v>
      </c>
      <c r="N230" s="17">
        <v>8859386.5</v>
      </c>
      <c r="O230" s="17">
        <v>0</v>
      </c>
      <c r="P230" s="17">
        <v>0</v>
      </c>
      <c r="Q230" s="20">
        <f t="shared" si="52"/>
        <v>8859386.5</v>
      </c>
      <c r="R230" s="17">
        <v>7600641.98</v>
      </c>
      <c r="S230" s="17">
        <v>0</v>
      </c>
      <c r="T230" s="21">
        <f t="shared" si="42"/>
        <v>7600641.98</v>
      </c>
      <c r="U230" s="20">
        <f t="shared" si="43"/>
        <v>22273367.16</v>
      </c>
      <c r="V230" s="22">
        <f t="shared" si="44"/>
        <v>1.172311685295905</v>
      </c>
      <c r="W230" s="22">
        <f t="shared" si="45"/>
        <v>0</v>
      </c>
      <c r="X230" s="22">
        <f t="shared" si="46"/>
        <v>1.172311685295905</v>
      </c>
      <c r="Y230" s="23">
        <f t="shared" si="47"/>
        <v>1.3664585630834816</v>
      </c>
      <c r="Z230" s="23">
        <f t="shared" si="48"/>
        <v>0.8966406894416924</v>
      </c>
      <c r="AA230" s="24"/>
      <c r="AB230" s="23">
        <f t="shared" si="49"/>
        <v>3.435410937821079</v>
      </c>
      <c r="AC230" s="30">
        <v>101783.19716775599</v>
      </c>
      <c r="AD230" s="26">
        <f t="shared" si="50"/>
        <v>3496.6710883650844</v>
      </c>
      <c r="AE230" s="61" t="s">
        <v>1173</v>
      </c>
      <c r="AF230" s="28">
        <f>F230/H230</f>
        <v>1159210650.8135169</v>
      </c>
      <c r="AG230" s="22">
        <f>(M230/AF230)*100</f>
        <v>0.5014911376047386</v>
      </c>
      <c r="AH230" s="22">
        <f>(Q230/AF230)*100</f>
        <v>0.7642602743325912</v>
      </c>
      <c r="AI230" s="22">
        <f>(T230/AF230)*100</f>
        <v>0.6556739255859996</v>
      </c>
      <c r="AJ230" s="22">
        <f t="shared" si="51"/>
        <v>1.9210000000000003</v>
      </c>
    </row>
    <row r="231" spans="1:36" ht="12.75">
      <c r="A231" s="13" t="s">
        <v>501</v>
      </c>
      <c r="B231" s="14" t="s">
        <v>502</v>
      </c>
      <c r="C231" s="15" t="s">
        <v>489</v>
      </c>
      <c r="D231" s="16"/>
      <c r="E231" s="32"/>
      <c r="F231" s="34">
        <v>803990329</v>
      </c>
      <c r="G231" s="33">
        <v>53.55</v>
      </c>
      <c r="H231" s="19">
        <f t="shared" si="40"/>
        <v>0.5355</v>
      </c>
      <c r="I231" s="17">
        <v>7702848.16</v>
      </c>
      <c r="J231" s="17">
        <v>619436.25</v>
      </c>
      <c r="K231" s="17">
        <v>0</v>
      </c>
      <c r="L231" s="17">
        <v>603633.11</v>
      </c>
      <c r="M231" s="20">
        <f t="shared" si="41"/>
        <v>8925917.52</v>
      </c>
      <c r="N231" s="17">
        <v>10850177</v>
      </c>
      <c r="O231" s="17">
        <v>8302330.37</v>
      </c>
      <c r="P231" s="17">
        <v>0</v>
      </c>
      <c r="Q231" s="20">
        <f t="shared" si="52"/>
        <v>19152507.37</v>
      </c>
      <c r="R231" s="17">
        <v>2588690.76</v>
      </c>
      <c r="S231" s="17">
        <v>482394.31</v>
      </c>
      <c r="T231" s="21">
        <f t="shared" si="42"/>
        <v>3071085.07</v>
      </c>
      <c r="U231" s="20">
        <f t="shared" si="43"/>
        <v>31149509.96</v>
      </c>
      <c r="V231" s="22">
        <f t="shared" si="44"/>
        <v>0.3219803356614753</v>
      </c>
      <c r="W231" s="22">
        <f t="shared" si="45"/>
        <v>0.06000001400514359</v>
      </c>
      <c r="X231" s="22">
        <f t="shared" si="46"/>
        <v>0.3819803496666189</v>
      </c>
      <c r="Y231" s="23">
        <f t="shared" si="47"/>
        <v>2.3821813122829245</v>
      </c>
      <c r="Z231" s="23">
        <f t="shared" si="48"/>
        <v>1.1102021004533749</v>
      </c>
      <c r="AA231" s="24"/>
      <c r="AB231" s="23">
        <f t="shared" si="49"/>
        <v>3.874363762402918</v>
      </c>
      <c r="AC231" s="30">
        <v>197816.49850013634</v>
      </c>
      <c r="AD231" s="26">
        <f t="shared" si="50"/>
        <v>7664.130733943594</v>
      </c>
      <c r="AE231" s="61" t="s">
        <v>1173</v>
      </c>
      <c r="AF231" s="28">
        <f>F231/H231</f>
        <v>1501382500.4668534</v>
      </c>
      <c r="AG231" s="22">
        <f>(M231/AF231)*100</f>
        <v>0.5945132247927822</v>
      </c>
      <c r="AH231" s="22">
        <f>(Q231/AF231)*100</f>
        <v>1.275658092727506</v>
      </c>
      <c r="AI231" s="22">
        <f>(T231/AF231)*100</f>
        <v>0.2045504772464744</v>
      </c>
      <c r="AJ231" s="22">
        <f t="shared" si="51"/>
        <v>2.076</v>
      </c>
    </row>
    <row r="232" spans="1:36" ht="12.75">
      <c r="A232" s="13" t="s">
        <v>503</v>
      </c>
      <c r="B232" s="14" t="s">
        <v>504</v>
      </c>
      <c r="C232" s="15" t="s">
        <v>489</v>
      </c>
      <c r="D232" s="16"/>
      <c r="E232" s="16"/>
      <c r="F232" s="34">
        <v>619705061</v>
      </c>
      <c r="G232" s="33">
        <v>53.29</v>
      </c>
      <c r="H232" s="19">
        <f t="shared" si="40"/>
        <v>0.5329</v>
      </c>
      <c r="I232" s="17">
        <v>5724765.79</v>
      </c>
      <c r="J232" s="17">
        <v>460544.37</v>
      </c>
      <c r="K232" s="17">
        <v>0</v>
      </c>
      <c r="L232" s="17">
        <v>448191.05</v>
      </c>
      <c r="M232" s="20">
        <f t="shared" si="41"/>
        <v>6633501.21</v>
      </c>
      <c r="N232" s="17">
        <v>12140124</v>
      </c>
      <c r="O232" s="17">
        <v>0</v>
      </c>
      <c r="P232" s="17">
        <v>0</v>
      </c>
      <c r="Q232" s="20">
        <f t="shared" si="52"/>
        <v>12140124</v>
      </c>
      <c r="R232" s="17">
        <v>2077429.58</v>
      </c>
      <c r="S232" s="17">
        <v>61971</v>
      </c>
      <c r="T232" s="21">
        <f t="shared" si="42"/>
        <v>2139400.58</v>
      </c>
      <c r="U232" s="20">
        <f t="shared" si="43"/>
        <v>20913025.79</v>
      </c>
      <c r="V232" s="22">
        <f t="shared" si="44"/>
        <v>0.3352287581204698</v>
      </c>
      <c r="W232" s="22">
        <f t="shared" si="45"/>
        <v>0.010000079699203876</v>
      </c>
      <c r="X232" s="22">
        <f t="shared" si="46"/>
        <v>0.34522883781967373</v>
      </c>
      <c r="Y232" s="23">
        <f t="shared" si="47"/>
        <v>1.9590164360461788</v>
      </c>
      <c r="Z232" s="23">
        <f t="shared" si="48"/>
        <v>1.0704287615943804</v>
      </c>
      <c r="AA232" s="24"/>
      <c r="AB232" s="23">
        <f t="shared" si="49"/>
        <v>3.374674035460233</v>
      </c>
      <c r="AC232" s="30">
        <v>104608.40056953013</v>
      </c>
      <c r="AD232" s="26">
        <f t="shared" si="50"/>
        <v>3530.192532930168</v>
      </c>
      <c r="AE232" s="61" t="s">
        <v>1173</v>
      </c>
      <c r="AF232" s="28">
        <f>F232/H232</f>
        <v>1162891838.9941826</v>
      </c>
      <c r="AG232" s="22">
        <f>(M232/AF232)*100</f>
        <v>0.5704314870536454</v>
      </c>
      <c r="AH232" s="22">
        <f>(Q232/AF232)*100</f>
        <v>1.043959858769009</v>
      </c>
      <c r="AI232" s="22">
        <f>(T232/AF232)*100</f>
        <v>0.18397244767410414</v>
      </c>
      <c r="AJ232" s="22">
        <f t="shared" si="51"/>
        <v>1.7979999999999998</v>
      </c>
    </row>
    <row r="233" spans="1:36" ht="12.75">
      <c r="A233" s="13" t="s">
        <v>505</v>
      </c>
      <c r="B233" s="14" t="s">
        <v>506</v>
      </c>
      <c r="C233" s="15" t="s">
        <v>489</v>
      </c>
      <c r="D233" s="16"/>
      <c r="E233" s="32"/>
      <c r="F233" s="34">
        <v>755410658</v>
      </c>
      <c r="G233" s="33">
        <v>49.02</v>
      </c>
      <c r="H233" s="19">
        <f t="shared" si="40"/>
        <v>0.4902</v>
      </c>
      <c r="I233" s="17">
        <v>7589477.62</v>
      </c>
      <c r="J233" s="17">
        <v>610331.91</v>
      </c>
      <c r="K233" s="17">
        <v>0</v>
      </c>
      <c r="L233" s="17">
        <v>594748.68</v>
      </c>
      <c r="M233" s="20">
        <f t="shared" si="41"/>
        <v>8794558.21</v>
      </c>
      <c r="N233" s="17">
        <v>11588276</v>
      </c>
      <c r="O233" s="17">
        <v>8318964.63</v>
      </c>
      <c r="P233" s="17">
        <v>0</v>
      </c>
      <c r="Q233" s="20">
        <f t="shared" si="52"/>
        <v>19907240.63</v>
      </c>
      <c r="R233" s="17">
        <v>6527642.35</v>
      </c>
      <c r="S233" s="17">
        <v>151082.13</v>
      </c>
      <c r="T233" s="21">
        <f t="shared" si="42"/>
        <v>6678724.4799999995</v>
      </c>
      <c r="U233" s="20">
        <f t="shared" si="43"/>
        <v>35380523.32</v>
      </c>
      <c r="V233" s="22">
        <f t="shared" si="44"/>
        <v>0.8641183812897699</v>
      </c>
      <c r="W233" s="22">
        <f t="shared" si="45"/>
        <v>0.019999999788194674</v>
      </c>
      <c r="X233" s="22">
        <f t="shared" si="46"/>
        <v>0.8841183810779646</v>
      </c>
      <c r="Y233" s="23">
        <f t="shared" si="47"/>
        <v>2.635287233397758</v>
      </c>
      <c r="Z233" s="23">
        <f t="shared" si="48"/>
        <v>1.1642089129751199</v>
      </c>
      <c r="AA233" s="24"/>
      <c r="AB233" s="23">
        <f t="shared" si="49"/>
        <v>4.6836145274508425</v>
      </c>
      <c r="AC233" s="30">
        <v>122488.17548484278</v>
      </c>
      <c r="AD233" s="26">
        <f t="shared" si="50"/>
        <v>5736.873981417578</v>
      </c>
      <c r="AE233" s="61" t="s">
        <v>1173</v>
      </c>
      <c r="AF233" s="28">
        <f>F233/H233</f>
        <v>1541025414.116687</v>
      </c>
      <c r="AG233" s="22">
        <f>(M233/AF233)*100</f>
        <v>0.5706952091404038</v>
      </c>
      <c r="AH233" s="22">
        <f>(Q233/AF233)*100</f>
        <v>1.291817801811581</v>
      </c>
      <c r="AI233" s="22">
        <f>(T233/AF233)*100</f>
        <v>0.4333948304044182</v>
      </c>
      <c r="AJ233" s="22">
        <f t="shared" si="51"/>
        <v>2.296</v>
      </c>
    </row>
    <row r="234" spans="1:36" ht="12.75">
      <c r="A234" s="13" t="s">
        <v>507</v>
      </c>
      <c r="B234" s="14" t="s">
        <v>508</v>
      </c>
      <c r="C234" s="15" t="s">
        <v>489</v>
      </c>
      <c r="D234" s="16"/>
      <c r="E234" s="16" t="s">
        <v>177</v>
      </c>
      <c r="F234" s="34">
        <v>2852405792</v>
      </c>
      <c r="G234" s="33">
        <v>92.9</v>
      </c>
      <c r="H234" s="19">
        <f t="shared" si="40"/>
        <v>0.929</v>
      </c>
      <c r="I234" s="17">
        <v>14844914.9</v>
      </c>
      <c r="J234" s="17">
        <v>0</v>
      </c>
      <c r="K234" s="17">
        <v>0</v>
      </c>
      <c r="L234" s="17">
        <v>1163318.17</v>
      </c>
      <c r="M234" s="20">
        <f t="shared" si="41"/>
        <v>16008233.07</v>
      </c>
      <c r="N234" s="17">
        <v>38764259.5</v>
      </c>
      <c r="O234" s="17">
        <v>0</v>
      </c>
      <c r="P234" s="17">
        <v>0</v>
      </c>
      <c r="Q234" s="20">
        <f t="shared" si="52"/>
        <v>38764259.5</v>
      </c>
      <c r="R234" s="17">
        <v>17625397</v>
      </c>
      <c r="S234" s="17">
        <v>290240</v>
      </c>
      <c r="T234" s="21">
        <f t="shared" si="42"/>
        <v>17915637</v>
      </c>
      <c r="U234" s="20">
        <f t="shared" si="43"/>
        <v>72688129.57</v>
      </c>
      <c r="V234" s="22">
        <f t="shared" si="44"/>
        <v>0.6179133785744325</v>
      </c>
      <c r="W234" s="22">
        <f t="shared" si="45"/>
        <v>0.01017527032142557</v>
      </c>
      <c r="X234" s="22">
        <f t="shared" si="46"/>
        <v>0.628088648895858</v>
      </c>
      <c r="Y234" s="23">
        <f t="shared" si="47"/>
        <v>1.3590022713009553</v>
      </c>
      <c r="Z234" s="23">
        <f t="shared" si="48"/>
        <v>0.5612186426944403</v>
      </c>
      <c r="AA234" s="24"/>
      <c r="AB234" s="23">
        <f t="shared" si="49"/>
        <v>2.5483095628912533</v>
      </c>
      <c r="AC234" s="30">
        <v>227123.09006358546</v>
      </c>
      <c r="AD234" s="26">
        <f t="shared" si="50"/>
        <v>5787.799423624462</v>
      </c>
      <c r="AE234" s="61" t="s">
        <v>1173</v>
      </c>
      <c r="AF234" s="28">
        <f>F234/H234</f>
        <v>3070404512.378902</v>
      </c>
      <c r="AG234" s="22">
        <f>(M234/AF234)*100</f>
        <v>0.5213721190631351</v>
      </c>
      <c r="AH234" s="22">
        <f>(Q234/AF234)*100</f>
        <v>1.2625131100385873</v>
      </c>
      <c r="AI234" s="22">
        <f>(T234/AF234)*100</f>
        <v>0.5834943548242522</v>
      </c>
      <c r="AJ234" s="22">
        <f t="shared" si="51"/>
        <v>2.367</v>
      </c>
    </row>
    <row r="235" spans="1:36" ht="12.75">
      <c r="A235" s="13" t="s">
        <v>509</v>
      </c>
      <c r="B235" s="14" t="s">
        <v>510</v>
      </c>
      <c r="C235" s="15" t="s">
        <v>489</v>
      </c>
      <c r="D235" s="16"/>
      <c r="E235" s="16"/>
      <c r="F235" s="34">
        <v>97983732</v>
      </c>
      <c r="G235" s="33">
        <v>51.95</v>
      </c>
      <c r="H235" s="19">
        <f t="shared" si="40"/>
        <v>0.5195000000000001</v>
      </c>
      <c r="I235" s="17">
        <v>935217.67</v>
      </c>
      <c r="J235" s="17">
        <v>75206.06</v>
      </c>
      <c r="K235" s="17">
        <v>0</v>
      </c>
      <c r="L235" s="17">
        <v>73287.35</v>
      </c>
      <c r="M235" s="20">
        <f t="shared" si="41"/>
        <v>1083711.08</v>
      </c>
      <c r="N235" s="17">
        <v>1676853</v>
      </c>
      <c r="O235" s="17">
        <v>1494254.28</v>
      </c>
      <c r="P235" s="17">
        <v>0</v>
      </c>
      <c r="Q235" s="20">
        <f t="shared" si="52"/>
        <v>3171107.2800000003</v>
      </c>
      <c r="R235" s="17">
        <v>1201000</v>
      </c>
      <c r="S235" s="17">
        <v>0</v>
      </c>
      <c r="T235" s="21">
        <f t="shared" si="42"/>
        <v>1201000</v>
      </c>
      <c r="U235" s="20">
        <f t="shared" si="43"/>
        <v>5455818.36</v>
      </c>
      <c r="V235" s="22">
        <f t="shared" si="44"/>
        <v>1.225713672551276</v>
      </c>
      <c r="W235" s="22">
        <f t="shared" si="45"/>
        <v>0</v>
      </c>
      <c r="X235" s="22">
        <f t="shared" si="46"/>
        <v>1.225713672551276</v>
      </c>
      <c r="Y235" s="23">
        <f t="shared" si="47"/>
        <v>3.236360991026552</v>
      </c>
      <c r="Z235" s="23">
        <f t="shared" si="48"/>
        <v>1.1060112305173273</v>
      </c>
      <c r="AA235" s="24"/>
      <c r="AB235" s="23">
        <f t="shared" si="49"/>
        <v>5.568085894095154</v>
      </c>
      <c r="AC235" s="30">
        <v>84115.56169429097</v>
      </c>
      <c r="AD235" s="26">
        <f t="shared" si="50"/>
        <v>4683.626725438722</v>
      </c>
      <c r="AE235" s="61" t="s">
        <v>1173</v>
      </c>
      <c r="AF235" s="28">
        <f>F235/H235</f>
        <v>188611611.1645813</v>
      </c>
      <c r="AG235" s="22">
        <f>(M235/AF235)*100</f>
        <v>0.5745728342537516</v>
      </c>
      <c r="AH235" s="22">
        <f>(Q235/AF235)*100</f>
        <v>1.681289534838294</v>
      </c>
      <c r="AI235" s="22">
        <f>(T235/AF235)*100</f>
        <v>0.6367582528903881</v>
      </c>
      <c r="AJ235" s="22">
        <f t="shared" si="51"/>
        <v>2.8930000000000002</v>
      </c>
    </row>
    <row r="236" spans="1:36" ht="12.75">
      <c r="A236" s="13" t="s">
        <v>511</v>
      </c>
      <c r="B236" s="14" t="s">
        <v>512</v>
      </c>
      <c r="C236" s="15" t="s">
        <v>489</v>
      </c>
      <c r="D236" s="16"/>
      <c r="E236" s="16" t="s">
        <v>177</v>
      </c>
      <c r="F236" s="34">
        <v>142246939</v>
      </c>
      <c r="G236" s="33">
        <v>105.42</v>
      </c>
      <c r="H236" s="19">
        <f t="shared" si="40"/>
        <v>1.0542</v>
      </c>
      <c r="I236" s="17">
        <v>675684.27</v>
      </c>
      <c r="J236" s="17">
        <v>54332.51</v>
      </c>
      <c r="K236" s="17">
        <v>0</v>
      </c>
      <c r="L236" s="17">
        <v>52951.15</v>
      </c>
      <c r="M236" s="20">
        <f t="shared" si="41"/>
        <v>782967.93</v>
      </c>
      <c r="N236" s="17">
        <v>1673688</v>
      </c>
      <c r="O236" s="17">
        <v>0</v>
      </c>
      <c r="P236" s="17">
        <v>0</v>
      </c>
      <c r="Q236" s="20">
        <f t="shared" si="52"/>
        <v>1673688</v>
      </c>
      <c r="R236" s="17">
        <v>677828</v>
      </c>
      <c r="S236" s="17">
        <v>0</v>
      </c>
      <c r="T236" s="21">
        <f t="shared" si="42"/>
        <v>677828</v>
      </c>
      <c r="U236" s="20">
        <f t="shared" si="43"/>
        <v>3134483.93</v>
      </c>
      <c r="V236" s="22">
        <f t="shared" si="44"/>
        <v>0.47651499903277356</v>
      </c>
      <c r="W236" s="22">
        <f t="shared" si="45"/>
        <v>0</v>
      </c>
      <c r="X236" s="22">
        <f t="shared" si="46"/>
        <v>0.47651499903277356</v>
      </c>
      <c r="Y236" s="23">
        <f t="shared" si="47"/>
        <v>1.1766073925850875</v>
      </c>
      <c r="Z236" s="23">
        <f t="shared" si="48"/>
        <v>0.5504286668692393</v>
      </c>
      <c r="AA236" s="24"/>
      <c r="AB236" s="23">
        <f t="shared" si="49"/>
        <v>2.2035510584871005</v>
      </c>
      <c r="AC236" s="30">
        <v>205607.9931972789</v>
      </c>
      <c r="AD236" s="26">
        <f t="shared" si="50"/>
        <v>4530.6771104327245</v>
      </c>
      <c r="AE236" s="61" t="s">
        <v>1173</v>
      </c>
      <c r="AF236" s="28">
        <f>F236/H236</f>
        <v>134933541.07380003</v>
      </c>
      <c r="AG236" s="22">
        <f>(M236/AF236)*100</f>
        <v>0.5802619006135521</v>
      </c>
      <c r="AH236" s="22">
        <f>(Q236/AF236)*100</f>
        <v>1.2403795132631994</v>
      </c>
      <c r="AI236" s="22">
        <f>(T236/AF236)*100</f>
        <v>0.50234211198035</v>
      </c>
      <c r="AJ236" s="22">
        <f t="shared" si="51"/>
        <v>2.322</v>
      </c>
    </row>
    <row r="237" spans="1:36" ht="12.75">
      <c r="A237" s="13" t="s">
        <v>513</v>
      </c>
      <c r="B237" s="14" t="s">
        <v>514</v>
      </c>
      <c r="C237" s="15" t="s">
        <v>489</v>
      </c>
      <c r="D237" s="16"/>
      <c r="E237" s="16"/>
      <c r="F237" s="34">
        <v>249302957</v>
      </c>
      <c r="G237" s="33">
        <v>54.95</v>
      </c>
      <c r="H237" s="19">
        <f t="shared" si="40"/>
        <v>0.5495</v>
      </c>
      <c r="I237" s="17">
        <v>2296850.31</v>
      </c>
      <c r="J237" s="17">
        <v>0</v>
      </c>
      <c r="K237" s="17">
        <v>0</v>
      </c>
      <c r="L237" s="17">
        <v>179992.48</v>
      </c>
      <c r="M237" s="20">
        <f t="shared" si="41"/>
        <v>2476842.79</v>
      </c>
      <c r="N237" s="17">
        <v>4724986.5</v>
      </c>
      <c r="O237" s="17">
        <v>0</v>
      </c>
      <c r="P237" s="17">
        <v>0</v>
      </c>
      <c r="Q237" s="20">
        <f t="shared" si="52"/>
        <v>4724986.5</v>
      </c>
      <c r="R237" s="17">
        <v>4643000</v>
      </c>
      <c r="S237" s="17">
        <v>0</v>
      </c>
      <c r="T237" s="21">
        <f t="shared" si="42"/>
        <v>4643000</v>
      </c>
      <c r="U237" s="20">
        <f t="shared" si="43"/>
        <v>11844829.29</v>
      </c>
      <c r="V237" s="22">
        <f t="shared" si="44"/>
        <v>1.8623926710985623</v>
      </c>
      <c r="W237" s="22">
        <f t="shared" si="45"/>
        <v>0</v>
      </c>
      <c r="X237" s="22">
        <f t="shared" si="46"/>
        <v>1.8623926710985623</v>
      </c>
      <c r="Y237" s="23">
        <f t="shared" si="47"/>
        <v>1.8952789637388858</v>
      </c>
      <c r="Z237" s="23">
        <f t="shared" si="48"/>
        <v>0.9935071849147782</v>
      </c>
      <c r="AA237" s="24"/>
      <c r="AB237" s="23">
        <f t="shared" si="49"/>
        <v>4.7511788197522264</v>
      </c>
      <c r="AC237" s="30">
        <v>71229.59595959596</v>
      </c>
      <c r="AD237" s="26">
        <f t="shared" si="50"/>
        <v>3384.245476627411</v>
      </c>
      <c r="AE237" s="61" t="s">
        <v>1173</v>
      </c>
      <c r="AF237" s="28">
        <f>F237/H237</f>
        <v>453690549.59053683</v>
      </c>
      <c r="AG237" s="22">
        <f>(M237/AF237)*100</f>
        <v>0.5459321981106707</v>
      </c>
      <c r="AH237" s="22">
        <f>(Q237/AF237)*100</f>
        <v>1.0414557905745179</v>
      </c>
      <c r="AI237" s="22">
        <f>(T237/AF237)*100</f>
        <v>1.02338477276866</v>
      </c>
      <c r="AJ237" s="22">
        <f t="shared" si="51"/>
        <v>2.61</v>
      </c>
    </row>
    <row r="238" spans="1:36" ht="12.75">
      <c r="A238" s="13" t="s">
        <v>515</v>
      </c>
      <c r="B238" s="14" t="s">
        <v>516</v>
      </c>
      <c r="C238" s="15" t="s">
        <v>489</v>
      </c>
      <c r="D238" s="16"/>
      <c r="E238" s="16"/>
      <c r="F238" s="34">
        <v>382657357</v>
      </c>
      <c r="G238" s="33">
        <v>50.5</v>
      </c>
      <c r="H238" s="19">
        <f t="shared" si="40"/>
        <v>0.505</v>
      </c>
      <c r="I238" s="17">
        <v>3758279.21</v>
      </c>
      <c r="J238" s="17">
        <v>0</v>
      </c>
      <c r="K238" s="17">
        <v>0</v>
      </c>
      <c r="L238" s="17">
        <v>294517.17</v>
      </c>
      <c r="M238" s="20">
        <f t="shared" si="41"/>
        <v>4052796.38</v>
      </c>
      <c r="N238" s="17">
        <v>10743182.5</v>
      </c>
      <c r="O238" s="17">
        <v>0</v>
      </c>
      <c r="P238" s="17">
        <v>0</v>
      </c>
      <c r="Q238" s="20">
        <f t="shared" si="52"/>
        <v>10743182.5</v>
      </c>
      <c r="R238" s="17">
        <v>4612592.56</v>
      </c>
      <c r="S238" s="17">
        <v>0</v>
      </c>
      <c r="T238" s="21">
        <f t="shared" si="42"/>
        <v>4612592.56</v>
      </c>
      <c r="U238" s="20">
        <f t="shared" si="43"/>
        <v>19408571.439999998</v>
      </c>
      <c r="V238" s="22">
        <f t="shared" si="44"/>
        <v>1.2054106567197138</v>
      </c>
      <c r="W238" s="22">
        <f t="shared" si="45"/>
        <v>0</v>
      </c>
      <c r="X238" s="22">
        <f t="shared" si="46"/>
        <v>1.2054106567197138</v>
      </c>
      <c r="Y238" s="23">
        <f t="shared" si="47"/>
        <v>2.8075201752883063</v>
      </c>
      <c r="Z238" s="23">
        <f t="shared" si="48"/>
        <v>1.0591188973272503</v>
      </c>
      <c r="AA238" s="24"/>
      <c r="AB238" s="23">
        <f t="shared" si="49"/>
        <v>5.07204972933527</v>
      </c>
      <c r="AC238" s="30">
        <v>108879.06510851419</v>
      </c>
      <c r="AD238" s="26">
        <f t="shared" si="50"/>
        <v>5522.400327139167</v>
      </c>
      <c r="AE238" s="61" t="s">
        <v>1173</v>
      </c>
      <c r="AF238" s="28">
        <f>F238/H238</f>
        <v>757737340.5940593</v>
      </c>
      <c r="AG238" s="22">
        <f>(M238/AF238)*100</f>
        <v>0.5348550431502614</v>
      </c>
      <c r="AH238" s="22">
        <f>(Q238/AF238)*100</f>
        <v>1.417797688520595</v>
      </c>
      <c r="AI238" s="22">
        <f>(T238/AF238)*100</f>
        <v>0.6087323816434554</v>
      </c>
      <c r="AJ238" s="22">
        <f t="shared" si="51"/>
        <v>2.562</v>
      </c>
    </row>
    <row r="239" spans="1:36" ht="12.75">
      <c r="A239" s="13" t="s">
        <v>517</v>
      </c>
      <c r="B239" s="14" t="s">
        <v>518</v>
      </c>
      <c r="C239" s="15" t="s">
        <v>489</v>
      </c>
      <c r="D239" s="16"/>
      <c r="E239" s="16"/>
      <c r="F239" s="34">
        <v>222960583</v>
      </c>
      <c r="G239" s="33">
        <v>60.02</v>
      </c>
      <c r="H239" s="19">
        <f t="shared" si="40"/>
        <v>0.6002000000000001</v>
      </c>
      <c r="I239" s="17">
        <v>1910459.56</v>
      </c>
      <c r="J239" s="17">
        <v>153635.85</v>
      </c>
      <c r="K239" s="17">
        <v>0</v>
      </c>
      <c r="L239" s="17">
        <v>149713</v>
      </c>
      <c r="M239" s="20">
        <f t="shared" si="41"/>
        <v>2213808.41</v>
      </c>
      <c r="N239" s="17">
        <v>3070610</v>
      </c>
      <c r="O239" s="17">
        <v>2258637.96</v>
      </c>
      <c r="P239" s="17">
        <v>0</v>
      </c>
      <c r="Q239" s="20">
        <f t="shared" si="52"/>
        <v>5329247.96</v>
      </c>
      <c r="R239" s="17">
        <v>376128.43</v>
      </c>
      <c r="S239" s="17">
        <v>22296</v>
      </c>
      <c r="T239" s="21">
        <f t="shared" si="42"/>
        <v>398424.43</v>
      </c>
      <c r="U239" s="20">
        <f t="shared" si="43"/>
        <v>7941480.8</v>
      </c>
      <c r="V239" s="22">
        <f t="shared" si="44"/>
        <v>0.16869727596648776</v>
      </c>
      <c r="W239" s="22">
        <f t="shared" si="45"/>
        <v>0.009999973851880357</v>
      </c>
      <c r="X239" s="22">
        <f t="shared" si="46"/>
        <v>0.1786972498183681</v>
      </c>
      <c r="Y239" s="23">
        <f t="shared" si="47"/>
        <v>2.3902197815835455</v>
      </c>
      <c r="Z239" s="23">
        <f t="shared" si="48"/>
        <v>0.9929147027750641</v>
      </c>
      <c r="AA239" s="24"/>
      <c r="AB239" s="23">
        <f t="shared" si="49"/>
        <v>3.5618317341769776</v>
      </c>
      <c r="AC239" s="30">
        <v>205617.5702811245</v>
      </c>
      <c r="AD239" s="26">
        <f t="shared" si="50"/>
        <v>7323.751869316743</v>
      </c>
      <c r="AE239" s="61" t="s">
        <v>1173</v>
      </c>
      <c r="AF239" s="28">
        <f>F239/H239</f>
        <v>371477145.9513495</v>
      </c>
      <c r="AG239" s="22">
        <f>(M239/AF239)*100</f>
        <v>0.5959474046055935</v>
      </c>
      <c r="AH239" s="22">
        <f>(Q239/AF239)*100</f>
        <v>1.4346099129064442</v>
      </c>
      <c r="AI239" s="22">
        <f>(T239/AF239)*100</f>
        <v>0.10725408934098456</v>
      </c>
      <c r="AJ239" s="22">
        <f t="shared" si="51"/>
        <v>2.1380000000000003</v>
      </c>
    </row>
    <row r="240" spans="1:36" ht="12.75">
      <c r="A240" s="13" t="s">
        <v>519</v>
      </c>
      <c r="B240" s="14" t="s">
        <v>520</v>
      </c>
      <c r="C240" s="15" t="s">
        <v>489</v>
      </c>
      <c r="D240" s="16"/>
      <c r="E240" s="16"/>
      <c r="F240" s="34">
        <v>80880251</v>
      </c>
      <c r="G240" s="33">
        <v>47.69</v>
      </c>
      <c r="H240" s="19">
        <f t="shared" si="40"/>
        <v>0.4769</v>
      </c>
      <c r="I240" s="17">
        <v>832589.42</v>
      </c>
      <c r="J240" s="17">
        <v>66955.4</v>
      </c>
      <c r="K240" s="17">
        <v>0</v>
      </c>
      <c r="L240" s="17">
        <v>65245.8</v>
      </c>
      <c r="M240" s="20">
        <f t="shared" si="41"/>
        <v>964790.6200000001</v>
      </c>
      <c r="N240" s="17">
        <v>1256360.57</v>
      </c>
      <c r="O240" s="17">
        <v>1081446.03</v>
      </c>
      <c r="P240" s="17">
        <v>0</v>
      </c>
      <c r="Q240" s="20">
        <f t="shared" si="52"/>
        <v>2337806.6</v>
      </c>
      <c r="R240" s="17">
        <v>1149084.57</v>
      </c>
      <c r="S240" s="17">
        <v>0</v>
      </c>
      <c r="T240" s="21">
        <f t="shared" si="42"/>
        <v>1149084.57</v>
      </c>
      <c r="U240" s="20">
        <f t="shared" si="43"/>
        <v>4451681.79</v>
      </c>
      <c r="V240" s="22">
        <f t="shared" si="44"/>
        <v>1.4207232986950054</v>
      </c>
      <c r="W240" s="22">
        <f t="shared" si="45"/>
        <v>0</v>
      </c>
      <c r="X240" s="22">
        <f t="shared" si="46"/>
        <v>1.4207232986950054</v>
      </c>
      <c r="Y240" s="23">
        <f t="shared" si="47"/>
        <v>2.890454185163199</v>
      </c>
      <c r="Z240" s="23">
        <f t="shared" si="48"/>
        <v>1.1928630389636157</v>
      </c>
      <c r="AA240" s="24"/>
      <c r="AB240" s="23">
        <f t="shared" si="49"/>
        <v>5.504040522821819</v>
      </c>
      <c r="AC240" s="30">
        <v>91552.14067278287</v>
      </c>
      <c r="AD240" s="26">
        <f t="shared" si="50"/>
        <v>5039.066922140806</v>
      </c>
      <c r="AE240" s="61" t="s">
        <v>1173</v>
      </c>
      <c r="AF240" s="28">
        <f>F240/H240</f>
        <v>169595829.31432167</v>
      </c>
      <c r="AG240" s="22">
        <f>(M240/AF240)*100</f>
        <v>0.5688763832817483</v>
      </c>
      <c r="AH240" s="22">
        <f>(Q240/AF240)*100</f>
        <v>1.3784576009043294</v>
      </c>
      <c r="AI240" s="22">
        <f>(T240/AF240)*100</f>
        <v>0.677542941147648</v>
      </c>
      <c r="AJ240" s="22">
        <f t="shared" si="51"/>
        <v>2.625</v>
      </c>
    </row>
    <row r="241" spans="1:36" ht="12.75">
      <c r="A241" s="13" t="s">
        <v>521</v>
      </c>
      <c r="B241" s="14" t="s">
        <v>217</v>
      </c>
      <c r="C241" s="15" t="s">
        <v>489</v>
      </c>
      <c r="D241" s="16"/>
      <c r="E241" s="16"/>
      <c r="F241" s="34">
        <v>2573553965</v>
      </c>
      <c r="G241" s="33">
        <v>48.44</v>
      </c>
      <c r="H241" s="19">
        <f t="shared" si="40"/>
        <v>0.4844</v>
      </c>
      <c r="I241" s="17">
        <v>26208691.65</v>
      </c>
      <c r="J241" s="17">
        <v>0</v>
      </c>
      <c r="K241" s="17">
        <v>0</v>
      </c>
      <c r="L241" s="17">
        <v>2053871.68</v>
      </c>
      <c r="M241" s="20">
        <f t="shared" si="41"/>
        <v>28262563.33</v>
      </c>
      <c r="N241" s="17">
        <v>69003899.5</v>
      </c>
      <c r="O241" s="17">
        <v>0</v>
      </c>
      <c r="P241" s="17">
        <v>0</v>
      </c>
      <c r="Q241" s="20">
        <f t="shared" si="52"/>
        <v>69003899.5</v>
      </c>
      <c r="R241" s="17">
        <v>23837133.6</v>
      </c>
      <c r="S241" s="17">
        <v>514714</v>
      </c>
      <c r="T241" s="21">
        <f t="shared" si="42"/>
        <v>24351847.6</v>
      </c>
      <c r="U241" s="20">
        <f t="shared" si="43"/>
        <v>121618310.43</v>
      </c>
      <c r="V241" s="22">
        <f t="shared" si="44"/>
        <v>0.9262340686918528</v>
      </c>
      <c r="W241" s="22">
        <f t="shared" si="45"/>
        <v>0.020000124613668242</v>
      </c>
      <c r="X241" s="22">
        <f t="shared" si="46"/>
        <v>0.946234193305521</v>
      </c>
      <c r="Y241" s="23">
        <f t="shared" si="47"/>
        <v>2.6812687994284974</v>
      </c>
      <c r="Z241" s="23">
        <f t="shared" si="48"/>
        <v>1.0981919833182903</v>
      </c>
      <c r="AA241" s="24"/>
      <c r="AB241" s="23">
        <f t="shared" si="49"/>
        <v>4.72569497605231</v>
      </c>
      <c r="AC241" s="30">
        <v>130003.07949687094</v>
      </c>
      <c r="AD241" s="26">
        <f t="shared" si="50"/>
        <v>6143.548996496921</v>
      </c>
      <c r="AE241" s="61" t="s">
        <v>1173</v>
      </c>
      <c r="AF241" s="28">
        <f>F241/H241</f>
        <v>5312869457.060281</v>
      </c>
      <c r="AG241" s="22">
        <f>(M241/AF241)*100</f>
        <v>0.5319641967193798</v>
      </c>
      <c r="AH241" s="22">
        <f>(Q241/AF241)*100</f>
        <v>1.2988066064431643</v>
      </c>
      <c r="AI241" s="22">
        <f>(T241/AF241)*100</f>
        <v>0.45835584323719436</v>
      </c>
      <c r="AJ241" s="22">
        <f t="shared" si="51"/>
        <v>2.289</v>
      </c>
    </row>
    <row r="242" spans="1:36" ht="12.75">
      <c r="A242" s="13" t="s">
        <v>522</v>
      </c>
      <c r="B242" s="14" t="s">
        <v>523</v>
      </c>
      <c r="C242" s="15" t="s">
        <v>489</v>
      </c>
      <c r="D242" s="16"/>
      <c r="E242" s="16" t="s">
        <v>177</v>
      </c>
      <c r="F242" s="34">
        <v>300354585</v>
      </c>
      <c r="G242" s="33">
        <v>105.44</v>
      </c>
      <c r="H242" s="19">
        <f t="shared" si="40"/>
        <v>1.0544</v>
      </c>
      <c r="I242" s="17">
        <v>1401228.75</v>
      </c>
      <c r="J242" s="17">
        <v>0</v>
      </c>
      <c r="K242" s="17">
        <v>0</v>
      </c>
      <c r="L242" s="17">
        <v>109807.17</v>
      </c>
      <c r="M242" s="20">
        <f t="shared" si="41"/>
        <v>1511035.92</v>
      </c>
      <c r="N242" s="17">
        <v>2159450.5</v>
      </c>
      <c r="O242" s="17">
        <v>1814243.51</v>
      </c>
      <c r="P242" s="17">
        <v>0</v>
      </c>
      <c r="Q242" s="20">
        <f t="shared" si="52"/>
        <v>3973694.01</v>
      </c>
      <c r="R242" s="17">
        <v>1639862.73</v>
      </c>
      <c r="S242" s="17">
        <v>0</v>
      </c>
      <c r="T242" s="21">
        <f t="shared" si="42"/>
        <v>1639862.73</v>
      </c>
      <c r="U242" s="20">
        <f t="shared" si="43"/>
        <v>7124592.66</v>
      </c>
      <c r="V242" s="22">
        <f t="shared" si="44"/>
        <v>0.5459755941464985</v>
      </c>
      <c r="W242" s="22">
        <f t="shared" si="45"/>
        <v>0</v>
      </c>
      <c r="X242" s="22">
        <f t="shared" si="46"/>
        <v>0.5459755941464985</v>
      </c>
      <c r="Y242" s="23">
        <f t="shared" si="47"/>
        <v>1.323000949028296</v>
      </c>
      <c r="Z242" s="23">
        <f t="shared" si="48"/>
        <v>0.5030840198427468</v>
      </c>
      <c r="AA242" s="24"/>
      <c r="AB242" s="23">
        <f t="shared" si="49"/>
        <v>2.3720605630175413</v>
      </c>
      <c r="AC242" s="30">
        <v>356681.31868131866</v>
      </c>
      <c r="AD242" s="26">
        <f t="shared" si="50"/>
        <v>8460.696896090478</v>
      </c>
      <c r="AE242" s="61" t="s">
        <v>1173</v>
      </c>
      <c r="AF242" s="28">
        <f>F242/H242</f>
        <v>284858293.8163885</v>
      </c>
      <c r="AG242" s="22">
        <f>(M242/AF242)*100</f>
        <v>0.5304517905221923</v>
      </c>
      <c r="AH242" s="22">
        <f>(Q242/AF242)*100</f>
        <v>1.3949722006554353</v>
      </c>
      <c r="AI242" s="22">
        <f>(T242/AF242)*100</f>
        <v>0.575676666468068</v>
      </c>
      <c r="AJ242" s="22">
        <f t="shared" si="51"/>
        <v>2.501</v>
      </c>
    </row>
    <row r="243" spans="1:36" ht="12.75">
      <c r="A243" s="13" t="s">
        <v>524</v>
      </c>
      <c r="B243" s="14" t="s">
        <v>525</v>
      </c>
      <c r="C243" s="15" t="s">
        <v>489</v>
      </c>
      <c r="D243" s="16"/>
      <c r="E243" s="16"/>
      <c r="F243" s="34">
        <v>1445754732</v>
      </c>
      <c r="G243" s="33">
        <v>50.92</v>
      </c>
      <c r="H243" s="19">
        <f t="shared" si="40"/>
        <v>0.5092</v>
      </c>
      <c r="I243" s="17">
        <v>13410061.57</v>
      </c>
      <c r="J243" s="17">
        <v>0</v>
      </c>
      <c r="K243" s="17">
        <v>0</v>
      </c>
      <c r="L243" s="17">
        <v>1050877.37</v>
      </c>
      <c r="M243" s="20">
        <f t="shared" si="41"/>
        <v>14460938.940000001</v>
      </c>
      <c r="N243" s="17">
        <v>27212586</v>
      </c>
      <c r="O243" s="17">
        <v>0</v>
      </c>
      <c r="P243" s="17">
        <v>0</v>
      </c>
      <c r="Q243" s="20">
        <f t="shared" si="52"/>
        <v>27212586</v>
      </c>
      <c r="R243" s="17">
        <v>17074363</v>
      </c>
      <c r="S243" s="17">
        <v>289150.94</v>
      </c>
      <c r="T243" s="21">
        <f t="shared" si="42"/>
        <v>17363513.94</v>
      </c>
      <c r="U243" s="20">
        <f t="shared" si="43"/>
        <v>59037038.879999995</v>
      </c>
      <c r="V243" s="22">
        <f t="shared" si="44"/>
        <v>1.1809999733758438</v>
      </c>
      <c r="W243" s="22">
        <f t="shared" si="45"/>
        <v>0.019999999557324635</v>
      </c>
      <c r="X243" s="22">
        <f t="shared" si="46"/>
        <v>1.2009999729331684</v>
      </c>
      <c r="Y243" s="23">
        <f t="shared" si="47"/>
        <v>1.8822408391743726</v>
      </c>
      <c r="Z243" s="23">
        <f t="shared" si="48"/>
        <v>1.0002345916582482</v>
      </c>
      <c r="AA243" s="24"/>
      <c r="AB243" s="23">
        <f t="shared" si="49"/>
        <v>4.083475403765789</v>
      </c>
      <c r="AC243" s="30">
        <v>117635.73353293413</v>
      </c>
      <c r="AD243" s="26">
        <f t="shared" si="50"/>
        <v>4803.6262448568295</v>
      </c>
      <c r="AE243" s="61" t="s">
        <v>1173</v>
      </c>
      <c r="AF243" s="28">
        <f>F243/H243</f>
        <v>2839266952.081697</v>
      </c>
      <c r="AG243" s="22">
        <f>(M243/AF243)*100</f>
        <v>0.50931945407238</v>
      </c>
      <c r="AH243" s="22">
        <f>(Q243/AF243)*100</f>
        <v>0.9584370353075904</v>
      </c>
      <c r="AI243" s="22">
        <f>(T243/AF243)*100</f>
        <v>0.6115491862175693</v>
      </c>
      <c r="AJ243" s="22">
        <f t="shared" si="51"/>
        <v>2.079</v>
      </c>
    </row>
    <row r="244" spans="1:36" ht="12.75">
      <c r="A244" s="13" t="s">
        <v>526</v>
      </c>
      <c r="B244" s="14" t="s">
        <v>527</v>
      </c>
      <c r="C244" s="15" t="s">
        <v>489</v>
      </c>
      <c r="D244" s="16"/>
      <c r="E244" s="16"/>
      <c r="F244" s="34">
        <v>161406296</v>
      </c>
      <c r="G244" s="33">
        <v>55.98</v>
      </c>
      <c r="H244" s="19">
        <f t="shared" si="40"/>
        <v>0.5598</v>
      </c>
      <c r="I244" s="17">
        <v>1461713.55</v>
      </c>
      <c r="J244" s="17">
        <v>0</v>
      </c>
      <c r="K244" s="17">
        <v>0</v>
      </c>
      <c r="L244" s="17">
        <v>114547.06</v>
      </c>
      <c r="M244" s="20">
        <f t="shared" si="41"/>
        <v>1576260.61</v>
      </c>
      <c r="N244" s="17">
        <v>1814803</v>
      </c>
      <c r="O244" s="17">
        <v>2651960.71</v>
      </c>
      <c r="P244" s="17">
        <v>0</v>
      </c>
      <c r="Q244" s="20">
        <f t="shared" si="52"/>
        <v>4466763.71</v>
      </c>
      <c r="R244" s="17">
        <v>2481547</v>
      </c>
      <c r="S244" s="17">
        <v>0</v>
      </c>
      <c r="T244" s="21">
        <f t="shared" si="42"/>
        <v>2481547</v>
      </c>
      <c r="U244" s="20">
        <f t="shared" si="43"/>
        <v>8524571.32</v>
      </c>
      <c r="V244" s="22">
        <f t="shared" si="44"/>
        <v>1.5374536567024624</v>
      </c>
      <c r="W244" s="22">
        <f t="shared" si="45"/>
        <v>0</v>
      </c>
      <c r="X244" s="22">
        <f t="shared" si="46"/>
        <v>1.5374536567024624</v>
      </c>
      <c r="Y244" s="23">
        <f t="shared" si="47"/>
        <v>2.7674036395705404</v>
      </c>
      <c r="Z244" s="23">
        <f t="shared" si="48"/>
        <v>0.9765793832478507</v>
      </c>
      <c r="AA244" s="24"/>
      <c r="AB244" s="23">
        <f t="shared" si="49"/>
        <v>5.281436679520853</v>
      </c>
      <c r="AC244" s="30">
        <v>86988.88888888889</v>
      </c>
      <c r="AD244" s="26">
        <f t="shared" si="50"/>
        <v>4594.263084885418</v>
      </c>
      <c r="AE244" s="61" t="s">
        <v>1173</v>
      </c>
      <c r="AF244" s="28">
        <f>F244/H244</f>
        <v>288328503.0367989</v>
      </c>
      <c r="AG244" s="22">
        <f>(M244/AF244)*100</f>
        <v>0.5466891387421468</v>
      </c>
      <c r="AH244" s="22">
        <f>(Q244/AF244)*100</f>
        <v>1.5491925574315886</v>
      </c>
      <c r="AI244" s="22">
        <f>(T244/AF244)*100</f>
        <v>0.8606665570220382</v>
      </c>
      <c r="AJ244" s="22">
        <f t="shared" si="51"/>
        <v>2.957</v>
      </c>
    </row>
    <row r="245" spans="1:36" ht="12.75">
      <c r="A245" s="13" t="s">
        <v>528</v>
      </c>
      <c r="B245" s="14" t="s">
        <v>529</v>
      </c>
      <c r="C245" s="15" t="s">
        <v>489</v>
      </c>
      <c r="D245" s="16"/>
      <c r="E245" s="16"/>
      <c r="F245" s="34">
        <v>376788880</v>
      </c>
      <c r="G245" s="33">
        <v>51.06</v>
      </c>
      <c r="H245" s="19">
        <f t="shared" si="40"/>
        <v>0.5106</v>
      </c>
      <c r="I245" s="17">
        <v>3644140.31</v>
      </c>
      <c r="J245" s="17">
        <v>0</v>
      </c>
      <c r="K245" s="17">
        <v>0</v>
      </c>
      <c r="L245" s="17">
        <v>285572.18</v>
      </c>
      <c r="M245" s="20">
        <f t="shared" si="41"/>
        <v>3929712.49</v>
      </c>
      <c r="N245" s="17">
        <v>11701790</v>
      </c>
      <c r="O245" s="17">
        <v>0</v>
      </c>
      <c r="P245" s="17">
        <v>0</v>
      </c>
      <c r="Q245" s="20">
        <f t="shared" si="52"/>
        <v>11701790</v>
      </c>
      <c r="R245" s="17">
        <v>7920829.38</v>
      </c>
      <c r="S245" s="17">
        <v>0</v>
      </c>
      <c r="T245" s="21">
        <f t="shared" si="42"/>
        <v>7920829.38</v>
      </c>
      <c r="U245" s="20">
        <f t="shared" si="43"/>
        <v>23552331.87</v>
      </c>
      <c r="V245" s="22">
        <f t="shared" si="44"/>
        <v>2.1021929787312192</v>
      </c>
      <c r="W245" s="22">
        <f t="shared" si="45"/>
        <v>0</v>
      </c>
      <c r="X245" s="22">
        <f t="shared" si="46"/>
        <v>2.1021929787312192</v>
      </c>
      <c r="Y245" s="23">
        <f t="shared" si="47"/>
        <v>3.1056622477818348</v>
      </c>
      <c r="Z245" s="23">
        <f t="shared" si="48"/>
        <v>1.0429481066426378</v>
      </c>
      <c r="AA245" s="24"/>
      <c r="AB245" s="23">
        <f t="shared" si="49"/>
        <v>6.250803333155693</v>
      </c>
      <c r="AC245" s="30">
        <v>91694.51867077766</v>
      </c>
      <c r="AD245" s="26">
        <f t="shared" si="50"/>
        <v>5731.644029394039</v>
      </c>
      <c r="AE245" s="61" t="s">
        <v>1173</v>
      </c>
      <c r="AF245" s="28">
        <f>F245/H245</f>
        <v>737933568.3509595</v>
      </c>
      <c r="AG245" s="22">
        <f>(M245/AF245)*100</f>
        <v>0.5325293032517309</v>
      </c>
      <c r="AH245" s="22">
        <f>(Q245/AF245)*100</f>
        <v>1.5857511437174052</v>
      </c>
      <c r="AI245" s="22">
        <f>(T245/AF245)*100</f>
        <v>1.0733797349401608</v>
      </c>
      <c r="AJ245" s="22">
        <f t="shared" si="51"/>
        <v>3.192</v>
      </c>
    </row>
    <row r="246" spans="1:36" ht="12.75">
      <c r="A246" s="13" t="s">
        <v>530</v>
      </c>
      <c r="B246" s="14" t="s">
        <v>531</v>
      </c>
      <c r="C246" s="15" t="s">
        <v>489</v>
      </c>
      <c r="D246" s="16"/>
      <c r="E246" s="16"/>
      <c r="F246" s="34">
        <v>194539949</v>
      </c>
      <c r="G246" s="33">
        <v>63.31</v>
      </c>
      <c r="H246" s="19">
        <f t="shared" si="40"/>
        <v>0.6331</v>
      </c>
      <c r="I246" s="17">
        <v>1488414.74</v>
      </c>
      <c r="J246" s="17">
        <v>119695.74</v>
      </c>
      <c r="K246" s="17">
        <v>0</v>
      </c>
      <c r="L246" s="17">
        <v>116639.49</v>
      </c>
      <c r="M246" s="20">
        <f t="shared" si="41"/>
        <v>1724749.97</v>
      </c>
      <c r="N246" s="17">
        <v>1829836</v>
      </c>
      <c r="O246" s="17">
        <v>2637329.6</v>
      </c>
      <c r="P246" s="17">
        <v>0</v>
      </c>
      <c r="Q246" s="20">
        <f t="shared" si="52"/>
        <v>4467165.6</v>
      </c>
      <c r="R246" s="17">
        <v>2091678.89</v>
      </c>
      <c r="S246" s="17">
        <v>0</v>
      </c>
      <c r="T246" s="21">
        <f t="shared" si="42"/>
        <v>2091678.89</v>
      </c>
      <c r="U246" s="20">
        <f t="shared" si="43"/>
        <v>8283594.459999999</v>
      </c>
      <c r="V246" s="22">
        <f t="shared" si="44"/>
        <v>1.0751924737062617</v>
      </c>
      <c r="W246" s="22">
        <f t="shared" si="45"/>
        <v>0</v>
      </c>
      <c r="X246" s="22">
        <f t="shared" si="46"/>
        <v>1.0751924737062617</v>
      </c>
      <c r="Y246" s="23">
        <f t="shared" si="47"/>
        <v>2.296271600235692</v>
      </c>
      <c r="Z246" s="23">
        <f t="shared" si="48"/>
        <v>0.8865788126633054</v>
      </c>
      <c r="AA246" s="24"/>
      <c r="AB246" s="23">
        <f t="shared" si="49"/>
        <v>4.258042886605259</v>
      </c>
      <c r="AC246" s="30">
        <v>142599.62756052142</v>
      </c>
      <c r="AD246" s="26">
        <f t="shared" si="50"/>
        <v>6071.953297666375</v>
      </c>
      <c r="AE246" s="61" t="s">
        <v>1173</v>
      </c>
      <c r="AF246" s="28">
        <f>F246/H246</f>
        <v>307281549.51824355</v>
      </c>
      <c r="AG246" s="22">
        <f>(M246/AF246)*100</f>
        <v>0.5612930462971387</v>
      </c>
      <c r="AH246" s="22">
        <f>(Q246/AF246)*100</f>
        <v>1.4537695501092167</v>
      </c>
      <c r="AI246" s="22">
        <f>(T246/AF246)*100</f>
        <v>0.6807043551034343</v>
      </c>
      <c r="AJ246" s="22">
        <f t="shared" si="51"/>
        <v>2.696</v>
      </c>
    </row>
    <row r="247" spans="1:36" ht="12.75">
      <c r="A247" s="13" t="s">
        <v>532</v>
      </c>
      <c r="B247" s="14" t="s">
        <v>533</v>
      </c>
      <c r="C247" s="15" t="s">
        <v>489</v>
      </c>
      <c r="D247" s="16"/>
      <c r="E247" s="32"/>
      <c r="F247" s="34">
        <v>599495229</v>
      </c>
      <c r="G247" s="33">
        <v>49.7</v>
      </c>
      <c r="H247" s="19">
        <f t="shared" si="40"/>
        <v>0.49700000000000005</v>
      </c>
      <c r="I247" s="17">
        <v>6083994.78</v>
      </c>
      <c r="J247" s="17">
        <v>489255.69</v>
      </c>
      <c r="K247" s="17">
        <v>0</v>
      </c>
      <c r="L247" s="17">
        <v>476769.67</v>
      </c>
      <c r="M247" s="20">
        <f t="shared" si="41"/>
        <v>7050020.140000001</v>
      </c>
      <c r="N247" s="17">
        <v>11177474.66</v>
      </c>
      <c r="O247" s="17">
        <v>5409596.02</v>
      </c>
      <c r="P247" s="17">
        <v>0</v>
      </c>
      <c r="Q247" s="20">
        <f t="shared" si="52"/>
        <v>16587070.68</v>
      </c>
      <c r="R247" s="17">
        <v>3665219.79</v>
      </c>
      <c r="S247" s="17">
        <v>299745</v>
      </c>
      <c r="T247" s="21">
        <f t="shared" si="42"/>
        <v>3964964.79</v>
      </c>
      <c r="U247" s="20">
        <f t="shared" si="43"/>
        <v>27602055.61</v>
      </c>
      <c r="V247" s="22">
        <f t="shared" si="44"/>
        <v>0.6113843134521426</v>
      </c>
      <c r="W247" s="22">
        <f t="shared" si="45"/>
        <v>0.049999563883101394</v>
      </c>
      <c r="X247" s="22">
        <f t="shared" si="46"/>
        <v>0.661383877335244</v>
      </c>
      <c r="Y247" s="23">
        <f t="shared" si="47"/>
        <v>2.7668394805523966</v>
      </c>
      <c r="Z247" s="23">
        <f t="shared" si="48"/>
        <v>1.1759927016867053</v>
      </c>
      <c r="AA247" s="24"/>
      <c r="AB247" s="23">
        <f t="shared" si="49"/>
        <v>4.6042160595743455</v>
      </c>
      <c r="AC247" s="30">
        <v>181493.51523742027</v>
      </c>
      <c r="AD247" s="26">
        <f t="shared" si="50"/>
        <v>8356.353575647316</v>
      </c>
      <c r="AE247" s="61" t="s">
        <v>1173</v>
      </c>
      <c r="AF247" s="28">
        <f>F247/H247</f>
        <v>1206227824.949698</v>
      </c>
      <c r="AG247" s="22">
        <f>(M247/AF247)*100</f>
        <v>0.5844683727382927</v>
      </c>
      <c r="AH247" s="22">
        <f>(Q247/AF247)*100</f>
        <v>1.3751192218345414</v>
      </c>
      <c r="AI247" s="22">
        <f>(T247/AF247)*100</f>
        <v>0.3287077870356163</v>
      </c>
      <c r="AJ247" s="22">
        <f t="shared" si="51"/>
        <v>2.2880000000000003</v>
      </c>
    </row>
    <row r="248" spans="1:36" ht="12.75">
      <c r="A248" s="13" t="s">
        <v>534</v>
      </c>
      <c r="B248" s="14" t="s">
        <v>535</v>
      </c>
      <c r="C248" s="15" t="s">
        <v>536</v>
      </c>
      <c r="D248" s="16"/>
      <c r="E248" s="16"/>
      <c r="F248" s="34">
        <v>2381576097</v>
      </c>
      <c r="G248" s="33">
        <v>36.42</v>
      </c>
      <c r="H248" s="19">
        <f t="shared" si="40"/>
        <v>0.3642</v>
      </c>
      <c r="I248" s="17">
        <v>23601092.53</v>
      </c>
      <c r="J248" s="17">
        <v>0</v>
      </c>
      <c r="K248" s="17">
        <v>0</v>
      </c>
      <c r="L248" s="17">
        <v>643954.47</v>
      </c>
      <c r="M248" s="20">
        <f t="shared" si="41"/>
        <v>24245047</v>
      </c>
      <c r="N248" s="17">
        <v>57086193</v>
      </c>
      <c r="O248" s="17">
        <v>0</v>
      </c>
      <c r="P248" s="17">
        <v>7911888</v>
      </c>
      <c r="Q248" s="20">
        <f t="shared" si="52"/>
        <v>64998081</v>
      </c>
      <c r="R248" s="17">
        <v>54876033.78</v>
      </c>
      <c r="S248" s="17">
        <v>0</v>
      </c>
      <c r="T248" s="21">
        <f t="shared" si="42"/>
        <v>54876033.78</v>
      </c>
      <c r="U248" s="20">
        <f t="shared" si="43"/>
        <v>144119161.78</v>
      </c>
      <c r="V248" s="22">
        <f t="shared" si="44"/>
        <v>2.3041898114918813</v>
      </c>
      <c r="W248" s="22">
        <f t="shared" si="45"/>
        <v>0</v>
      </c>
      <c r="X248" s="22">
        <f t="shared" si="46"/>
        <v>2.3041898114918813</v>
      </c>
      <c r="Y248" s="23">
        <f t="shared" si="47"/>
        <v>2.729204457580681</v>
      </c>
      <c r="Z248" s="23">
        <f t="shared" si="48"/>
        <v>1.0180252913413415</v>
      </c>
      <c r="AA248" s="24"/>
      <c r="AB248" s="23">
        <f t="shared" si="49"/>
        <v>6.051419560413904</v>
      </c>
      <c r="AC248" s="30">
        <v>135720.49106336883</v>
      </c>
      <c r="AD248" s="26">
        <f t="shared" si="50"/>
        <v>8213.016343698506</v>
      </c>
      <c r="AE248" s="61" t="s">
        <v>1173</v>
      </c>
      <c r="AF248" s="28">
        <f>F248/H248</f>
        <v>6539198509.060955</v>
      </c>
      <c r="AG248" s="22">
        <f>(M248/AF248)*100</f>
        <v>0.3707648111065166</v>
      </c>
      <c r="AH248" s="22">
        <f>(Q248/AF248)*100</f>
        <v>0.9939762634508841</v>
      </c>
      <c r="AI248" s="22">
        <f>(T248/AF248)*100</f>
        <v>0.8391859293453432</v>
      </c>
      <c r="AJ248" s="22">
        <f t="shared" si="51"/>
        <v>2.2039999999999997</v>
      </c>
    </row>
    <row r="249" spans="1:36" ht="12.75">
      <c r="A249" s="13" t="s">
        <v>537</v>
      </c>
      <c r="B249" s="14" t="s">
        <v>538</v>
      </c>
      <c r="C249" s="15" t="s">
        <v>536</v>
      </c>
      <c r="D249" s="16"/>
      <c r="E249" s="16"/>
      <c r="F249" s="34">
        <v>40029984</v>
      </c>
      <c r="G249" s="33">
        <v>22.52</v>
      </c>
      <c r="H249" s="19">
        <f t="shared" si="40"/>
        <v>0.22519999999999998</v>
      </c>
      <c r="I249" s="17">
        <v>744239.71</v>
      </c>
      <c r="J249" s="17">
        <v>0</v>
      </c>
      <c r="K249" s="17">
        <v>0</v>
      </c>
      <c r="L249" s="17">
        <v>20081.07</v>
      </c>
      <c r="M249" s="20">
        <f t="shared" si="41"/>
        <v>764320.7799999999</v>
      </c>
      <c r="N249" s="17">
        <v>1150756</v>
      </c>
      <c r="O249" s="17">
        <v>0</v>
      </c>
      <c r="P249" s="17">
        <v>0</v>
      </c>
      <c r="Q249" s="20">
        <f t="shared" si="52"/>
        <v>1150756</v>
      </c>
      <c r="R249" s="17">
        <v>1295934</v>
      </c>
      <c r="S249" s="17">
        <v>0</v>
      </c>
      <c r="T249" s="21">
        <f t="shared" si="42"/>
        <v>1295934</v>
      </c>
      <c r="U249" s="20">
        <f t="shared" si="43"/>
        <v>3211010.78</v>
      </c>
      <c r="V249" s="22">
        <f t="shared" si="44"/>
        <v>3.237408238784208</v>
      </c>
      <c r="W249" s="22">
        <f t="shared" si="45"/>
        <v>0</v>
      </c>
      <c r="X249" s="22">
        <f t="shared" si="46"/>
        <v>3.237408238784208</v>
      </c>
      <c r="Y249" s="23">
        <f t="shared" si="47"/>
        <v>2.874735098570112</v>
      </c>
      <c r="Z249" s="23">
        <f t="shared" si="48"/>
        <v>1.9093706857339736</v>
      </c>
      <c r="AA249" s="24"/>
      <c r="AB249" s="23">
        <f t="shared" si="49"/>
        <v>8.021514023088292</v>
      </c>
      <c r="AC249" s="30">
        <v>76412.5748502994</v>
      </c>
      <c r="AD249" s="26">
        <f t="shared" si="50"/>
        <v>6129.445407019603</v>
      </c>
      <c r="AE249" s="61" t="s">
        <v>1173</v>
      </c>
      <c r="AF249" s="28">
        <f>F249/H249</f>
        <v>177753037.30017763</v>
      </c>
      <c r="AG249" s="22">
        <f>(M249/AF249)*100</f>
        <v>0.4299902784272908</v>
      </c>
      <c r="AH249" s="22">
        <f>(Q249/AF249)*100</f>
        <v>0.6473903441979891</v>
      </c>
      <c r="AI249" s="22">
        <f>(T249/AF249)*100</f>
        <v>0.7290643353742035</v>
      </c>
      <c r="AJ249" s="22">
        <f t="shared" si="51"/>
        <v>1.806</v>
      </c>
    </row>
    <row r="250" spans="1:36" ht="12.75">
      <c r="A250" s="13" t="s">
        <v>539</v>
      </c>
      <c r="B250" s="14" t="s">
        <v>540</v>
      </c>
      <c r="C250" s="15" t="s">
        <v>536</v>
      </c>
      <c r="D250" s="16"/>
      <c r="E250" s="16"/>
      <c r="F250" s="34">
        <v>405345833</v>
      </c>
      <c r="G250" s="33">
        <v>35.61</v>
      </c>
      <c r="H250" s="19">
        <f t="shared" si="40"/>
        <v>0.35609999999999997</v>
      </c>
      <c r="I250" s="17">
        <v>4255020.48</v>
      </c>
      <c r="J250" s="17">
        <v>0</v>
      </c>
      <c r="K250" s="17">
        <v>0</v>
      </c>
      <c r="L250" s="17">
        <v>114828.03</v>
      </c>
      <c r="M250" s="20">
        <f t="shared" si="41"/>
        <v>4369848.510000001</v>
      </c>
      <c r="N250" s="17">
        <v>8772734.5</v>
      </c>
      <c r="O250" s="17">
        <v>0</v>
      </c>
      <c r="P250" s="17">
        <v>0</v>
      </c>
      <c r="Q250" s="20">
        <f t="shared" si="52"/>
        <v>8772734.5</v>
      </c>
      <c r="R250" s="17">
        <v>9643675.3</v>
      </c>
      <c r="S250" s="17">
        <v>0</v>
      </c>
      <c r="T250" s="21">
        <f t="shared" si="42"/>
        <v>9643675.3</v>
      </c>
      <c r="U250" s="20">
        <f t="shared" si="43"/>
        <v>22786258.310000002</v>
      </c>
      <c r="V250" s="22">
        <f t="shared" si="44"/>
        <v>2.3791228415070447</v>
      </c>
      <c r="W250" s="22">
        <f t="shared" si="45"/>
        <v>0</v>
      </c>
      <c r="X250" s="22">
        <f t="shared" si="46"/>
        <v>2.3791228415070447</v>
      </c>
      <c r="Y250" s="23">
        <f t="shared" si="47"/>
        <v>2.16425920431258</v>
      </c>
      <c r="Z250" s="23">
        <f t="shared" si="48"/>
        <v>1.0780543807884664</v>
      </c>
      <c r="AA250" s="24">
        <v>0.183</v>
      </c>
      <c r="AB250" s="23">
        <f t="shared" si="49"/>
        <v>5.438436426608092</v>
      </c>
      <c r="AC250" s="30">
        <v>135992.98245614034</v>
      </c>
      <c r="AD250" s="26">
        <f t="shared" si="50"/>
        <v>7395.8918955254885</v>
      </c>
      <c r="AE250" s="61" t="s">
        <v>1173</v>
      </c>
      <c r="AF250" s="28">
        <f>F250/H250</f>
        <v>1138292145.4647572</v>
      </c>
      <c r="AG250" s="22">
        <f>(M250/AF250)*100</f>
        <v>0.38389516499877285</v>
      </c>
      <c r="AH250" s="22">
        <f>(Q250/AF250)*100</f>
        <v>0.7706927026557098</v>
      </c>
      <c r="AI250" s="22">
        <f>(T250/AF250)*100</f>
        <v>0.8472056438606586</v>
      </c>
      <c r="AJ250" s="22">
        <f t="shared" si="51"/>
        <v>2.002</v>
      </c>
    </row>
    <row r="251" spans="1:36" s="37" customFormat="1" ht="12.75">
      <c r="A251" s="13" t="s">
        <v>541</v>
      </c>
      <c r="B251" s="14" t="s">
        <v>542</v>
      </c>
      <c r="C251" s="15" t="s">
        <v>536</v>
      </c>
      <c r="D251" s="16"/>
      <c r="E251" s="16"/>
      <c r="F251" s="34">
        <v>479314683</v>
      </c>
      <c r="G251" s="33">
        <v>34.71</v>
      </c>
      <c r="H251" s="19">
        <f t="shared" si="40"/>
        <v>0.3471</v>
      </c>
      <c r="I251" s="17">
        <v>5169576.66</v>
      </c>
      <c r="J251" s="17">
        <v>0</v>
      </c>
      <c r="K251" s="17">
        <v>0</v>
      </c>
      <c r="L251" s="17">
        <v>140829.49</v>
      </c>
      <c r="M251" s="20">
        <f t="shared" si="41"/>
        <v>5310406.15</v>
      </c>
      <c r="N251" s="17">
        <v>8354341</v>
      </c>
      <c r="O251" s="17">
        <v>0</v>
      </c>
      <c r="P251" s="17">
        <v>547563</v>
      </c>
      <c r="Q251" s="20">
        <f t="shared" si="52"/>
        <v>8901904</v>
      </c>
      <c r="R251" s="17">
        <v>11651331.26</v>
      </c>
      <c r="S251" s="17">
        <v>0</v>
      </c>
      <c r="T251" s="21">
        <f t="shared" si="42"/>
        <v>11651331.26</v>
      </c>
      <c r="U251" s="20">
        <f t="shared" si="43"/>
        <v>25863641.41</v>
      </c>
      <c r="V251" s="22">
        <f t="shared" si="44"/>
        <v>2.430831283338758</v>
      </c>
      <c r="W251" s="22">
        <f t="shared" si="45"/>
        <v>0</v>
      </c>
      <c r="X251" s="22">
        <f t="shared" si="46"/>
        <v>2.430831283338758</v>
      </c>
      <c r="Y251" s="23">
        <f t="shared" si="47"/>
        <v>1.8572149603854302</v>
      </c>
      <c r="Z251" s="23">
        <f t="shared" si="48"/>
        <v>1.107916435349426</v>
      </c>
      <c r="AA251" s="24"/>
      <c r="AB251" s="23">
        <f t="shared" si="49"/>
        <v>5.395962679073614</v>
      </c>
      <c r="AC251" s="30">
        <v>140559.8155737705</v>
      </c>
      <c r="AD251" s="26">
        <f t="shared" si="50"/>
        <v>7584.555190135357</v>
      </c>
      <c r="AE251" s="61" t="s">
        <v>1173</v>
      </c>
      <c r="AF251" s="28">
        <f>F251/H251</f>
        <v>1380912368.193604</v>
      </c>
      <c r="AG251" s="22">
        <f>(M251/AF251)*100</f>
        <v>0.38455779470978574</v>
      </c>
      <c r="AH251" s="22">
        <f>(Q251/AF251)*100</f>
        <v>0.6446393127497829</v>
      </c>
      <c r="AI251" s="22">
        <f>(T251/AF251)*100</f>
        <v>0.843741538446883</v>
      </c>
      <c r="AJ251" s="22">
        <f t="shared" si="51"/>
        <v>1.874</v>
      </c>
    </row>
    <row r="252" spans="1:36" ht="12.75">
      <c r="A252" s="13" t="s">
        <v>543</v>
      </c>
      <c r="B252" s="14" t="s">
        <v>544</v>
      </c>
      <c r="C252" s="15" t="s">
        <v>536</v>
      </c>
      <c r="D252" s="16"/>
      <c r="E252" s="16"/>
      <c r="F252" s="34">
        <v>2940460490</v>
      </c>
      <c r="G252" s="33">
        <v>29.25</v>
      </c>
      <c r="H252" s="19">
        <f t="shared" si="40"/>
        <v>0.2925</v>
      </c>
      <c r="I252" s="17">
        <v>36963658.49</v>
      </c>
      <c r="J252" s="17">
        <v>0</v>
      </c>
      <c r="K252" s="17">
        <v>0</v>
      </c>
      <c r="L252" s="17">
        <v>1003115.28</v>
      </c>
      <c r="M252" s="20">
        <f t="shared" si="41"/>
        <v>37966773.77</v>
      </c>
      <c r="N252" s="17">
        <v>35586250</v>
      </c>
      <c r="O252" s="17">
        <v>0</v>
      </c>
      <c r="P252" s="17">
        <v>0</v>
      </c>
      <c r="Q252" s="20">
        <f t="shared" si="52"/>
        <v>35586250</v>
      </c>
      <c r="R252" s="17">
        <v>52080497</v>
      </c>
      <c r="S252" s="17">
        <v>588092.1</v>
      </c>
      <c r="T252" s="21">
        <f t="shared" si="42"/>
        <v>52668589.1</v>
      </c>
      <c r="U252" s="20">
        <f t="shared" si="43"/>
        <v>126221612.87</v>
      </c>
      <c r="V252" s="22">
        <f t="shared" si="44"/>
        <v>1.7711680594626866</v>
      </c>
      <c r="W252" s="22">
        <f t="shared" si="45"/>
        <v>0.020000000068016558</v>
      </c>
      <c r="X252" s="22">
        <f t="shared" si="46"/>
        <v>1.791168059530703</v>
      </c>
      <c r="Y252" s="23">
        <f t="shared" si="47"/>
        <v>1.2102271097000865</v>
      </c>
      <c r="Z252" s="23">
        <f t="shared" si="48"/>
        <v>1.2911846256434483</v>
      </c>
      <c r="AA252" s="24"/>
      <c r="AB252" s="23">
        <f t="shared" si="49"/>
        <v>4.2925797948742375</v>
      </c>
      <c r="AC252" s="30">
        <v>165352.81859692818</v>
      </c>
      <c r="AD252" s="26">
        <f t="shared" si="50"/>
        <v>7097.90168134679</v>
      </c>
      <c r="AE252" s="61" t="s">
        <v>1173</v>
      </c>
      <c r="AF252" s="28">
        <f>F252/H252</f>
        <v>10052856376.068377</v>
      </c>
      <c r="AG252" s="22">
        <f>(M252/AF252)*100</f>
        <v>0.37767150300070856</v>
      </c>
      <c r="AH252" s="22">
        <f>(Q252/AF252)*100</f>
        <v>0.3539914295872753</v>
      </c>
      <c r="AI252" s="22">
        <f>(T252/AF252)*100</f>
        <v>0.5239166574127306</v>
      </c>
      <c r="AJ252" s="22">
        <f t="shared" si="51"/>
        <v>1.256</v>
      </c>
    </row>
    <row r="253" spans="1:36" ht="12.75">
      <c r="A253" s="13" t="s">
        <v>545</v>
      </c>
      <c r="B253" s="14" t="s">
        <v>546</v>
      </c>
      <c r="C253" s="15" t="s">
        <v>536</v>
      </c>
      <c r="D253" s="16"/>
      <c r="E253" s="16"/>
      <c r="F253" s="34">
        <v>5953809573</v>
      </c>
      <c r="G253" s="33">
        <v>25.64</v>
      </c>
      <c r="H253" s="19">
        <f t="shared" si="40"/>
        <v>0.2564</v>
      </c>
      <c r="I253" s="17">
        <v>85274972.08</v>
      </c>
      <c r="J253" s="17">
        <v>0</v>
      </c>
      <c r="K253" s="17">
        <v>0</v>
      </c>
      <c r="L253" s="17">
        <v>2318316.95</v>
      </c>
      <c r="M253" s="20">
        <f t="shared" si="41"/>
        <v>87593289.03</v>
      </c>
      <c r="N253" s="17">
        <v>84466070.5</v>
      </c>
      <c r="O253" s="17">
        <v>0</v>
      </c>
      <c r="P253" s="17">
        <v>7269074.76</v>
      </c>
      <c r="Q253" s="20">
        <f t="shared" si="52"/>
        <v>91735145.26</v>
      </c>
      <c r="R253" s="17">
        <v>151199997</v>
      </c>
      <c r="S253" s="17">
        <v>0</v>
      </c>
      <c r="T253" s="21">
        <f t="shared" si="42"/>
        <v>151199997</v>
      </c>
      <c r="U253" s="20">
        <f t="shared" si="43"/>
        <v>330528431.29</v>
      </c>
      <c r="V253" s="22">
        <f t="shared" si="44"/>
        <v>2.539550436508393</v>
      </c>
      <c r="W253" s="22">
        <f t="shared" si="45"/>
        <v>0</v>
      </c>
      <c r="X253" s="22">
        <f t="shared" si="46"/>
        <v>2.539550436508393</v>
      </c>
      <c r="Y253" s="23">
        <f t="shared" si="47"/>
        <v>1.5407806402813213</v>
      </c>
      <c r="Z253" s="23">
        <f t="shared" si="48"/>
        <v>1.4712141521493705</v>
      </c>
      <c r="AA253" s="24"/>
      <c r="AB253" s="23">
        <f t="shared" si="49"/>
        <v>5.551545228939085</v>
      </c>
      <c r="AC253" s="30">
        <v>94021.28169875623</v>
      </c>
      <c r="AD253" s="26">
        <f t="shared" si="50"/>
        <v>5219.633978334679</v>
      </c>
      <c r="AE253" s="61" t="s">
        <v>1173</v>
      </c>
      <c r="AF253" s="28">
        <f>F253/H253</f>
        <v>23220786166.146645</v>
      </c>
      <c r="AG253" s="22">
        <f>(M253/AF253)*100</f>
        <v>0.3772193086110986</v>
      </c>
      <c r="AH253" s="22">
        <f>(Q253/AF253)*100</f>
        <v>0.39505615616813083</v>
      </c>
      <c r="AI253" s="22">
        <f>(T253/AF253)*100</f>
        <v>0.6511407319207521</v>
      </c>
      <c r="AJ253" s="22">
        <f t="shared" si="51"/>
        <v>1.423</v>
      </c>
    </row>
    <row r="254" spans="1:36" ht="12.75">
      <c r="A254" s="13" t="s">
        <v>547</v>
      </c>
      <c r="B254" s="14" t="s">
        <v>548</v>
      </c>
      <c r="C254" s="15" t="s">
        <v>536</v>
      </c>
      <c r="D254" s="16"/>
      <c r="E254" s="16"/>
      <c r="F254" s="34">
        <v>1071081556</v>
      </c>
      <c r="G254" s="33">
        <v>26.41</v>
      </c>
      <c r="H254" s="19">
        <f t="shared" si="40"/>
        <v>0.2641</v>
      </c>
      <c r="I254" s="17">
        <v>15551237.84</v>
      </c>
      <c r="J254" s="17">
        <v>0</v>
      </c>
      <c r="K254" s="17">
        <v>0</v>
      </c>
      <c r="L254" s="17">
        <v>419692.2</v>
      </c>
      <c r="M254" s="20">
        <f t="shared" si="41"/>
        <v>15970930.04</v>
      </c>
      <c r="N254" s="17">
        <v>44220947</v>
      </c>
      <c r="O254" s="17">
        <v>0</v>
      </c>
      <c r="P254" s="17">
        <v>0</v>
      </c>
      <c r="Q254" s="20">
        <f t="shared" si="52"/>
        <v>44220947</v>
      </c>
      <c r="R254" s="17">
        <v>33804098.33</v>
      </c>
      <c r="S254" s="17">
        <v>0</v>
      </c>
      <c r="T254" s="21">
        <f t="shared" si="42"/>
        <v>33804098.33</v>
      </c>
      <c r="U254" s="20">
        <f t="shared" si="43"/>
        <v>93995975.37</v>
      </c>
      <c r="V254" s="22">
        <f t="shared" si="44"/>
        <v>3.1560713692282083</v>
      </c>
      <c r="W254" s="22">
        <f t="shared" si="45"/>
        <v>0</v>
      </c>
      <c r="X254" s="22">
        <f t="shared" si="46"/>
        <v>3.1560713692282083</v>
      </c>
      <c r="Y254" s="23">
        <f t="shared" si="47"/>
        <v>4.128625570320249</v>
      </c>
      <c r="Z254" s="23">
        <f t="shared" si="48"/>
        <v>1.4911030771217948</v>
      </c>
      <c r="AA254" s="24"/>
      <c r="AB254" s="23">
        <f t="shared" si="49"/>
        <v>8.775800016670253</v>
      </c>
      <c r="AC254" s="30">
        <v>94326.99239650802</v>
      </c>
      <c r="AD254" s="26">
        <f t="shared" si="50"/>
        <v>8277.9482144573</v>
      </c>
      <c r="AE254" s="61" t="s">
        <v>1173</v>
      </c>
      <c r="AF254" s="28">
        <f>F254/H254</f>
        <v>4055590897.3873534</v>
      </c>
      <c r="AG254" s="22">
        <f>(M254/AF254)*100</f>
        <v>0.393800322667866</v>
      </c>
      <c r="AH254" s="22">
        <f>(Q254/AF254)*100</f>
        <v>1.0903700131215779</v>
      </c>
      <c r="AI254" s="22">
        <f>(T254/AF254)*100</f>
        <v>0.8335184486131698</v>
      </c>
      <c r="AJ254" s="22">
        <f t="shared" si="51"/>
        <v>2.318</v>
      </c>
    </row>
    <row r="255" spans="1:36" ht="12.75">
      <c r="A255" s="13" t="s">
        <v>549</v>
      </c>
      <c r="B255" s="14" t="s">
        <v>550</v>
      </c>
      <c r="C255" s="15" t="s">
        <v>536</v>
      </c>
      <c r="D255" s="16"/>
      <c r="E255" s="16"/>
      <c r="F255" s="34">
        <v>2489963745</v>
      </c>
      <c r="G255" s="33">
        <v>41.54</v>
      </c>
      <c r="H255" s="19">
        <f t="shared" si="40"/>
        <v>0.4154</v>
      </c>
      <c r="I255" s="17">
        <v>20358726.06</v>
      </c>
      <c r="J255" s="17">
        <v>0</v>
      </c>
      <c r="K255" s="17">
        <v>0</v>
      </c>
      <c r="L255" s="17">
        <v>556754.1</v>
      </c>
      <c r="M255" s="20">
        <f t="shared" si="41"/>
        <v>20915480.16</v>
      </c>
      <c r="N255" s="17">
        <v>39113247.5</v>
      </c>
      <c r="O255" s="17">
        <v>0</v>
      </c>
      <c r="P255" s="17">
        <v>0</v>
      </c>
      <c r="Q255" s="20">
        <f t="shared" si="52"/>
        <v>39113247.5</v>
      </c>
      <c r="R255" s="17">
        <v>48561855</v>
      </c>
      <c r="S255" s="17">
        <v>0</v>
      </c>
      <c r="T255" s="21">
        <f t="shared" si="42"/>
        <v>48561855</v>
      </c>
      <c r="U255" s="20">
        <f t="shared" si="43"/>
        <v>108590582.66</v>
      </c>
      <c r="V255" s="22">
        <f t="shared" si="44"/>
        <v>1.9503036980966164</v>
      </c>
      <c r="W255" s="22">
        <f t="shared" si="45"/>
        <v>0</v>
      </c>
      <c r="X255" s="22">
        <f t="shared" si="46"/>
        <v>1.9503036980966164</v>
      </c>
      <c r="Y255" s="23">
        <f t="shared" si="47"/>
        <v>1.5708360243614712</v>
      </c>
      <c r="Z255" s="23">
        <f t="shared" si="48"/>
        <v>0.839991353368079</v>
      </c>
      <c r="AA255" s="24">
        <v>0.176</v>
      </c>
      <c r="AB255" s="23">
        <f t="shared" si="49"/>
        <v>4.185131075826166</v>
      </c>
      <c r="AC255" s="30">
        <v>134694.5799724572</v>
      </c>
      <c r="AD255" s="26">
        <f t="shared" si="50"/>
        <v>5637.144723880833</v>
      </c>
      <c r="AE255" s="61" t="s">
        <v>1173</v>
      </c>
      <c r="AF255" s="28">
        <f>F255/H255</f>
        <v>5994135158.883004</v>
      </c>
      <c r="AG255" s="22">
        <f>(M255/AF255)*100</f>
        <v>0.3489324081891</v>
      </c>
      <c r="AH255" s="22">
        <f>(Q255/AF255)*100</f>
        <v>0.6525252845197551</v>
      </c>
      <c r="AI255" s="22">
        <f>(T255/AF255)*100</f>
        <v>0.8101561561893345</v>
      </c>
      <c r="AJ255" s="22">
        <f t="shared" si="51"/>
        <v>1.812</v>
      </c>
    </row>
    <row r="256" spans="1:36" ht="12.75">
      <c r="A256" s="13" t="s">
        <v>551</v>
      </c>
      <c r="B256" s="14" t="s">
        <v>552</v>
      </c>
      <c r="C256" s="15" t="s">
        <v>536</v>
      </c>
      <c r="D256" s="16"/>
      <c r="E256" s="16"/>
      <c r="F256" s="34">
        <v>2525676396</v>
      </c>
      <c r="G256" s="33">
        <v>44.46</v>
      </c>
      <c r="H256" s="19">
        <f t="shared" si="40"/>
        <v>0.4446</v>
      </c>
      <c r="I256" s="17">
        <v>20649724.22</v>
      </c>
      <c r="J256" s="17">
        <v>0</v>
      </c>
      <c r="K256" s="17">
        <v>0</v>
      </c>
      <c r="L256" s="17">
        <v>560132.48</v>
      </c>
      <c r="M256" s="20">
        <f t="shared" si="41"/>
        <v>21209856.7</v>
      </c>
      <c r="N256" s="17">
        <v>30135238.5</v>
      </c>
      <c r="O256" s="17">
        <v>0</v>
      </c>
      <c r="P256" s="17">
        <v>0</v>
      </c>
      <c r="Q256" s="20">
        <f t="shared" si="52"/>
        <v>30135238.5</v>
      </c>
      <c r="R256" s="17">
        <v>30227926.25</v>
      </c>
      <c r="S256" s="17">
        <v>0</v>
      </c>
      <c r="T256" s="21">
        <f t="shared" si="42"/>
        <v>30227926.25</v>
      </c>
      <c r="U256" s="20">
        <f t="shared" si="43"/>
        <v>81573021.45</v>
      </c>
      <c r="V256" s="22">
        <f t="shared" si="44"/>
        <v>1.196824989055328</v>
      </c>
      <c r="W256" s="22">
        <f t="shared" si="45"/>
        <v>0</v>
      </c>
      <c r="X256" s="22">
        <f t="shared" si="46"/>
        <v>1.196824989055328</v>
      </c>
      <c r="Y256" s="23">
        <f t="shared" si="47"/>
        <v>1.1931551701447662</v>
      </c>
      <c r="Z256" s="23">
        <f t="shared" si="48"/>
        <v>0.8397693676668465</v>
      </c>
      <c r="AA256" s="24"/>
      <c r="AB256" s="23">
        <f t="shared" si="49"/>
        <v>3.2297495268669407</v>
      </c>
      <c r="AC256" s="30">
        <v>168828.0145641465</v>
      </c>
      <c r="AD256" s="26">
        <f t="shared" si="50"/>
        <v>5452.722001604371</v>
      </c>
      <c r="AE256" s="61" t="s">
        <v>1173</v>
      </c>
      <c r="AF256" s="28">
        <f>F256/H256</f>
        <v>5680783616.734143</v>
      </c>
      <c r="AG256" s="22">
        <f>(M256/AF256)*100</f>
        <v>0.37336146086468</v>
      </c>
      <c r="AH256" s="22">
        <f>(Q256/AF256)*100</f>
        <v>0.530476788646363</v>
      </c>
      <c r="AI256" s="22">
        <f>(T256/AF256)*100</f>
        <v>0.5321083901339988</v>
      </c>
      <c r="AJ256" s="22">
        <f t="shared" si="51"/>
        <v>1.435</v>
      </c>
    </row>
    <row r="257" spans="1:36" ht="12.75">
      <c r="A257" s="13" t="s">
        <v>553</v>
      </c>
      <c r="B257" s="14" t="s">
        <v>554</v>
      </c>
      <c r="C257" s="15" t="s">
        <v>536</v>
      </c>
      <c r="D257" s="16"/>
      <c r="E257" s="16"/>
      <c r="F257" s="34">
        <v>1447116081</v>
      </c>
      <c r="G257" s="33">
        <v>37.88</v>
      </c>
      <c r="H257" s="19">
        <f t="shared" si="40"/>
        <v>0.3788</v>
      </c>
      <c r="I257" s="17">
        <v>13986451.46</v>
      </c>
      <c r="J257" s="17">
        <v>0</v>
      </c>
      <c r="K257" s="17">
        <v>0</v>
      </c>
      <c r="L257" s="17">
        <v>378978.6</v>
      </c>
      <c r="M257" s="20">
        <f t="shared" si="41"/>
        <v>14365430.06</v>
      </c>
      <c r="N257" s="17">
        <v>15418637</v>
      </c>
      <c r="O257" s="17">
        <v>0</v>
      </c>
      <c r="P257" s="17">
        <v>708995</v>
      </c>
      <c r="Q257" s="20">
        <f t="shared" si="52"/>
        <v>16127632</v>
      </c>
      <c r="R257" s="17">
        <v>48709558.86</v>
      </c>
      <c r="S257" s="17">
        <v>0</v>
      </c>
      <c r="T257" s="21">
        <f t="shared" si="42"/>
        <v>48709558.86</v>
      </c>
      <c r="U257" s="20">
        <f t="shared" si="43"/>
        <v>79202620.92</v>
      </c>
      <c r="V257" s="22">
        <f t="shared" si="44"/>
        <v>3.365974540642258</v>
      </c>
      <c r="W257" s="22">
        <f t="shared" si="45"/>
        <v>0</v>
      </c>
      <c r="X257" s="22">
        <f t="shared" si="46"/>
        <v>3.365974540642258</v>
      </c>
      <c r="Y257" s="23">
        <f t="shared" si="47"/>
        <v>1.1144670570487565</v>
      </c>
      <c r="Z257" s="23">
        <f t="shared" si="48"/>
        <v>0.9926936925525052</v>
      </c>
      <c r="AA257" s="24">
        <v>0.344</v>
      </c>
      <c r="AB257" s="23">
        <f t="shared" si="49"/>
        <v>5.12913529024352</v>
      </c>
      <c r="AC257" s="30">
        <v>121409.01310043668</v>
      </c>
      <c r="AD257" s="26">
        <f t="shared" si="50"/>
        <v>6227.232536470876</v>
      </c>
      <c r="AE257" s="61" t="s">
        <v>1173</v>
      </c>
      <c r="AF257" s="28">
        <f>F257/H257</f>
        <v>3820264205.3854275</v>
      </c>
      <c r="AG257" s="22">
        <f>(M257/AF257)*100</f>
        <v>0.37603237073888895</v>
      </c>
      <c r="AH257" s="22">
        <f>(Q257/AF257)*100</f>
        <v>0.42216012121006896</v>
      </c>
      <c r="AI257" s="22">
        <f>(T257/AF257)*100</f>
        <v>1.2750311559952874</v>
      </c>
      <c r="AJ257" s="22">
        <f t="shared" si="51"/>
        <v>2.073</v>
      </c>
    </row>
    <row r="258" spans="1:36" ht="12.75">
      <c r="A258" s="13" t="s">
        <v>555</v>
      </c>
      <c r="B258" s="14" t="s">
        <v>556</v>
      </c>
      <c r="C258" s="15" t="s">
        <v>536</v>
      </c>
      <c r="D258" s="16"/>
      <c r="E258" s="16"/>
      <c r="F258" s="34">
        <v>1146458936</v>
      </c>
      <c r="G258" s="33">
        <v>49.33</v>
      </c>
      <c r="H258" s="19">
        <f aca="true" t="shared" si="53" ref="H258:H321">G258/100</f>
        <v>0.49329999999999996</v>
      </c>
      <c r="I258" s="17">
        <v>8770042.57</v>
      </c>
      <c r="J258" s="17">
        <v>0</v>
      </c>
      <c r="K258" s="17">
        <v>0</v>
      </c>
      <c r="L258" s="17">
        <v>237416.72</v>
      </c>
      <c r="M258" s="20">
        <f aca="true" t="shared" si="54" ref="M258:M321">SUM(I258:L258)</f>
        <v>9007459.290000001</v>
      </c>
      <c r="N258" s="17">
        <v>15399368</v>
      </c>
      <c r="O258" s="17">
        <v>0</v>
      </c>
      <c r="P258" s="17">
        <v>0</v>
      </c>
      <c r="Q258" s="20">
        <f t="shared" si="52"/>
        <v>15399368</v>
      </c>
      <c r="R258" s="17">
        <v>15759000</v>
      </c>
      <c r="S258" s="17">
        <v>0</v>
      </c>
      <c r="T258" s="21">
        <f aca="true" t="shared" si="55" ref="T258:T321">R258+S258</f>
        <v>15759000</v>
      </c>
      <c r="U258" s="20">
        <f aca="true" t="shared" si="56" ref="U258:U321">M258+Q258+T258</f>
        <v>40165827.29</v>
      </c>
      <c r="V258" s="22">
        <f aca="true" t="shared" si="57" ref="V258:V321">(R258/$F258)*100</f>
        <v>1.374580414976154</v>
      </c>
      <c r="W258" s="22">
        <f aca="true" t="shared" si="58" ref="W258:W321">(S258/$F258)*100</f>
        <v>0</v>
      </c>
      <c r="X258" s="22">
        <f aca="true" t="shared" si="59" ref="X258:X321">(T258/$F258)*100</f>
        <v>1.374580414976154</v>
      </c>
      <c r="Y258" s="23">
        <f aca="true" t="shared" si="60" ref="Y258:Y321">(Q258/F258)*100</f>
        <v>1.343211476350689</v>
      </c>
      <c r="Z258" s="23">
        <f aca="true" t="shared" si="61" ref="Z258:Z321">(M258/F258)*100</f>
        <v>0.7856765739405429</v>
      </c>
      <c r="AA258" s="24">
        <v>0.134</v>
      </c>
      <c r="AB258" s="23">
        <f aca="true" t="shared" si="62" ref="AB258:AB321">((U258/F258)*100)-AA258</f>
        <v>3.369468465267386</v>
      </c>
      <c r="AC258" s="30">
        <v>242113.98343373495</v>
      </c>
      <c r="AD258" s="26">
        <f aca="true" t="shared" si="63" ref="AD258:AD321">AC258/100*AB258</f>
        <v>8157.954321802402</v>
      </c>
      <c r="AE258" s="61" t="s">
        <v>1173</v>
      </c>
      <c r="AF258" s="28">
        <f>F258/H258</f>
        <v>2324060279.748632</v>
      </c>
      <c r="AG258" s="22">
        <f>(M258/AF258)*100</f>
        <v>0.38757425392486977</v>
      </c>
      <c r="AH258" s="22">
        <f>(Q258/AF258)*100</f>
        <v>0.6626062212837948</v>
      </c>
      <c r="AI258" s="22">
        <f>(T258/AF258)*100</f>
        <v>0.6780805187077367</v>
      </c>
      <c r="AJ258" s="22">
        <f aca="true" t="shared" si="64" ref="AJ258:AJ321">ROUND(AG258,3)+ROUND(AH258,3)+ROUND(AI258,3)</f>
        <v>1.729</v>
      </c>
    </row>
    <row r="259" spans="1:36" ht="12.75">
      <c r="A259" s="13" t="s">
        <v>557</v>
      </c>
      <c r="B259" s="14" t="s">
        <v>558</v>
      </c>
      <c r="C259" s="15" t="s">
        <v>536</v>
      </c>
      <c r="D259" s="16"/>
      <c r="E259" s="16"/>
      <c r="F259" s="34">
        <v>960679425</v>
      </c>
      <c r="G259" s="33">
        <v>34.58</v>
      </c>
      <c r="H259" s="19">
        <f t="shared" si="53"/>
        <v>0.3458</v>
      </c>
      <c r="I259" s="17">
        <v>10245291.9</v>
      </c>
      <c r="J259" s="17">
        <v>0</v>
      </c>
      <c r="K259" s="17">
        <v>0</v>
      </c>
      <c r="L259" s="17">
        <v>277026.75</v>
      </c>
      <c r="M259" s="20">
        <f t="shared" si="54"/>
        <v>10522318.65</v>
      </c>
      <c r="N259" s="17">
        <v>13374397</v>
      </c>
      <c r="O259" s="17">
        <v>0</v>
      </c>
      <c r="P259" s="17">
        <v>560114.5</v>
      </c>
      <c r="Q259" s="20">
        <f t="shared" si="52"/>
        <v>13934511.5</v>
      </c>
      <c r="R259" s="17">
        <v>29525275.53</v>
      </c>
      <c r="S259" s="17">
        <v>0</v>
      </c>
      <c r="T259" s="21">
        <f t="shared" si="55"/>
        <v>29525275.53</v>
      </c>
      <c r="U259" s="20">
        <f t="shared" si="56"/>
        <v>53982105.68</v>
      </c>
      <c r="V259" s="22">
        <f t="shared" si="57"/>
        <v>3.0733744016636977</v>
      </c>
      <c r="W259" s="22">
        <f t="shared" si="58"/>
        <v>0</v>
      </c>
      <c r="X259" s="22">
        <f t="shared" si="59"/>
        <v>3.0733744016636977</v>
      </c>
      <c r="Y259" s="23">
        <f t="shared" si="60"/>
        <v>1.450485056448461</v>
      </c>
      <c r="Z259" s="23">
        <f t="shared" si="61"/>
        <v>1.0952996781418527</v>
      </c>
      <c r="AA259" s="24">
        <v>0.347</v>
      </c>
      <c r="AB259" s="23">
        <f t="shared" si="62"/>
        <v>5.272159136254011</v>
      </c>
      <c r="AC259" s="30">
        <v>107819.79889873114</v>
      </c>
      <c r="AD259" s="26">
        <f t="shared" si="63"/>
        <v>5684.431378330155</v>
      </c>
      <c r="AE259" s="61" t="s">
        <v>1173</v>
      </c>
      <c r="AF259" s="28">
        <f>F259/H259</f>
        <v>2778135989.010989</v>
      </c>
      <c r="AG259" s="22">
        <f>(M259/AF259)*100</f>
        <v>0.3787546287014526</v>
      </c>
      <c r="AH259" s="22">
        <f>(Q259/AF259)*100</f>
        <v>0.5015777325198778</v>
      </c>
      <c r="AI259" s="22">
        <f>(T259/AF259)*100</f>
        <v>1.0627728680953066</v>
      </c>
      <c r="AJ259" s="22">
        <f t="shared" si="64"/>
        <v>1.944</v>
      </c>
    </row>
    <row r="260" spans="1:36" ht="12.75">
      <c r="A260" s="13" t="s">
        <v>559</v>
      </c>
      <c r="B260" s="14" t="s">
        <v>560</v>
      </c>
      <c r="C260" s="15" t="s">
        <v>561</v>
      </c>
      <c r="D260" s="16"/>
      <c r="E260" s="16"/>
      <c r="F260" s="34">
        <v>817403908</v>
      </c>
      <c r="G260" s="33">
        <v>89.04</v>
      </c>
      <c r="H260" s="19">
        <f t="shared" si="53"/>
        <v>0.8904000000000001</v>
      </c>
      <c r="I260" s="17">
        <v>2557906.16</v>
      </c>
      <c r="J260" s="17">
        <v>222123.25</v>
      </c>
      <c r="K260" s="17">
        <v>0</v>
      </c>
      <c r="L260" s="17">
        <v>276141.32</v>
      </c>
      <c r="M260" s="20">
        <f t="shared" si="54"/>
        <v>3056170.73</v>
      </c>
      <c r="N260" s="17">
        <v>7414414</v>
      </c>
      <c r="O260" s="17">
        <v>4463646.07</v>
      </c>
      <c r="P260" s="17">
        <v>0</v>
      </c>
      <c r="Q260" s="20">
        <f t="shared" si="52"/>
        <v>11878060.07</v>
      </c>
      <c r="R260" s="17">
        <v>1389586.64</v>
      </c>
      <c r="S260" s="17">
        <v>326962</v>
      </c>
      <c r="T260" s="21">
        <f t="shared" si="55"/>
        <v>1716548.64</v>
      </c>
      <c r="U260" s="20">
        <f t="shared" si="56"/>
        <v>16650779.440000001</v>
      </c>
      <c r="V260" s="22">
        <f t="shared" si="57"/>
        <v>0.16999999955958123</v>
      </c>
      <c r="W260" s="22">
        <f t="shared" si="58"/>
        <v>0.040000053437473905</v>
      </c>
      <c r="X260" s="22">
        <f t="shared" si="59"/>
        <v>0.21000005299705513</v>
      </c>
      <c r="Y260" s="23">
        <f t="shared" si="60"/>
        <v>1.4531445168965353</v>
      </c>
      <c r="Z260" s="23">
        <f t="shared" si="61"/>
        <v>0.3738874625003628</v>
      </c>
      <c r="AA260" s="24"/>
      <c r="AB260" s="23">
        <f t="shared" si="62"/>
        <v>2.0370320323939537</v>
      </c>
      <c r="AC260" s="30">
        <v>440693.9059779454</v>
      </c>
      <c r="AD260" s="26">
        <f t="shared" si="63"/>
        <v>8977.076029578842</v>
      </c>
      <c r="AE260" s="61" t="s">
        <v>1173</v>
      </c>
      <c r="AF260" s="28">
        <f>F260/H260</f>
        <v>918018764.6001796</v>
      </c>
      <c r="AG260" s="22">
        <f>(M260/AF260)*100</f>
        <v>0.3329093966103231</v>
      </c>
      <c r="AH260" s="22">
        <f>(Q260/AF260)*100</f>
        <v>1.2938798778446752</v>
      </c>
      <c r="AI260" s="22">
        <f>(T260/AF260)*100</f>
        <v>0.18698404718857795</v>
      </c>
      <c r="AJ260" s="22">
        <f t="shared" si="64"/>
        <v>1.814</v>
      </c>
    </row>
    <row r="261" spans="1:36" ht="12.75">
      <c r="A261" s="13" t="s">
        <v>562</v>
      </c>
      <c r="B261" s="14" t="s">
        <v>563</v>
      </c>
      <c r="C261" s="15" t="s">
        <v>561</v>
      </c>
      <c r="D261" s="16"/>
      <c r="E261" s="16"/>
      <c r="F261" s="34">
        <v>528777943</v>
      </c>
      <c r="G261" s="33">
        <v>78.8</v>
      </c>
      <c r="H261" s="19">
        <f t="shared" si="53"/>
        <v>0.7879999999999999</v>
      </c>
      <c r="I261" s="17">
        <v>1982568.95</v>
      </c>
      <c r="J261" s="17">
        <v>172165.53</v>
      </c>
      <c r="K261" s="17">
        <v>0</v>
      </c>
      <c r="L261" s="17">
        <v>214031.68</v>
      </c>
      <c r="M261" s="20">
        <f t="shared" si="54"/>
        <v>2368766.16</v>
      </c>
      <c r="N261" s="17">
        <v>7317431</v>
      </c>
      <c r="O261" s="17">
        <v>3394583.63</v>
      </c>
      <c r="P261" s="17">
        <v>0</v>
      </c>
      <c r="Q261" s="20">
        <f t="shared" si="52"/>
        <v>10712014.629999999</v>
      </c>
      <c r="R261" s="17">
        <v>1524782.11</v>
      </c>
      <c r="S261" s="17">
        <v>264608</v>
      </c>
      <c r="T261" s="21">
        <f t="shared" si="55"/>
        <v>1789390.11</v>
      </c>
      <c r="U261" s="20">
        <f t="shared" si="56"/>
        <v>14870170.899999999</v>
      </c>
      <c r="V261" s="22">
        <f t="shared" si="57"/>
        <v>0.28835962811709037</v>
      </c>
      <c r="W261" s="22">
        <f t="shared" si="58"/>
        <v>0.05004142164076614</v>
      </c>
      <c r="X261" s="22">
        <f t="shared" si="59"/>
        <v>0.3384010497578565</v>
      </c>
      <c r="Y261" s="23">
        <f t="shared" si="60"/>
        <v>2.025805874054773</v>
      </c>
      <c r="Z261" s="23">
        <f t="shared" si="61"/>
        <v>0.44796992600729574</v>
      </c>
      <c r="AA261" s="24"/>
      <c r="AB261" s="23">
        <f t="shared" si="62"/>
        <v>2.812176849819925</v>
      </c>
      <c r="AC261" s="30">
        <v>349939.4285714286</v>
      </c>
      <c r="AD261" s="26">
        <f t="shared" si="63"/>
        <v>9840.915598677846</v>
      </c>
      <c r="AE261" s="61" t="s">
        <v>1173</v>
      </c>
      <c r="AF261" s="28">
        <f>F261/H261</f>
        <v>671037998.7309645</v>
      </c>
      <c r="AG261" s="22">
        <f>(M261/AF261)*100</f>
        <v>0.35300030169374896</v>
      </c>
      <c r="AH261" s="22">
        <f>(Q261/AF261)*100</f>
        <v>1.5963350287551608</v>
      </c>
      <c r="AI261" s="22">
        <f>(T261/AF261)*100</f>
        <v>0.26666002720919085</v>
      </c>
      <c r="AJ261" s="22">
        <f t="shared" si="64"/>
        <v>2.216</v>
      </c>
    </row>
    <row r="262" spans="1:36" ht="12.75">
      <c r="A262" s="13" t="s">
        <v>564</v>
      </c>
      <c r="B262" s="14" t="s">
        <v>565</v>
      </c>
      <c r="C262" s="15" t="s">
        <v>561</v>
      </c>
      <c r="D262" s="16"/>
      <c r="E262" s="16"/>
      <c r="F262" s="34">
        <v>122103513</v>
      </c>
      <c r="G262" s="33">
        <v>105.11</v>
      </c>
      <c r="H262" s="19">
        <f t="shared" si="53"/>
        <v>1.0511</v>
      </c>
      <c r="I262" s="17">
        <v>333452.63</v>
      </c>
      <c r="J262" s="17">
        <v>28956.81</v>
      </c>
      <c r="K262" s="17">
        <v>0</v>
      </c>
      <c r="L262" s="17">
        <v>35998.25</v>
      </c>
      <c r="M262" s="20">
        <f t="shared" si="54"/>
        <v>398407.69</v>
      </c>
      <c r="N262" s="17">
        <v>1547229</v>
      </c>
      <c r="O262" s="17">
        <v>0</v>
      </c>
      <c r="P262" s="17">
        <v>0</v>
      </c>
      <c r="Q262" s="20">
        <f t="shared" si="52"/>
        <v>1547229</v>
      </c>
      <c r="R262" s="17">
        <v>326106</v>
      </c>
      <c r="S262" s="17">
        <v>0</v>
      </c>
      <c r="T262" s="21">
        <f t="shared" si="55"/>
        <v>326106</v>
      </c>
      <c r="U262" s="20">
        <f t="shared" si="56"/>
        <v>2271742.69</v>
      </c>
      <c r="V262" s="22">
        <f t="shared" si="57"/>
        <v>0.267073396979168</v>
      </c>
      <c r="W262" s="22">
        <f t="shared" si="58"/>
        <v>0</v>
      </c>
      <c r="X262" s="22">
        <f t="shared" si="59"/>
        <v>0.267073396979168</v>
      </c>
      <c r="Y262" s="23">
        <f t="shared" si="60"/>
        <v>1.2671453605106349</v>
      </c>
      <c r="Z262" s="23">
        <f t="shared" si="61"/>
        <v>0.3262868366449047</v>
      </c>
      <c r="AA262" s="24"/>
      <c r="AB262" s="23">
        <f t="shared" si="62"/>
        <v>1.8605055941347075</v>
      </c>
      <c r="AC262" s="30">
        <v>303694.62025316455</v>
      </c>
      <c r="AD262" s="26">
        <f t="shared" si="63"/>
        <v>5650.255398896284</v>
      </c>
      <c r="AE262" s="61" t="s">
        <v>1173</v>
      </c>
      <c r="AF262" s="28">
        <f>F262/H262</f>
        <v>116167360.86005138</v>
      </c>
      <c r="AG262" s="22">
        <f>(M262/AF262)*100</f>
        <v>0.34296009399745936</v>
      </c>
      <c r="AH262" s="22">
        <f>(Q262/AF262)*100</f>
        <v>1.3318964884327285</v>
      </c>
      <c r="AI262" s="22">
        <f>(T262/AF262)*100</f>
        <v>0.2807208475648035</v>
      </c>
      <c r="AJ262" s="22">
        <f t="shared" si="64"/>
        <v>1.956</v>
      </c>
    </row>
    <row r="263" spans="1:36" ht="12.75">
      <c r="A263" s="13" t="s">
        <v>566</v>
      </c>
      <c r="B263" s="14" t="s">
        <v>567</v>
      </c>
      <c r="C263" s="15" t="s">
        <v>561</v>
      </c>
      <c r="D263" s="16"/>
      <c r="E263" s="16"/>
      <c r="F263" s="34">
        <v>165411262</v>
      </c>
      <c r="G263" s="33">
        <v>102.83</v>
      </c>
      <c r="H263" s="19">
        <f t="shared" si="53"/>
        <v>1.0283</v>
      </c>
      <c r="I263" s="17">
        <v>458959.72</v>
      </c>
      <c r="J263" s="17">
        <v>39855.99</v>
      </c>
      <c r="K263" s="17">
        <v>0</v>
      </c>
      <c r="L263" s="17">
        <v>49547.92</v>
      </c>
      <c r="M263" s="20">
        <f t="shared" si="54"/>
        <v>548363.63</v>
      </c>
      <c r="N263" s="17">
        <v>1906337</v>
      </c>
      <c r="O263" s="17">
        <v>758379.56</v>
      </c>
      <c r="P263" s="17">
        <v>0</v>
      </c>
      <c r="Q263" s="20">
        <f t="shared" si="52"/>
        <v>2664716.56</v>
      </c>
      <c r="R263" s="17">
        <v>603879</v>
      </c>
      <c r="S263" s="17">
        <v>33082</v>
      </c>
      <c r="T263" s="21">
        <f t="shared" si="55"/>
        <v>636961</v>
      </c>
      <c r="U263" s="20">
        <f t="shared" si="56"/>
        <v>3850041.19</v>
      </c>
      <c r="V263" s="22">
        <f t="shared" si="57"/>
        <v>0.365077318616915</v>
      </c>
      <c r="W263" s="22">
        <f t="shared" si="58"/>
        <v>0.019999847410631568</v>
      </c>
      <c r="X263" s="22">
        <f t="shared" si="59"/>
        <v>0.38507716602754655</v>
      </c>
      <c r="Y263" s="23">
        <f t="shared" si="60"/>
        <v>1.610964409424553</v>
      </c>
      <c r="Z263" s="23">
        <f t="shared" si="61"/>
        <v>0.3315152930759938</v>
      </c>
      <c r="AA263" s="24"/>
      <c r="AB263" s="23">
        <f t="shared" si="62"/>
        <v>2.3275568685280934</v>
      </c>
      <c r="AC263" s="30">
        <v>368165.72890025575</v>
      </c>
      <c r="AD263" s="26">
        <f t="shared" si="63"/>
        <v>8569.266710584423</v>
      </c>
      <c r="AE263" s="61" t="s">
        <v>1173</v>
      </c>
      <c r="AF263" s="28">
        <f>F263/H263</f>
        <v>160858953.61275893</v>
      </c>
      <c r="AG263" s="22">
        <f>(M263/AF263)*100</f>
        <v>0.3408971758700444</v>
      </c>
      <c r="AH263" s="22">
        <f>(Q263/AF263)*100</f>
        <v>1.6565547022112677</v>
      </c>
      <c r="AI263" s="22">
        <f>(T263/AF263)*100</f>
        <v>0.39597484982612613</v>
      </c>
      <c r="AJ263" s="22">
        <f t="shared" si="64"/>
        <v>2.394</v>
      </c>
    </row>
    <row r="264" spans="1:36" ht="12.75">
      <c r="A264" s="13" t="s">
        <v>568</v>
      </c>
      <c r="B264" s="14" t="s">
        <v>569</v>
      </c>
      <c r="C264" s="15" t="s">
        <v>561</v>
      </c>
      <c r="D264" s="32"/>
      <c r="E264" s="16" t="s">
        <v>177</v>
      </c>
      <c r="F264" s="34">
        <v>425940156</v>
      </c>
      <c r="G264" s="33">
        <v>97.65</v>
      </c>
      <c r="H264" s="19">
        <f t="shared" si="53"/>
        <v>0.9765</v>
      </c>
      <c r="I264" s="17">
        <v>1235148.68</v>
      </c>
      <c r="J264" s="17">
        <v>107256.91</v>
      </c>
      <c r="K264" s="17">
        <v>0</v>
      </c>
      <c r="L264" s="17">
        <v>133353.27</v>
      </c>
      <c r="M264" s="20">
        <f t="shared" si="54"/>
        <v>1475758.8599999999</v>
      </c>
      <c r="N264" s="17">
        <v>4559612.5</v>
      </c>
      <c r="O264" s="17">
        <v>2012581.35</v>
      </c>
      <c r="P264" s="17">
        <v>0</v>
      </c>
      <c r="Q264" s="20">
        <f t="shared" si="52"/>
        <v>6572193.85</v>
      </c>
      <c r="R264" s="17">
        <v>1858337.08</v>
      </c>
      <c r="S264" s="17">
        <v>0</v>
      </c>
      <c r="T264" s="21">
        <f t="shared" si="55"/>
        <v>1858337.08</v>
      </c>
      <c r="U264" s="20">
        <f t="shared" si="56"/>
        <v>9906289.79</v>
      </c>
      <c r="V264" s="22">
        <f t="shared" si="57"/>
        <v>0.4362906511214219</v>
      </c>
      <c r="W264" s="22">
        <f t="shared" si="58"/>
        <v>0</v>
      </c>
      <c r="X264" s="22">
        <f t="shared" si="59"/>
        <v>0.4362906511214219</v>
      </c>
      <c r="Y264" s="23">
        <f t="shared" si="60"/>
        <v>1.542985266221295</v>
      </c>
      <c r="Z264" s="23">
        <f t="shared" si="61"/>
        <v>0.3464709394528183</v>
      </c>
      <c r="AA264" s="24"/>
      <c r="AB264" s="23">
        <f t="shared" si="62"/>
        <v>2.3257468567955355</v>
      </c>
      <c r="AC264" s="30">
        <v>372907.3598130841</v>
      </c>
      <c r="AD264" s="26">
        <f t="shared" si="63"/>
        <v>8672.881199612022</v>
      </c>
      <c r="AE264" s="61" t="s">
        <v>1173</v>
      </c>
      <c r="AF264" s="28">
        <f>F264/H264</f>
        <v>436190635.9447004</v>
      </c>
      <c r="AG264" s="22">
        <f>(M264/AF264)*100</f>
        <v>0.3383288723756771</v>
      </c>
      <c r="AH264" s="22">
        <f>(Q264/AF264)*100</f>
        <v>1.5067251124650949</v>
      </c>
      <c r="AI264" s="22">
        <f>(T264/AF264)*100</f>
        <v>0.4260378208200685</v>
      </c>
      <c r="AJ264" s="22">
        <f t="shared" si="64"/>
        <v>2.271</v>
      </c>
    </row>
    <row r="265" spans="1:36" ht="12.75">
      <c r="A265" s="13" t="s">
        <v>570</v>
      </c>
      <c r="B265" s="14" t="s">
        <v>571</v>
      </c>
      <c r="C265" s="15" t="s">
        <v>561</v>
      </c>
      <c r="D265" s="32"/>
      <c r="E265" s="16"/>
      <c r="F265" s="34">
        <v>2607903895</v>
      </c>
      <c r="G265" s="33">
        <v>97.9</v>
      </c>
      <c r="H265" s="19">
        <f t="shared" si="53"/>
        <v>0.9790000000000001</v>
      </c>
      <c r="I265" s="17">
        <v>7389536.08</v>
      </c>
      <c r="J265" s="17">
        <v>641671.8</v>
      </c>
      <c r="K265" s="17">
        <v>0</v>
      </c>
      <c r="L265" s="17">
        <v>797833.73</v>
      </c>
      <c r="M265" s="20">
        <f t="shared" si="54"/>
        <v>8829041.61</v>
      </c>
      <c r="N265" s="17">
        <v>24090062</v>
      </c>
      <c r="O265" s="17">
        <v>13237706.37</v>
      </c>
      <c r="P265" s="17">
        <v>0</v>
      </c>
      <c r="Q265" s="20">
        <f t="shared" si="52"/>
        <v>37327768.37</v>
      </c>
      <c r="R265" s="17">
        <v>4594893.78</v>
      </c>
      <c r="S265" s="17">
        <v>581334.78</v>
      </c>
      <c r="T265" s="21">
        <f t="shared" si="55"/>
        <v>5176228.5600000005</v>
      </c>
      <c r="U265" s="20">
        <f t="shared" si="56"/>
        <v>51333038.54</v>
      </c>
      <c r="V265" s="22">
        <f t="shared" si="57"/>
        <v>0.17619107010843282</v>
      </c>
      <c r="W265" s="22">
        <f t="shared" si="58"/>
        <v>0.022291265453246313</v>
      </c>
      <c r="X265" s="22">
        <f t="shared" si="59"/>
        <v>0.19848233556167913</v>
      </c>
      <c r="Y265" s="23">
        <f t="shared" si="60"/>
        <v>1.4313322067414602</v>
      </c>
      <c r="Z265" s="23">
        <f t="shared" si="61"/>
        <v>0.3385493471184834</v>
      </c>
      <c r="AA265" s="24"/>
      <c r="AB265" s="23">
        <f t="shared" si="62"/>
        <v>1.9683638894216229</v>
      </c>
      <c r="AC265" s="30">
        <v>483545.3222918532</v>
      </c>
      <c r="AD265" s="26">
        <f t="shared" si="63"/>
        <v>9517.931512980242</v>
      </c>
      <c r="AE265" s="61" t="s">
        <v>1173</v>
      </c>
      <c r="AF265" s="28">
        <f>F265/H265</f>
        <v>2663844632.2778344</v>
      </c>
      <c r="AG265" s="22">
        <f>(M265/AF265)*100</f>
        <v>0.3314398108289953</v>
      </c>
      <c r="AH265" s="22">
        <f>(Q265/AF265)*100</f>
        <v>1.4012742303998897</v>
      </c>
      <c r="AI265" s="22">
        <f>(T265/AF265)*100</f>
        <v>0.1943142065148839</v>
      </c>
      <c r="AJ265" s="22">
        <f t="shared" si="64"/>
        <v>1.926</v>
      </c>
    </row>
    <row r="266" spans="1:36" ht="12.75">
      <c r="A266" s="13" t="s">
        <v>572</v>
      </c>
      <c r="B266" s="14" t="s">
        <v>573</v>
      </c>
      <c r="C266" s="15" t="s">
        <v>561</v>
      </c>
      <c r="D266" s="32"/>
      <c r="E266" s="16"/>
      <c r="F266" s="34">
        <v>897994980</v>
      </c>
      <c r="G266" s="33">
        <v>87.07</v>
      </c>
      <c r="H266" s="19">
        <f t="shared" si="53"/>
        <v>0.8706999999999999</v>
      </c>
      <c r="I266" s="17">
        <v>2914987.36</v>
      </c>
      <c r="J266" s="17">
        <v>253136.91</v>
      </c>
      <c r="K266" s="17">
        <v>0</v>
      </c>
      <c r="L266" s="17">
        <v>314693.18</v>
      </c>
      <c r="M266" s="20">
        <f t="shared" si="54"/>
        <v>3482817.45</v>
      </c>
      <c r="N266" s="17">
        <v>7012432.6</v>
      </c>
      <c r="O266" s="17">
        <v>5348722.09</v>
      </c>
      <c r="P266" s="17">
        <v>0</v>
      </c>
      <c r="Q266" s="20">
        <f t="shared" si="52"/>
        <v>12361154.69</v>
      </c>
      <c r="R266" s="17">
        <v>2099125.1</v>
      </c>
      <c r="S266" s="17">
        <v>539000</v>
      </c>
      <c r="T266" s="21">
        <f t="shared" si="55"/>
        <v>2638125.1</v>
      </c>
      <c r="U266" s="20">
        <f t="shared" si="56"/>
        <v>18482097.240000002</v>
      </c>
      <c r="V266" s="22">
        <f t="shared" si="57"/>
        <v>0.2337568858124352</v>
      </c>
      <c r="W266" s="22">
        <f t="shared" si="58"/>
        <v>0.06002260725332786</v>
      </c>
      <c r="X266" s="22">
        <f t="shared" si="59"/>
        <v>0.29377949306576306</v>
      </c>
      <c r="Y266" s="23">
        <f t="shared" si="60"/>
        <v>1.3765282618840473</v>
      </c>
      <c r="Z266" s="23">
        <f t="shared" si="61"/>
        <v>0.3878437549840201</v>
      </c>
      <c r="AA266" s="24"/>
      <c r="AB266" s="23">
        <f t="shared" si="62"/>
        <v>2.058151509933831</v>
      </c>
      <c r="AC266" s="30">
        <v>482179.2495736214</v>
      </c>
      <c r="AD266" s="26">
        <f t="shared" si="63"/>
        <v>9923.979505687103</v>
      </c>
      <c r="AE266" s="61" t="s">
        <v>1173</v>
      </c>
      <c r="AF266" s="28">
        <f>F266/H266</f>
        <v>1031348317.4457334</v>
      </c>
      <c r="AG266" s="22">
        <f>(M266/AF266)*100</f>
        <v>0.33769555746458624</v>
      </c>
      <c r="AH266" s="22">
        <f>(Q266/AF266)*100</f>
        <v>1.19854315762244</v>
      </c>
      <c r="AI266" s="22">
        <f>(T266/AF266)*100</f>
        <v>0.25579380461235984</v>
      </c>
      <c r="AJ266" s="22">
        <f t="shared" si="64"/>
        <v>1.7930000000000001</v>
      </c>
    </row>
    <row r="267" spans="1:36" ht="12.75">
      <c r="A267" s="13" t="s">
        <v>574</v>
      </c>
      <c r="B267" s="14" t="s">
        <v>575</v>
      </c>
      <c r="C267" s="15" t="s">
        <v>561</v>
      </c>
      <c r="D267" s="16"/>
      <c r="E267" s="16"/>
      <c r="F267" s="34">
        <v>791724997</v>
      </c>
      <c r="G267" s="33">
        <v>94.73</v>
      </c>
      <c r="H267" s="19">
        <f t="shared" si="53"/>
        <v>0.9473</v>
      </c>
      <c r="I267" s="17">
        <v>2355722.8</v>
      </c>
      <c r="J267" s="17">
        <v>204555.52</v>
      </c>
      <c r="K267" s="17">
        <v>0</v>
      </c>
      <c r="L267" s="17">
        <v>254319.77</v>
      </c>
      <c r="M267" s="20">
        <f t="shared" si="54"/>
        <v>2814598.09</v>
      </c>
      <c r="N267" s="17">
        <v>6149330</v>
      </c>
      <c r="O267" s="17">
        <v>3444177.83</v>
      </c>
      <c r="P267" s="17">
        <v>0</v>
      </c>
      <c r="Q267" s="20">
        <f t="shared" si="52"/>
        <v>9593507.83</v>
      </c>
      <c r="R267" s="17">
        <v>1108467</v>
      </c>
      <c r="S267" s="17">
        <v>316690</v>
      </c>
      <c r="T267" s="21">
        <f t="shared" si="55"/>
        <v>1425157</v>
      </c>
      <c r="U267" s="20">
        <f t="shared" si="56"/>
        <v>13833262.92</v>
      </c>
      <c r="V267" s="22">
        <f t="shared" si="57"/>
        <v>0.14000656846761148</v>
      </c>
      <c r="W267" s="22">
        <f t="shared" si="58"/>
        <v>0.04000000015156778</v>
      </c>
      <c r="X267" s="22">
        <f t="shared" si="59"/>
        <v>0.18000656861917927</v>
      </c>
      <c r="Y267" s="23">
        <f t="shared" si="60"/>
        <v>1.2117222351639354</v>
      </c>
      <c r="Z267" s="23">
        <f t="shared" si="61"/>
        <v>0.3555019862534414</v>
      </c>
      <c r="AA267" s="24"/>
      <c r="AB267" s="23">
        <f t="shared" si="62"/>
        <v>1.747230790036556</v>
      </c>
      <c r="AC267" s="30">
        <v>451673.8451086957</v>
      </c>
      <c r="AD267" s="26">
        <f t="shared" si="63"/>
        <v>7891.784492281154</v>
      </c>
      <c r="AE267" s="61" t="s">
        <v>1173</v>
      </c>
      <c r="AF267" s="28">
        <f>F267/H267</f>
        <v>835770080.2280165</v>
      </c>
      <c r="AG267" s="22">
        <f>(M267/AF267)*100</f>
        <v>0.33676703157788507</v>
      </c>
      <c r="AH267" s="22">
        <f>(Q267/AF267)*100</f>
        <v>1.147864473370796</v>
      </c>
      <c r="AI267" s="22">
        <f>(T267/AF267)*100</f>
        <v>0.1705202224529485</v>
      </c>
      <c r="AJ267" s="22">
        <f t="shared" si="64"/>
        <v>1.656</v>
      </c>
    </row>
    <row r="268" spans="1:36" ht="12.75">
      <c r="A268" s="13" t="s">
        <v>576</v>
      </c>
      <c r="B268" s="14" t="s">
        <v>577</v>
      </c>
      <c r="C268" s="15" t="s">
        <v>561</v>
      </c>
      <c r="D268" s="32"/>
      <c r="E268" s="16" t="s">
        <v>177</v>
      </c>
      <c r="F268" s="34">
        <v>539340569</v>
      </c>
      <c r="G268" s="33">
        <v>103.58</v>
      </c>
      <c r="H268" s="19">
        <f t="shared" si="53"/>
        <v>1.0358</v>
      </c>
      <c r="I268" s="17">
        <v>1569367.61</v>
      </c>
      <c r="J268" s="17">
        <v>0</v>
      </c>
      <c r="K268" s="17">
        <v>0</v>
      </c>
      <c r="L268" s="17">
        <v>169396.69</v>
      </c>
      <c r="M268" s="20">
        <f t="shared" si="54"/>
        <v>1738764.3</v>
      </c>
      <c r="N268" s="17">
        <v>4782733.57</v>
      </c>
      <c r="O268" s="17">
        <v>2662507.59</v>
      </c>
      <c r="P268" s="17">
        <v>0</v>
      </c>
      <c r="Q268" s="20">
        <f t="shared" si="52"/>
        <v>7445241.16</v>
      </c>
      <c r="R268" s="17">
        <v>2636986.11</v>
      </c>
      <c r="S268" s="17">
        <v>0</v>
      </c>
      <c r="T268" s="21">
        <f t="shared" si="55"/>
        <v>2636986.11</v>
      </c>
      <c r="U268" s="20">
        <f t="shared" si="56"/>
        <v>11820991.57</v>
      </c>
      <c r="V268" s="22">
        <f t="shared" si="57"/>
        <v>0.4889278243780693</v>
      </c>
      <c r="W268" s="22">
        <f t="shared" si="58"/>
        <v>0</v>
      </c>
      <c r="X268" s="22">
        <f t="shared" si="59"/>
        <v>0.4889278243780693</v>
      </c>
      <c r="Y268" s="23">
        <f t="shared" si="60"/>
        <v>1.3804341056346532</v>
      </c>
      <c r="Z268" s="23">
        <f t="shared" si="61"/>
        <v>0.32238707783912324</v>
      </c>
      <c r="AA268" s="24"/>
      <c r="AB268" s="23">
        <f t="shared" si="62"/>
        <v>2.191749007851846</v>
      </c>
      <c r="AC268" s="30">
        <v>300705.574912892</v>
      </c>
      <c r="AD268" s="26">
        <f t="shared" si="63"/>
        <v>6590.7114547085</v>
      </c>
      <c r="AE268" s="61" t="s">
        <v>1173</v>
      </c>
      <c r="AF268" s="28">
        <f>F268/H268</f>
        <v>520699525.9702645</v>
      </c>
      <c r="AG268" s="22">
        <f>(M268/AF268)*100</f>
        <v>0.3339285352257638</v>
      </c>
      <c r="AH268" s="22">
        <f>(Q268/AF268)*100</f>
        <v>1.429853646616374</v>
      </c>
      <c r="AI268" s="22">
        <f>(T268/AF268)*100</f>
        <v>0.5064314404908042</v>
      </c>
      <c r="AJ268" s="22">
        <f t="shared" si="64"/>
        <v>2.27</v>
      </c>
    </row>
    <row r="269" spans="1:36" ht="12.75">
      <c r="A269" s="13" t="s">
        <v>578</v>
      </c>
      <c r="B269" s="14" t="s">
        <v>497</v>
      </c>
      <c r="C269" s="15" t="s">
        <v>561</v>
      </c>
      <c r="D269" s="16"/>
      <c r="E269" s="16"/>
      <c r="F269" s="34">
        <v>551666397</v>
      </c>
      <c r="G269" s="33">
        <v>86.37</v>
      </c>
      <c r="H269" s="19">
        <f t="shared" si="53"/>
        <v>0.8637</v>
      </c>
      <c r="I269" s="17">
        <v>1846104.94</v>
      </c>
      <c r="J269" s="17">
        <v>160313.38</v>
      </c>
      <c r="K269" s="17">
        <v>0</v>
      </c>
      <c r="L269" s="17">
        <v>199298.43</v>
      </c>
      <c r="M269" s="20">
        <f t="shared" si="54"/>
        <v>2205716.75</v>
      </c>
      <c r="N269" s="17">
        <v>5164553</v>
      </c>
      <c r="O269" s="17">
        <v>3434251.04</v>
      </c>
      <c r="P269" s="17">
        <v>0</v>
      </c>
      <c r="Q269" s="20">
        <f t="shared" si="52"/>
        <v>8598804.04</v>
      </c>
      <c r="R269" s="17">
        <v>1430000</v>
      </c>
      <c r="S269" s="17">
        <v>276000</v>
      </c>
      <c r="T269" s="21">
        <f t="shared" si="55"/>
        <v>1706000</v>
      </c>
      <c r="U269" s="20">
        <f t="shared" si="56"/>
        <v>12510520.79</v>
      </c>
      <c r="V269" s="22">
        <f t="shared" si="57"/>
        <v>0.25921462822032276</v>
      </c>
      <c r="W269" s="22">
        <f t="shared" si="58"/>
        <v>0.05003023593623013</v>
      </c>
      <c r="X269" s="22">
        <f t="shared" si="59"/>
        <v>0.30924486415655295</v>
      </c>
      <c r="Y269" s="23">
        <f t="shared" si="60"/>
        <v>1.5586963582993072</v>
      </c>
      <c r="Z269" s="23">
        <f t="shared" si="61"/>
        <v>0.3998280051122998</v>
      </c>
      <c r="AA269" s="24"/>
      <c r="AB269" s="23">
        <f t="shared" si="62"/>
        <v>2.2677692275681602</v>
      </c>
      <c r="AC269" s="30">
        <v>437654.97797356825</v>
      </c>
      <c r="AD269" s="26">
        <f t="shared" si="63"/>
        <v>9925.004913404791</v>
      </c>
      <c r="AE269" s="61" t="s">
        <v>1173</v>
      </c>
      <c r="AF269" s="28">
        <f>F269/H269</f>
        <v>638724553.6644669</v>
      </c>
      <c r="AG269" s="22">
        <f>(M269/AF269)*100</f>
        <v>0.3453314480154933</v>
      </c>
      <c r="AH269" s="22">
        <f>(Q269/AF269)*100</f>
        <v>1.3462460446631117</v>
      </c>
      <c r="AI269" s="22">
        <f>(T269/AF269)*100</f>
        <v>0.2670947891720148</v>
      </c>
      <c r="AJ269" s="22">
        <f t="shared" si="64"/>
        <v>1.9580000000000002</v>
      </c>
    </row>
    <row r="270" spans="1:36" ht="12.75">
      <c r="A270" s="13" t="s">
        <v>579</v>
      </c>
      <c r="B270" s="14" t="s">
        <v>580</v>
      </c>
      <c r="C270" s="15" t="s">
        <v>561</v>
      </c>
      <c r="D270" s="16"/>
      <c r="E270" s="16"/>
      <c r="F270" s="34">
        <v>150590982</v>
      </c>
      <c r="G270" s="33">
        <v>79.61</v>
      </c>
      <c r="H270" s="19">
        <f t="shared" si="53"/>
        <v>0.7961</v>
      </c>
      <c r="I270" s="17">
        <v>531568.11</v>
      </c>
      <c r="J270" s="17">
        <v>46161.01</v>
      </c>
      <c r="K270" s="17">
        <v>0</v>
      </c>
      <c r="L270" s="17">
        <v>57386.26</v>
      </c>
      <c r="M270" s="20">
        <f t="shared" si="54"/>
        <v>635115.38</v>
      </c>
      <c r="N270" s="17">
        <v>1632875</v>
      </c>
      <c r="O270" s="17">
        <v>755987.75</v>
      </c>
      <c r="P270" s="17">
        <v>0</v>
      </c>
      <c r="Q270" s="20">
        <f t="shared" si="52"/>
        <v>2388862.75</v>
      </c>
      <c r="R270" s="17">
        <v>816735.54</v>
      </c>
      <c r="S270" s="17">
        <v>0</v>
      </c>
      <c r="T270" s="21">
        <f t="shared" si="55"/>
        <v>816735.54</v>
      </c>
      <c r="U270" s="20">
        <f t="shared" si="56"/>
        <v>3840713.67</v>
      </c>
      <c r="V270" s="22">
        <f t="shared" si="57"/>
        <v>0.5423535520872027</v>
      </c>
      <c r="W270" s="22">
        <f t="shared" si="58"/>
        <v>0</v>
      </c>
      <c r="X270" s="22">
        <f t="shared" si="59"/>
        <v>0.5423535520872027</v>
      </c>
      <c r="Y270" s="23">
        <f t="shared" si="60"/>
        <v>1.586325235597441</v>
      </c>
      <c r="Z270" s="23">
        <f t="shared" si="61"/>
        <v>0.42174861440242156</v>
      </c>
      <c r="AA270" s="24"/>
      <c r="AB270" s="23">
        <f t="shared" si="62"/>
        <v>2.5504274020870654</v>
      </c>
      <c r="AC270" s="30">
        <v>259507.61904761905</v>
      </c>
      <c r="AD270" s="26">
        <f t="shared" si="63"/>
        <v>6618.5534266941895</v>
      </c>
      <c r="AE270" s="61" t="s">
        <v>1173</v>
      </c>
      <c r="AF270" s="28">
        <f>F270/H270</f>
        <v>189160886.8232634</v>
      </c>
      <c r="AG270" s="22">
        <f>(M270/AF270)*100</f>
        <v>0.3357540719257678</v>
      </c>
      <c r="AH270" s="22">
        <f>(Q270/AF270)*100</f>
        <v>1.2628735200591228</v>
      </c>
      <c r="AI270" s="22">
        <f>(T270/AF270)*100</f>
        <v>0.4317676628166221</v>
      </c>
      <c r="AJ270" s="22">
        <f t="shared" si="64"/>
        <v>2.031</v>
      </c>
    </row>
    <row r="271" spans="1:36" ht="12.75">
      <c r="A271" s="13" t="s">
        <v>581</v>
      </c>
      <c r="B271" s="14" t="s">
        <v>582</v>
      </c>
      <c r="C271" s="15" t="s">
        <v>561</v>
      </c>
      <c r="D271" s="16"/>
      <c r="E271" s="16"/>
      <c r="F271" s="34">
        <v>139609415</v>
      </c>
      <c r="G271" s="33">
        <v>70.99</v>
      </c>
      <c r="H271" s="19">
        <f t="shared" si="53"/>
        <v>0.7099</v>
      </c>
      <c r="I271" s="17">
        <v>571814.01</v>
      </c>
      <c r="J271" s="17">
        <v>49656.21</v>
      </c>
      <c r="K271" s="17">
        <v>0</v>
      </c>
      <c r="L271" s="17">
        <v>61731.24</v>
      </c>
      <c r="M271" s="20">
        <f t="shared" si="54"/>
        <v>683201.46</v>
      </c>
      <c r="N271" s="17">
        <v>1538837</v>
      </c>
      <c r="O271" s="17">
        <v>1045144.05</v>
      </c>
      <c r="P271" s="17">
        <v>0</v>
      </c>
      <c r="Q271" s="20">
        <f aca="true" t="shared" si="65" ref="Q271:Q334">SUM(N271:P271)</f>
        <v>2583981.05</v>
      </c>
      <c r="R271" s="17">
        <v>611628</v>
      </c>
      <c r="S271" s="17">
        <v>14000</v>
      </c>
      <c r="T271" s="21">
        <f t="shared" si="55"/>
        <v>625628</v>
      </c>
      <c r="U271" s="20">
        <f t="shared" si="56"/>
        <v>3892810.51</v>
      </c>
      <c r="V271" s="22">
        <f t="shared" si="57"/>
        <v>0.43809939322501995</v>
      </c>
      <c r="W271" s="22">
        <f t="shared" si="58"/>
        <v>0.010027976981351867</v>
      </c>
      <c r="X271" s="22">
        <f t="shared" si="59"/>
        <v>0.4481273702063718</v>
      </c>
      <c r="Y271" s="23">
        <f t="shared" si="60"/>
        <v>1.8508644635463873</v>
      </c>
      <c r="Z271" s="23">
        <f t="shared" si="61"/>
        <v>0.48936632246471334</v>
      </c>
      <c r="AA271" s="24"/>
      <c r="AB271" s="23">
        <f t="shared" si="62"/>
        <v>2.788358156217473</v>
      </c>
      <c r="AC271" s="30">
        <v>183550.4189944134</v>
      </c>
      <c r="AD271" s="26">
        <f t="shared" si="63"/>
        <v>5118.043078802071</v>
      </c>
      <c r="AE271" s="61" t="s">
        <v>1173</v>
      </c>
      <c r="AF271" s="28">
        <f>F271/H271</f>
        <v>196660677.56021976</v>
      </c>
      <c r="AG271" s="22">
        <f>(M271/AF271)*100</f>
        <v>0.3474011523177</v>
      </c>
      <c r="AH271" s="22">
        <f>(Q271/AF271)*100</f>
        <v>1.3139286826715804</v>
      </c>
      <c r="AI271" s="22">
        <f>(T271/AF271)*100</f>
        <v>0.31812562010950335</v>
      </c>
      <c r="AJ271" s="22">
        <f t="shared" si="64"/>
        <v>1.979</v>
      </c>
    </row>
    <row r="272" spans="1:36" ht="12.75">
      <c r="A272" s="13" t="s">
        <v>583</v>
      </c>
      <c r="B272" s="14" t="s">
        <v>584</v>
      </c>
      <c r="C272" s="15" t="s">
        <v>561</v>
      </c>
      <c r="D272" s="16"/>
      <c r="E272" s="16"/>
      <c r="F272" s="34">
        <v>151276363</v>
      </c>
      <c r="G272" s="33">
        <v>101.55</v>
      </c>
      <c r="H272" s="19">
        <f t="shared" si="53"/>
        <v>1.0155</v>
      </c>
      <c r="I272" s="17">
        <v>427965.04</v>
      </c>
      <c r="J272" s="17">
        <v>37164.42</v>
      </c>
      <c r="K272" s="17">
        <v>0</v>
      </c>
      <c r="L272" s="17">
        <v>46201.83</v>
      </c>
      <c r="M272" s="20">
        <f t="shared" si="54"/>
        <v>511331.29</v>
      </c>
      <c r="N272" s="17">
        <v>1819059</v>
      </c>
      <c r="O272" s="17">
        <v>680811.58</v>
      </c>
      <c r="P272" s="17">
        <v>0</v>
      </c>
      <c r="Q272" s="20">
        <f t="shared" si="65"/>
        <v>2499870.58</v>
      </c>
      <c r="R272" s="17">
        <v>468216</v>
      </c>
      <c r="S272" s="17">
        <v>0</v>
      </c>
      <c r="T272" s="21">
        <f t="shared" si="55"/>
        <v>468216</v>
      </c>
      <c r="U272" s="20">
        <f t="shared" si="56"/>
        <v>3479417.87</v>
      </c>
      <c r="V272" s="22">
        <f t="shared" si="57"/>
        <v>0.3095103496109303</v>
      </c>
      <c r="W272" s="22">
        <f t="shared" si="58"/>
        <v>0</v>
      </c>
      <c r="X272" s="22">
        <f t="shared" si="59"/>
        <v>0.3095103496109303</v>
      </c>
      <c r="Y272" s="23">
        <f t="shared" si="60"/>
        <v>1.6525189596209422</v>
      </c>
      <c r="Z272" s="23">
        <f t="shared" si="61"/>
        <v>0.338011358720992</v>
      </c>
      <c r="AA272" s="24"/>
      <c r="AB272" s="23">
        <f t="shared" si="62"/>
        <v>2.3000406679528647</v>
      </c>
      <c r="AC272" s="30">
        <v>298418.1688596491</v>
      </c>
      <c r="AD272" s="26">
        <f t="shared" si="63"/>
        <v>6863.7392443321805</v>
      </c>
      <c r="AE272" s="61" t="s">
        <v>1173</v>
      </c>
      <c r="AF272" s="28">
        <f>F272/H272</f>
        <v>148967368.7838503</v>
      </c>
      <c r="AG272" s="22">
        <f>(M272/AF272)*100</f>
        <v>0.34325053478116735</v>
      </c>
      <c r="AH272" s="22">
        <f>(Q272/AF272)*100</f>
        <v>1.6781330034950672</v>
      </c>
      <c r="AI272" s="22">
        <f>(T272/AF272)*100</f>
        <v>0.31430776002989974</v>
      </c>
      <c r="AJ272" s="22">
        <f t="shared" si="64"/>
        <v>2.335</v>
      </c>
    </row>
    <row r="273" spans="1:36" ht="12.75">
      <c r="A273" s="13" t="s">
        <v>585</v>
      </c>
      <c r="B273" s="14" t="s">
        <v>586</v>
      </c>
      <c r="C273" s="15" t="s">
        <v>561</v>
      </c>
      <c r="D273" s="16"/>
      <c r="E273" s="16"/>
      <c r="F273" s="34">
        <v>384581506</v>
      </c>
      <c r="G273" s="33">
        <v>88.31</v>
      </c>
      <c r="H273" s="19">
        <f t="shared" si="53"/>
        <v>0.8831</v>
      </c>
      <c r="I273" s="17">
        <v>1236292.39</v>
      </c>
      <c r="J273" s="17">
        <v>107351.26</v>
      </c>
      <c r="K273" s="17">
        <v>0</v>
      </c>
      <c r="L273" s="17">
        <v>133501.4</v>
      </c>
      <c r="M273" s="20">
        <f t="shared" si="54"/>
        <v>1477145.0499999998</v>
      </c>
      <c r="N273" s="17">
        <v>5131387</v>
      </c>
      <c r="O273" s="17">
        <v>2015855.67</v>
      </c>
      <c r="P273" s="17">
        <v>0</v>
      </c>
      <c r="Q273" s="20">
        <f t="shared" si="65"/>
        <v>7147242.67</v>
      </c>
      <c r="R273" s="17">
        <v>3019815.54</v>
      </c>
      <c r="S273" s="17">
        <v>0</v>
      </c>
      <c r="T273" s="21">
        <f t="shared" si="55"/>
        <v>3019815.54</v>
      </c>
      <c r="U273" s="20">
        <f t="shared" si="56"/>
        <v>11644203.259999998</v>
      </c>
      <c r="V273" s="22">
        <f t="shared" si="57"/>
        <v>0.78522120613881</v>
      </c>
      <c r="W273" s="22">
        <f t="shared" si="58"/>
        <v>0</v>
      </c>
      <c r="X273" s="22">
        <f t="shared" si="59"/>
        <v>0.78522120613881</v>
      </c>
      <c r="Y273" s="23">
        <f t="shared" si="60"/>
        <v>1.858446794370814</v>
      </c>
      <c r="Z273" s="23">
        <f t="shared" si="61"/>
        <v>0.384091545473328</v>
      </c>
      <c r="AA273" s="24"/>
      <c r="AB273" s="23">
        <f t="shared" si="62"/>
        <v>3.0277595459829514</v>
      </c>
      <c r="AC273" s="30">
        <v>264076.1515601783</v>
      </c>
      <c r="AD273" s="26">
        <f t="shared" si="63"/>
        <v>7995.5908875277055</v>
      </c>
      <c r="AE273" s="61" t="s">
        <v>1173</v>
      </c>
      <c r="AF273" s="28">
        <f>F273/H273</f>
        <v>435490324.9915072</v>
      </c>
      <c r="AG273" s="22">
        <f>(M273/AF273)*100</f>
        <v>0.339191243807496</v>
      </c>
      <c r="AH273" s="22">
        <f>(Q273/AF273)*100</f>
        <v>1.641194364108866</v>
      </c>
      <c r="AI273" s="22">
        <f>(T273/AF273)*100</f>
        <v>0.6934288471411831</v>
      </c>
      <c r="AJ273" s="22">
        <f t="shared" si="64"/>
        <v>2.673</v>
      </c>
    </row>
    <row r="274" spans="1:36" ht="12.75">
      <c r="A274" s="13" t="s">
        <v>587</v>
      </c>
      <c r="B274" s="14" t="s">
        <v>588</v>
      </c>
      <c r="C274" s="15" t="s">
        <v>561</v>
      </c>
      <c r="D274" s="16"/>
      <c r="E274" s="16"/>
      <c r="F274" s="34">
        <v>770110821</v>
      </c>
      <c r="G274" s="33">
        <v>89.66</v>
      </c>
      <c r="H274" s="19">
        <f t="shared" si="53"/>
        <v>0.8966</v>
      </c>
      <c r="I274" s="17">
        <v>2387504.88</v>
      </c>
      <c r="J274" s="17">
        <v>207330.36</v>
      </c>
      <c r="K274" s="17">
        <v>0</v>
      </c>
      <c r="L274" s="17">
        <v>257747.67</v>
      </c>
      <c r="M274" s="20">
        <f t="shared" si="54"/>
        <v>2852582.9099999997</v>
      </c>
      <c r="N274" s="17">
        <v>7734971</v>
      </c>
      <c r="O274" s="17">
        <v>3674897.77</v>
      </c>
      <c r="P274" s="17">
        <v>0</v>
      </c>
      <c r="Q274" s="20">
        <f t="shared" si="65"/>
        <v>11409868.77</v>
      </c>
      <c r="R274" s="17">
        <v>0</v>
      </c>
      <c r="S274" s="17">
        <v>0</v>
      </c>
      <c r="T274" s="21">
        <f t="shared" si="55"/>
        <v>0</v>
      </c>
      <c r="U274" s="20">
        <f t="shared" si="56"/>
        <v>14262451.68</v>
      </c>
      <c r="V274" s="22">
        <f t="shared" si="57"/>
        <v>0</v>
      </c>
      <c r="W274" s="22">
        <f t="shared" si="58"/>
        <v>0</v>
      </c>
      <c r="X274" s="22">
        <f t="shared" si="59"/>
        <v>0</v>
      </c>
      <c r="Y274" s="23">
        <f t="shared" si="60"/>
        <v>1.4815879038271558</v>
      </c>
      <c r="Z274" s="23">
        <f t="shared" si="61"/>
        <v>0.3704120020409374</v>
      </c>
      <c r="AA274" s="24"/>
      <c r="AB274" s="23">
        <f t="shared" si="62"/>
        <v>1.8519999058680932</v>
      </c>
      <c r="AC274" s="30">
        <v>353198.42442146724</v>
      </c>
      <c r="AD274" s="26">
        <f t="shared" si="63"/>
        <v>6541.234487813162</v>
      </c>
      <c r="AE274" s="61" t="s">
        <v>1173</v>
      </c>
      <c r="AF274" s="28">
        <f>F274/H274</f>
        <v>858923512.1570377</v>
      </c>
      <c r="AG274" s="22">
        <f>(M274/AF274)*100</f>
        <v>0.33211140102990444</v>
      </c>
      <c r="AH274" s="22">
        <f>(Q274/AF274)*100</f>
        <v>1.328391714571428</v>
      </c>
      <c r="AI274" s="22">
        <f>(T274/AF274)*100</f>
        <v>0</v>
      </c>
      <c r="AJ274" s="22">
        <f t="shared" si="64"/>
        <v>1.6600000000000001</v>
      </c>
    </row>
    <row r="275" spans="1:36" ht="12.75">
      <c r="A275" s="13" t="s">
        <v>589</v>
      </c>
      <c r="B275" s="14" t="s">
        <v>590</v>
      </c>
      <c r="C275" s="15" t="s">
        <v>561</v>
      </c>
      <c r="D275" s="16"/>
      <c r="E275" s="16"/>
      <c r="F275" s="34">
        <v>698528149</v>
      </c>
      <c r="G275" s="33">
        <v>98.08</v>
      </c>
      <c r="H275" s="19">
        <f t="shared" si="53"/>
        <v>0.9808</v>
      </c>
      <c r="I275" s="17">
        <v>1962044.29</v>
      </c>
      <c r="J275" s="17">
        <v>170589.66</v>
      </c>
      <c r="K275" s="17">
        <v>0</v>
      </c>
      <c r="L275" s="17">
        <v>212389.6</v>
      </c>
      <c r="M275" s="20">
        <f t="shared" si="54"/>
        <v>2345023.5500000003</v>
      </c>
      <c r="N275" s="17">
        <v>5171062</v>
      </c>
      <c r="O275" s="17">
        <v>2748636.66</v>
      </c>
      <c r="P275" s="17">
        <v>0</v>
      </c>
      <c r="Q275" s="20">
        <f t="shared" si="65"/>
        <v>7919698.66</v>
      </c>
      <c r="R275" s="17">
        <v>1118225</v>
      </c>
      <c r="S275" s="17">
        <v>209500</v>
      </c>
      <c r="T275" s="21">
        <f t="shared" si="55"/>
        <v>1327725</v>
      </c>
      <c r="U275" s="20">
        <f t="shared" si="56"/>
        <v>11592447.21</v>
      </c>
      <c r="V275" s="22">
        <f t="shared" si="57"/>
        <v>0.16008302623177467</v>
      </c>
      <c r="W275" s="22">
        <f t="shared" si="58"/>
        <v>0.02999163316466435</v>
      </c>
      <c r="X275" s="22">
        <f t="shared" si="59"/>
        <v>0.190074659396439</v>
      </c>
      <c r="Y275" s="23">
        <f t="shared" si="60"/>
        <v>1.133769436684505</v>
      </c>
      <c r="Z275" s="23">
        <f t="shared" si="61"/>
        <v>0.33570924140381353</v>
      </c>
      <c r="AA275" s="24"/>
      <c r="AB275" s="23">
        <f t="shared" si="62"/>
        <v>1.6595533374847575</v>
      </c>
      <c r="AC275" s="30">
        <v>426331.25</v>
      </c>
      <c r="AD275" s="26">
        <f t="shared" si="63"/>
        <v>7075.194488115485</v>
      </c>
      <c r="AE275" s="61" t="s">
        <v>1173</v>
      </c>
      <c r="AF275" s="28">
        <f>F275/H275</f>
        <v>712202435.766721</v>
      </c>
      <c r="AG275" s="22">
        <f>(M275/AF275)*100</f>
        <v>0.32926362396886033</v>
      </c>
      <c r="AH275" s="22">
        <f>(Q275/AF275)*100</f>
        <v>1.1120010635001625</v>
      </c>
      <c r="AI275" s="22">
        <f>(T275/AF275)*100</f>
        <v>0.1864252259360274</v>
      </c>
      <c r="AJ275" s="22">
        <f t="shared" si="64"/>
        <v>1.627</v>
      </c>
    </row>
    <row r="276" spans="1:36" ht="12.75">
      <c r="A276" s="13" t="s">
        <v>591</v>
      </c>
      <c r="B276" s="14" t="s">
        <v>592</v>
      </c>
      <c r="C276" s="15" t="s">
        <v>561</v>
      </c>
      <c r="D276" s="16"/>
      <c r="E276" s="16"/>
      <c r="F276" s="34">
        <v>736748465</v>
      </c>
      <c r="G276" s="33">
        <v>92.95</v>
      </c>
      <c r="H276" s="19">
        <f t="shared" si="53"/>
        <v>0.9295</v>
      </c>
      <c r="I276" s="17">
        <v>2156101.04</v>
      </c>
      <c r="J276" s="17">
        <v>0</v>
      </c>
      <c r="K276" s="17">
        <v>0</v>
      </c>
      <c r="L276" s="17">
        <v>232765.29</v>
      </c>
      <c r="M276" s="20">
        <f t="shared" si="54"/>
        <v>2388866.33</v>
      </c>
      <c r="N276" s="17">
        <v>2687077</v>
      </c>
      <c r="O276" s="17">
        <v>4766153.38</v>
      </c>
      <c r="P276" s="17">
        <v>0</v>
      </c>
      <c r="Q276" s="20">
        <f t="shared" si="65"/>
        <v>7453230.38</v>
      </c>
      <c r="R276" s="17">
        <v>1478437.47</v>
      </c>
      <c r="S276" s="17">
        <v>147349.69</v>
      </c>
      <c r="T276" s="21">
        <f t="shared" si="55"/>
        <v>1625787.16</v>
      </c>
      <c r="U276" s="20">
        <f t="shared" si="56"/>
        <v>11467883.870000001</v>
      </c>
      <c r="V276" s="22">
        <f t="shared" si="57"/>
        <v>0.20067058707750413</v>
      </c>
      <c r="W276" s="22">
        <f t="shared" si="58"/>
        <v>0.019999999592805396</v>
      </c>
      <c r="X276" s="22">
        <f t="shared" si="59"/>
        <v>0.2206705866703095</v>
      </c>
      <c r="Y276" s="23">
        <f t="shared" si="60"/>
        <v>1.0116383995452234</v>
      </c>
      <c r="Z276" s="23">
        <f t="shared" si="61"/>
        <v>0.3242444936753278</v>
      </c>
      <c r="AA276" s="24"/>
      <c r="AB276" s="23">
        <f t="shared" si="62"/>
        <v>1.556553479890861</v>
      </c>
      <c r="AC276" s="30">
        <v>367578.68852459016</v>
      </c>
      <c r="AD276" s="26">
        <f t="shared" si="63"/>
        <v>5721.558867566697</v>
      </c>
      <c r="AE276" s="61" t="s">
        <v>1173</v>
      </c>
      <c r="AF276" s="28">
        <f>F276/H276</f>
        <v>792628795.0511028</v>
      </c>
      <c r="AG276" s="22">
        <f>(M276/AF276)*100</f>
        <v>0.30138525687121726</v>
      </c>
      <c r="AH276" s="22">
        <f>(Q276/AF276)*100</f>
        <v>0.9403178923772851</v>
      </c>
      <c r="AI276" s="22">
        <f>(T276/AF276)*100</f>
        <v>0.2051133103100527</v>
      </c>
      <c r="AJ276" s="22">
        <f t="shared" si="64"/>
        <v>1.446</v>
      </c>
    </row>
    <row r="277" spans="1:36" ht="12.75">
      <c r="A277" s="13" t="s">
        <v>593</v>
      </c>
      <c r="B277" s="14" t="s">
        <v>594</v>
      </c>
      <c r="C277" s="15" t="s">
        <v>561</v>
      </c>
      <c r="D277" s="16"/>
      <c r="E277" s="16"/>
      <c r="F277" s="34">
        <v>331061266</v>
      </c>
      <c r="G277" s="33">
        <v>101.49</v>
      </c>
      <c r="H277" s="19">
        <f t="shared" si="53"/>
        <v>1.0149</v>
      </c>
      <c r="I277" s="17">
        <v>894175.8</v>
      </c>
      <c r="J277" s="17">
        <v>77642.49</v>
      </c>
      <c r="K277" s="17">
        <v>0</v>
      </c>
      <c r="L277" s="17">
        <v>96526.08</v>
      </c>
      <c r="M277" s="20">
        <f t="shared" si="54"/>
        <v>1068344.37</v>
      </c>
      <c r="N277" s="17">
        <v>2325276</v>
      </c>
      <c r="O277" s="17">
        <v>1174644.03</v>
      </c>
      <c r="P277" s="17">
        <v>0</v>
      </c>
      <c r="Q277" s="20">
        <f t="shared" si="65"/>
        <v>3499920.0300000003</v>
      </c>
      <c r="R277" s="17">
        <v>601814</v>
      </c>
      <c r="S277" s="17">
        <v>0</v>
      </c>
      <c r="T277" s="21">
        <f t="shared" si="55"/>
        <v>601814</v>
      </c>
      <c r="U277" s="20">
        <f t="shared" si="56"/>
        <v>5170078.4</v>
      </c>
      <c r="V277" s="22">
        <f t="shared" si="57"/>
        <v>0.18178327149875637</v>
      </c>
      <c r="W277" s="22">
        <f t="shared" si="58"/>
        <v>0</v>
      </c>
      <c r="X277" s="22">
        <f t="shared" si="59"/>
        <v>0.18178327149875637</v>
      </c>
      <c r="Y277" s="23">
        <f t="shared" si="60"/>
        <v>1.0571819748916202</v>
      </c>
      <c r="Z277" s="23">
        <f t="shared" si="61"/>
        <v>0.32270291928382827</v>
      </c>
      <c r="AA277" s="24"/>
      <c r="AB277" s="23">
        <f t="shared" si="62"/>
        <v>1.561668165674205</v>
      </c>
      <c r="AC277" s="30">
        <v>367222.64529058116</v>
      </c>
      <c r="AD277" s="26">
        <f t="shared" si="63"/>
        <v>5734.799148649711</v>
      </c>
      <c r="AE277" s="61" t="s">
        <v>1173</v>
      </c>
      <c r="AF277" s="28">
        <f>F277/H277</f>
        <v>326200872.99241304</v>
      </c>
      <c r="AG277" s="22">
        <f>(M277/AF277)*100</f>
        <v>0.32751119278115737</v>
      </c>
      <c r="AH277" s="22">
        <f>(Q277/AF277)*100</f>
        <v>1.0729339863175056</v>
      </c>
      <c r="AI277" s="22">
        <f>(T277/AF277)*100</f>
        <v>0.18449184224408782</v>
      </c>
      <c r="AJ277" s="22">
        <f t="shared" si="64"/>
        <v>1.585</v>
      </c>
    </row>
    <row r="278" spans="1:36" ht="12.75">
      <c r="A278" s="13" t="s">
        <v>595</v>
      </c>
      <c r="B278" s="14" t="s">
        <v>596</v>
      </c>
      <c r="C278" s="15" t="s">
        <v>561</v>
      </c>
      <c r="D278" s="16"/>
      <c r="E278" s="16"/>
      <c r="F278" s="34">
        <v>751918782</v>
      </c>
      <c r="G278" s="33">
        <v>69.04</v>
      </c>
      <c r="H278" s="19">
        <f t="shared" si="53"/>
        <v>0.6904</v>
      </c>
      <c r="I278" s="17">
        <v>3148511.24</v>
      </c>
      <c r="J278" s="17">
        <v>273415.68</v>
      </c>
      <c r="K278" s="17">
        <v>0</v>
      </c>
      <c r="L278" s="17">
        <v>339903.19</v>
      </c>
      <c r="M278" s="20">
        <f t="shared" si="54"/>
        <v>3761830.1100000003</v>
      </c>
      <c r="N278" s="17">
        <v>10349525</v>
      </c>
      <c r="O278" s="17">
        <v>5361423.05</v>
      </c>
      <c r="P278" s="17">
        <v>0</v>
      </c>
      <c r="Q278" s="20">
        <f t="shared" si="65"/>
        <v>15710948.05</v>
      </c>
      <c r="R278" s="17">
        <v>262533</v>
      </c>
      <c r="S278" s="17">
        <v>300803</v>
      </c>
      <c r="T278" s="21">
        <f t="shared" si="55"/>
        <v>563336</v>
      </c>
      <c r="U278" s="20">
        <f t="shared" si="56"/>
        <v>20036114.16</v>
      </c>
      <c r="V278" s="22">
        <f t="shared" si="57"/>
        <v>0.034915074112352736</v>
      </c>
      <c r="W278" s="22">
        <f t="shared" si="58"/>
        <v>0.04000471955227739</v>
      </c>
      <c r="X278" s="22">
        <f t="shared" si="59"/>
        <v>0.07491979366463013</v>
      </c>
      <c r="Y278" s="23">
        <f t="shared" si="60"/>
        <v>2.0894474810445685</v>
      </c>
      <c r="Z278" s="23">
        <f t="shared" si="61"/>
        <v>0.5002973991411749</v>
      </c>
      <c r="AA278" s="24"/>
      <c r="AB278" s="23">
        <f t="shared" si="62"/>
        <v>2.6646646738503734</v>
      </c>
      <c r="AC278" s="30">
        <v>309571.64444444445</v>
      </c>
      <c r="AD278" s="26">
        <f t="shared" si="63"/>
        <v>8249.046249768793</v>
      </c>
      <c r="AE278" s="61" t="s">
        <v>1173</v>
      </c>
      <c r="AF278" s="28">
        <f>F278/H278</f>
        <v>1089105999.4206257</v>
      </c>
      <c r="AG278" s="22">
        <f>(M278/AF278)*100</f>
        <v>0.3454053243670671</v>
      </c>
      <c r="AH278" s="22">
        <f>(Q278/AF278)*100</f>
        <v>1.4425545409131701</v>
      </c>
      <c r="AI278" s="22">
        <f>(T278/AF278)*100</f>
        <v>0.05172462554606064</v>
      </c>
      <c r="AJ278" s="22">
        <f t="shared" si="64"/>
        <v>1.84</v>
      </c>
    </row>
    <row r="279" spans="1:36" ht="12.75">
      <c r="A279" s="13" t="s">
        <v>597</v>
      </c>
      <c r="B279" s="14" t="s">
        <v>598</v>
      </c>
      <c r="C279" s="15" t="s">
        <v>561</v>
      </c>
      <c r="D279" s="16"/>
      <c r="E279" s="16"/>
      <c r="F279" s="34">
        <v>122559427</v>
      </c>
      <c r="G279" s="33">
        <v>77.11</v>
      </c>
      <c r="H279" s="19">
        <f t="shared" si="53"/>
        <v>0.7711</v>
      </c>
      <c r="I279" s="17">
        <v>443814.71</v>
      </c>
      <c r="J279" s="17">
        <v>0</v>
      </c>
      <c r="K279" s="17">
        <v>0</v>
      </c>
      <c r="L279" s="17">
        <v>47909.27</v>
      </c>
      <c r="M279" s="20">
        <f t="shared" si="54"/>
        <v>491723.98000000004</v>
      </c>
      <c r="N279" s="17">
        <v>1594712</v>
      </c>
      <c r="O279" s="17">
        <v>720689.75</v>
      </c>
      <c r="P279" s="17">
        <v>0</v>
      </c>
      <c r="Q279" s="20">
        <f t="shared" si="65"/>
        <v>2315401.75</v>
      </c>
      <c r="R279" s="17">
        <v>781529.75</v>
      </c>
      <c r="S279" s="17">
        <v>0</v>
      </c>
      <c r="T279" s="21">
        <f t="shared" si="55"/>
        <v>781529.75</v>
      </c>
      <c r="U279" s="20">
        <f t="shared" si="56"/>
        <v>3588655.48</v>
      </c>
      <c r="V279" s="22">
        <f t="shared" si="57"/>
        <v>0.6376741219588111</v>
      </c>
      <c r="W279" s="22">
        <f t="shared" si="58"/>
        <v>0</v>
      </c>
      <c r="X279" s="22">
        <f t="shared" si="59"/>
        <v>0.6376741219588111</v>
      </c>
      <c r="Y279" s="23">
        <f t="shared" si="60"/>
        <v>1.8892073883472054</v>
      </c>
      <c r="Z279" s="23">
        <f t="shared" si="61"/>
        <v>0.4012126949647048</v>
      </c>
      <c r="AA279" s="24"/>
      <c r="AB279" s="23">
        <f t="shared" si="62"/>
        <v>2.9280942052707215</v>
      </c>
      <c r="AC279" s="30">
        <v>230779.7619047619</v>
      </c>
      <c r="AD279" s="26">
        <f t="shared" si="63"/>
        <v>6757.4488352709</v>
      </c>
      <c r="AE279" s="61" t="s">
        <v>1173</v>
      </c>
      <c r="AF279" s="28">
        <f>F279/H279</f>
        <v>158941028.4009856</v>
      </c>
      <c r="AG279" s="22">
        <f>(M279/AF279)*100</f>
        <v>0.3093751090872839</v>
      </c>
      <c r="AH279" s="22">
        <f>(Q279/AF279)*100</f>
        <v>1.4567678171545302</v>
      </c>
      <c r="AI279" s="22">
        <f>(T279/AF279)*100</f>
        <v>0.4917105154424392</v>
      </c>
      <c r="AJ279" s="22">
        <f t="shared" si="64"/>
        <v>2.258</v>
      </c>
    </row>
    <row r="280" spans="1:36" ht="12.75">
      <c r="A280" s="13" t="s">
        <v>599</v>
      </c>
      <c r="B280" s="14" t="s">
        <v>600</v>
      </c>
      <c r="C280" s="15" t="s">
        <v>561</v>
      </c>
      <c r="D280" s="16"/>
      <c r="E280" s="16"/>
      <c r="F280" s="34">
        <v>4308108823</v>
      </c>
      <c r="G280" s="33">
        <v>98.91</v>
      </c>
      <c r="H280" s="19">
        <f t="shared" si="53"/>
        <v>0.9891</v>
      </c>
      <c r="I280" s="17">
        <v>12524374.04</v>
      </c>
      <c r="J280" s="17">
        <v>1087481.42</v>
      </c>
      <c r="K280" s="17">
        <v>0</v>
      </c>
      <c r="L280" s="17">
        <v>1352012.45</v>
      </c>
      <c r="M280" s="20">
        <f t="shared" si="54"/>
        <v>14963867.909999998</v>
      </c>
      <c r="N280" s="17">
        <v>39733540.92</v>
      </c>
      <c r="O280" s="17">
        <v>20422566.48</v>
      </c>
      <c r="P280" s="17">
        <v>0</v>
      </c>
      <c r="Q280" s="20">
        <f t="shared" si="65"/>
        <v>60156107.400000006</v>
      </c>
      <c r="R280" s="17">
        <v>9828798.42</v>
      </c>
      <c r="S280" s="17">
        <v>646258</v>
      </c>
      <c r="T280" s="21">
        <f t="shared" si="55"/>
        <v>10475056.42</v>
      </c>
      <c r="U280" s="20">
        <f t="shared" si="56"/>
        <v>85595031.73</v>
      </c>
      <c r="V280" s="22">
        <f t="shared" si="57"/>
        <v>0.22814647502696103</v>
      </c>
      <c r="W280" s="22">
        <f t="shared" si="58"/>
        <v>0.015000967397800572</v>
      </c>
      <c r="X280" s="22">
        <f t="shared" si="59"/>
        <v>0.2431474424247616</v>
      </c>
      <c r="Y280" s="23">
        <f t="shared" si="60"/>
        <v>1.3963460504720868</v>
      </c>
      <c r="Z280" s="23">
        <f t="shared" si="61"/>
        <v>0.347341920197358</v>
      </c>
      <c r="AA280" s="24"/>
      <c r="AB280" s="23">
        <f t="shared" si="62"/>
        <v>1.9868354130942063</v>
      </c>
      <c r="AC280" s="30">
        <v>450926.68208312214</v>
      </c>
      <c r="AD280" s="26">
        <f t="shared" si="63"/>
        <v>8959.1710067182</v>
      </c>
      <c r="AE280" s="61" t="s">
        <v>1173</v>
      </c>
      <c r="AF280" s="28">
        <f>F280/H280</f>
        <v>4355584696.188455</v>
      </c>
      <c r="AG280" s="22">
        <f>(M280/AF280)*100</f>
        <v>0.34355589326720676</v>
      </c>
      <c r="AH280" s="22">
        <f>(Q280/AF280)*100</f>
        <v>1.381125878521941</v>
      </c>
      <c r="AI280" s="22">
        <f>(T280/AF280)*100</f>
        <v>0.2404971353023317</v>
      </c>
      <c r="AJ280" s="22">
        <f t="shared" si="64"/>
        <v>1.965</v>
      </c>
    </row>
    <row r="281" spans="1:36" ht="12.75">
      <c r="A281" s="13" t="s">
        <v>601</v>
      </c>
      <c r="B281" s="14" t="s">
        <v>602</v>
      </c>
      <c r="C281" s="15" t="s">
        <v>561</v>
      </c>
      <c r="D281" s="32"/>
      <c r="E281" s="16"/>
      <c r="F281" s="34">
        <v>2838252322</v>
      </c>
      <c r="G281" s="33">
        <v>72.83</v>
      </c>
      <c r="H281" s="19">
        <f t="shared" si="53"/>
        <v>0.7283</v>
      </c>
      <c r="I281" s="17">
        <v>10595595.18</v>
      </c>
      <c r="J281" s="17">
        <v>920031.18</v>
      </c>
      <c r="K281" s="17">
        <v>0</v>
      </c>
      <c r="L281" s="17">
        <v>1143772.62</v>
      </c>
      <c r="M281" s="20">
        <f t="shared" si="54"/>
        <v>12659398.98</v>
      </c>
      <c r="N281" s="17">
        <v>29543130.56</v>
      </c>
      <c r="O281" s="17">
        <v>17888285.71</v>
      </c>
      <c r="P281" s="17">
        <v>0</v>
      </c>
      <c r="Q281" s="20">
        <f t="shared" si="65"/>
        <v>47431416.269999996</v>
      </c>
      <c r="R281" s="17">
        <v>10876168</v>
      </c>
      <c r="S281" s="17">
        <v>567851.41</v>
      </c>
      <c r="T281" s="21">
        <f t="shared" si="55"/>
        <v>11444019.41</v>
      </c>
      <c r="U281" s="20">
        <f t="shared" si="56"/>
        <v>71534834.66</v>
      </c>
      <c r="V281" s="22">
        <f t="shared" si="57"/>
        <v>0.38319947510290453</v>
      </c>
      <c r="W281" s="22">
        <f t="shared" si="58"/>
        <v>0.020007079906125415</v>
      </c>
      <c r="X281" s="22">
        <f t="shared" si="59"/>
        <v>0.4032065550090299</v>
      </c>
      <c r="Y281" s="23">
        <f t="shared" si="60"/>
        <v>1.6711486819669725</v>
      </c>
      <c r="Z281" s="23">
        <f t="shared" si="61"/>
        <v>0.4460279617098821</v>
      </c>
      <c r="AA281" s="24"/>
      <c r="AB281" s="23">
        <f t="shared" si="62"/>
        <v>2.520383198685885</v>
      </c>
      <c r="AC281" s="30">
        <v>390835.7228195938</v>
      </c>
      <c r="AD281" s="26">
        <f t="shared" si="63"/>
        <v>9850.557892407576</v>
      </c>
      <c r="AE281" s="61" t="s">
        <v>1173</v>
      </c>
      <c r="AF281" s="28">
        <f>F281/H281</f>
        <v>3897092299.876425</v>
      </c>
      <c r="AG281" s="22">
        <f>(M281/AF281)*100</f>
        <v>0.32484216451330716</v>
      </c>
      <c r="AH281" s="22">
        <f>(Q281/AF281)*100</f>
        <v>1.217097585076546</v>
      </c>
      <c r="AI281" s="22">
        <f>(T281/AF281)*100</f>
        <v>0.2936553340130765</v>
      </c>
      <c r="AJ281" s="22">
        <f t="shared" si="64"/>
        <v>1.836</v>
      </c>
    </row>
    <row r="282" spans="1:36" ht="12.75">
      <c r="A282" s="13" t="s">
        <v>603</v>
      </c>
      <c r="B282" s="14" t="s">
        <v>604</v>
      </c>
      <c r="C282" s="15" t="s">
        <v>561</v>
      </c>
      <c r="D282" s="16"/>
      <c r="E282" s="16"/>
      <c r="F282" s="34">
        <v>97448486</v>
      </c>
      <c r="G282" s="33">
        <v>106.59</v>
      </c>
      <c r="H282" s="19">
        <f t="shared" si="53"/>
        <v>1.0659</v>
      </c>
      <c r="I282" s="17">
        <v>252048.27</v>
      </c>
      <c r="J282" s="17">
        <v>21887.64</v>
      </c>
      <c r="K282" s="17">
        <v>0</v>
      </c>
      <c r="L282" s="17">
        <v>27209.62</v>
      </c>
      <c r="M282" s="20">
        <f t="shared" si="54"/>
        <v>301145.52999999997</v>
      </c>
      <c r="N282" s="17">
        <v>582300</v>
      </c>
      <c r="O282" s="17">
        <v>405924.69</v>
      </c>
      <c r="P282" s="17">
        <v>0</v>
      </c>
      <c r="Q282" s="20">
        <f t="shared" si="65"/>
        <v>988224.69</v>
      </c>
      <c r="R282" s="17">
        <v>272450.07</v>
      </c>
      <c r="S282" s="17">
        <v>0</v>
      </c>
      <c r="T282" s="21">
        <f t="shared" si="55"/>
        <v>272450.07</v>
      </c>
      <c r="U282" s="20">
        <f t="shared" si="56"/>
        <v>1561820.29</v>
      </c>
      <c r="V282" s="22">
        <f t="shared" si="57"/>
        <v>0.27958368691330926</v>
      </c>
      <c r="W282" s="22">
        <f t="shared" si="58"/>
        <v>0</v>
      </c>
      <c r="X282" s="22">
        <f t="shared" si="59"/>
        <v>0.27958368691330926</v>
      </c>
      <c r="Y282" s="23">
        <f t="shared" si="60"/>
        <v>1.0140995828298451</v>
      </c>
      <c r="Z282" s="23">
        <f t="shared" si="61"/>
        <v>0.3090304861175575</v>
      </c>
      <c r="AA282" s="24"/>
      <c r="AB282" s="23">
        <f t="shared" si="62"/>
        <v>1.6027137558607119</v>
      </c>
      <c r="AC282" s="30">
        <v>377956.25</v>
      </c>
      <c r="AD282" s="26">
        <f t="shared" si="63"/>
        <v>6057.556809885302</v>
      </c>
      <c r="AE282" s="61" t="s">
        <v>1173</v>
      </c>
      <c r="AF282" s="28">
        <f>F282/H282</f>
        <v>91423666.38521437</v>
      </c>
      <c r="AG282" s="22">
        <f>(M282/AF282)*100</f>
        <v>0.32939559515270456</v>
      </c>
      <c r="AH282" s="22">
        <f>(Q282/AF282)*100</f>
        <v>1.0809287453383318</v>
      </c>
      <c r="AI282" s="22">
        <f>(T282/AF282)*100</f>
        <v>0.29800825188089636</v>
      </c>
      <c r="AJ282" s="22">
        <f t="shared" si="64"/>
        <v>1.708</v>
      </c>
    </row>
    <row r="283" spans="1:36" ht="12.75">
      <c r="A283" s="13" t="s">
        <v>605</v>
      </c>
      <c r="B283" s="14" t="s">
        <v>606</v>
      </c>
      <c r="C283" s="15" t="s">
        <v>561</v>
      </c>
      <c r="D283" s="16"/>
      <c r="E283" s="16"/>
      <c r="F283" s="34">
        <v>1355876883</v>
      </c>
      <c r="G283" s="33">
        <v>70.39</v>
      </c>
      <c r="H283" s="19">
        <f t="shared" si="53"/>
        <v>0.7039</v>
      </c>
      <c r="I283" s="17">
        <v>5398844.14</v>
      </c>
      <c r="J283" s="17">
        <v>468835.81</v>
      </c>
      <c r="K283" s="17">
        <v>0</v>
      </c>
      <c r="L283" s="17">
        <v>582862.72</v>
      </c>
      <c r="M283" s="20">
        <f t="shared" si="54"/>
        <v>6450542.669999999</v>
      </c>
      <c r="N283" s="17">
        <v>11651995</v>
      </c>
      <c r="O283" s="17">
        <v>6648564.62</v>
      </c>
      <c r="P283" s="17">
        <v>0</v>
      </c>
      <c r="Q283" s="20">
        <f t="shared" si="65"/>
        <v>18300559.62</v>
      </c>
      <c r="R283" s="17">
        <v>4220520</v>
      </c>
      <c r="S283" s="17">
        <v>677171</v>
      </c>
      <c r="T283" s="21">
        <f t="shared" si="55"/>
        <v>4897691</v>
      </c>
      <c r="U283" s="20">
        <f t="shared" si="56"/>
        <v>29648793.29</v>
      </c>
      <c r="V283" s="22">
        <f t="shared" si="57"/>
        <v>0.31127604968540495</v>
      </c>
      <c r="W283" s="22">
        <f t="shared" si="58"/>
        <v>0.04994339888011794</v>
      </c>
      <c r="X283" s="22">
        <f t="shared" si="59"/>
        <v>0.3612194485655229</v>
      </c>
      <c r="Y283" s="23">
        <f t="shared" si="60"/>
        <v>1.349721338969093</v>
      </c>
      <c r="Z283" s="23">
        <f t="shared" si="61"/>
        <v>0.4757469318104746</v>
      </c>
      <c r="AA283" s="24"/>
      <c r="AB283" s="23">
        <f t="shared" si="62"/>
        <v>2.1866877193450907</v>
      </c>
      <c r="AC283" s="30">
        <v>561765.7836644591</v>
      </c>
      <c r="AD283" s="26">
        <f t="shared" si="63"/>
        <v>12284.063402873437</v>
      </c>
      <c r="AE283" s="61" t="s">
        <v>1173</v>
      </c>
      <c r="AF283" s="28">
        <f>F283/H283</f>
        <v>1926235094.4736469</v>
      </c>
      <c r="AG283" s="22">
        <f>(M283/AF283)*100</f>
        <v>0.3348782653013931</v>
      </c>
      <c r="AH283" s="22">
        <f>(Q283/AF283)*100</f>
        <v>0.9500688505003444</v>
      </c>
      <c r="AI283" s="22">
        <f>(T283/AF283)*100</f>
        <v>0.25426236984527156</v>
      </c>
      <c r="AJ283" s="22">
        <f t="shared" si="64"/>
        <v>1.539</v>
      </c>
    </row>
    <row r="284" spans="1:36" ht="12.75">
      <c r="A284" s="13" t="s">
        <v>607</v>
      </c>
      <c r="B284" s="14" t="s">
        <v>608</v>
      </c>
      <c r="C284" s="15" t="s">
        <v>561</v>
      </c>
      <c r="D284" s="16"/>
      <c r="E284" s="16"/>
      <c r="F284" s="34">
        <v>683551423</v>
      </c>
      <c r="G284" s="33">
        <v>69.03</v>
      </c>
      <c r="H284" s="19">
        <f t="shared" si="53"/>
        <v>0.6903</v>
      </c>
      <c r="I284" s="17">
        <v>2895890.92</v>
      </c>
      <c r="J284" s="17">
        <v>251478.19</v>
      </c>
      <c r="K284" s="17">
        <v>0</v>
      </c>
      <c r="L284" s="17">
        <v>312631.31</v>
      </c>
      <c r="M284" s="20">
        <f t="shared" si="54"/>
        <v>3460000.42</v>
      </c>
      <c r="N284" s="17">
        <v>8890608</v>
      </c>
      <c r="O284" s="17">
        <v>4719415.19</v>
      </c>
      <c r="P284" s="17">
        <v>0</v>
      </c>
      <c r="Q284" s="20">
        <f t="shared" si="65"/>
        <v>13610023.190000001</v>
      </c>
      <c r="R284" s="17">
        <v>1132525.77</v>
      </c>
      <c r="S284" s="17">
        <v>136710.28</v>
      </c>
      <c r="T284" s="21">
        <f t="shared" si="55"/>
        <v>1269236.05</v>
      </c>
      <c r="U284" s="20">
        <f t="shared" si="56"/>
        <v>18339259.66</v>
      </c>
      <c r="V284" s="22">
        <f t="shared" si="57"/>
        <v>0.1656826000053547</v>
      </c>
      <c r="W284" s="22">
        <f t="shared" si="58"/>
        <v>0.019999999327044046</v>
      </c>
      <c r="X284" s="22">
        <f t="shared" si="59"/>
        <v>0.18568259933239875</v>
      </c>
      <c r="Y284" s="23">
        <f t="shared" si="60"/>
        <v>1.9910752478968947</v>
      </c>
      <c r="Z284" s="23">
        <f t="shared" si="61"/>
        <v>0.5061799746995772</v>
      </c>
      <c r="AA284" s="24"/>
      <c r="AB284" s="23">
        <f t="shared" si="62"/>
        <v>2.6829378219288706</v>
      </c>
      <c r="AC284" s="30">
        <v>305189.87271721085</v>
      </c>
      <c r="AD284" s="26">
        <f t="shared" si="63"/>
        <v>8188.0545238266295</v>
      </c>
      <c r="AE284" s="61" t="s">
        <v>1173</v>
      </c>
      <c r="AF284" s="28">
        <f>F284/H284</f>
        <v>990223704.1865855</v>
      </c>
      <c r="AG284" s="22">
        <f>(M284/AF284)*100</f>
        <v>0.3494160365351181</v>
      </c>
      <c r="AH284" s="22">
        <f>(Q284/AF284)*100</f>
        <v>1.3744392436232264</v>
      </c>
      <c r="AI284" s="22">
        <f>(T284/AF284)*100</f>
        <v>0.12817669831915485</v>
      </c>
      <c r="AJ284" s="22">
        <f t="shared" si="64"/>
        <v>1.851</v>
      </c>
    </row>
    <row r="285" spans="1:36" ht="12.75">
      <c r="A285" s="13" t="s">
        <v>609</v>
      </c>
      <c r="B285" s="14" t="s">
        <v>610</v>
      </c>
      <c r="C285" s="15" t="s">
        <v>561</v>
      </c>
      <c r="D285" s="32"/>
      <c r="E285" s="16"/>
      <c r="F285" s="34">
        <v>535053320</v>
      </c>
      <c r="G285" s="33">
        <v>89.76</v>
      </c>
      <c r="H285" s="19">
        <f t="shared" si="53"/>
        <v>0.8976000000000001</v>
      </c>
      <c r="I285" s="17">
        <v>1730701.01</v>
      </c>
      <c r="J285" s="17">
        <v>150289.57</v>
      </c>
      <c r="K285" s="17">
        <v>0</v>
      </c>
      <c r="L285" s="17">
        <v>186835.21</v>
      </c>
      <c r="M285" s="20">
        <f t="shared" si="54"/>
        <v>2067825.79</v>
      </c>
      <c r="N285" s="17">
        <v>3498667</v>
      </c>
      <c r="O285" s="17">
        <v>3057690.94</v>
      </c>
      <c r="P285" s="17">
        <v>0</v>
      </c>
      <c r="Q285" s="20">
        <f t="shared" si="65"/>
        <v>6556357.9399999995</v>
      </c>
      <c r="R285" s="17">
        <v>850776.53</v>
      </c>
      <c r="S285" s="17">
        <v>321032</v>
      </c>
      <c r="T285" s="21">
        <f t="shared" si="55"/>
        <v>1171808.53</v>
      </c>
      <c r="U285" s="20">
        <f t="shared" si="56"/>
        <v>9795992.26</v>
      </c>
      <c r="V285" s="22">
        <f t="shared" si="57"/>
        <v>0.1590078031849237</v>
      </c>
      <c r="W285" s="22">
        <f t="shared" si="58"/>
        <v>0.06000000149517808</v>
      </c>
      <c r="X285" s="22">
        <f t="shared" si="59"/>
        <v>0.21900780468010178</v>
      </c>
      <c r="Y285" s="23">
        <f t="shared" si="60"/>
        <v>1.225365341158896</v>
      </c>
      <c r="Z285" s="23">
        <f t="shared" si="61"/>
        <v>0.3864709763879234</v>
      </c>
      <c r="AA285" s="24"/>
      <c r="AB285" s="23">
        <f t="shared" si="62"/>
        <v>1.8308441222269212</v>
      </c>
      <c r="AC285" s="30">
        <v>450562.6404494382</v>
      </c>
      <c r="AD285" s="26">
        <f t="shared" si="63"/>
        <v>8249.099619618955</v>
      </c>
      <c r="AE285" s="61" t="s">
        <v>1173</v>
      </c>
      <c r="AF285" s="28">
        <f>F285/H285</f>
        <v>596093270.9447415</v>
      </c>
      <c r="AG285" s="22">
        <f>(M285/AF285)*100</f>
        <v>0.3468963484058001</v>
      </c>
      <c r="AH285" s="22">
        <f>(Q285/AF285)*100</f>
        <v>1.0998879302242253</v>
      </c>
      <c r="AI285" s="22">
        <f>(T285/AF285)*100</f>
        <v>0.1965814054808594</v>
      </c>
      <c r="AJ285" s="22">
        <f t="shared" si="64"/>
        <v>1.6440000000000001</v>
      </c>
    </row>
    <row r="286" spans="1:36" ht="12.75">
      <c r="A286" s="13" t="s">
        <v>611</v>
      </c>
      <c r="B286" s="14" t="s">
        <v>612</v>
      </c>
      <c r="C286" s="15" t="s">
        <v>613</v>
      </c>
      <c r="D286" s="16"/>
      <c r="E286" s="16"/>
      <c r="F286" s="34">
        <v>1408570313</v>
      </c>
      <c r="G286" s="33">
        <v>45.05</v>
      </c>
      <c r="H286" s="19">
        <f t="shared" si="53"/>
        <v>0.45049999999999996</v>
      </c>
      <c r="I286" s="17">
        <v>13700935.96</v>
      </c>
      <c r="J286" s="17">
        <v>1376991.59</v>
      </c>
      <c r="K286" s="17">
        <v>0</v>
      </c>
      <c r="L286" s="17">
        <v>940406.07</v>
      </c>
      <c r="M286" s="20">
        <f t="shared" si="54"/>
        <v>16018333.620000001</v>
      </c>
      <c r="N286" s="17">
        <v>0</v>
      </c>
      <c r="O286" s="17">
        <v>48748006.15</v>
      </c>
      <c r="P286" s="17">
        <v>0</v>
      </c>
      <c r="Q286" s="20">
        <f t="shared" si="65"/>
        <v>48748006.15</v>
      </c>
      <c r="R286" s="17">
        <v>8019422</v>
      </c>
      <c r="S286" s="17">
        <v>0</v>
      </c>
      <c r="T286" s="21">
        <f t="shared" si="55"/>
        <v>8019422</v>
      </c>
      <c r="U286" s="20">
        <f t="shared" si="56"/>
        <v>72785761.77</v>
      </c>
      <c r="V286" s="22">
        <f t="shared" si="57"/>
        <v>0.569330613174722</v>
      </c>
      <c r="W286" s="22">
        <f t="shared" si="58"/>
        <v>0</v>
      </c>
      <c r="X286" s="22">
        <f t="shared" si="59"/>
        <v>0.569330613174722</v>
      </c>
      <c r="Y286" s="23">
        <f t="shared" si="60"/>
        <v>3.460814536561939</v>
      </c>
      <c r="Z286" s="23">
        <f t="shared" si="61"/>
        <v>1.1372051130258345</v>
      </c>
      <c r="AA286" s="24"/>
      <c r="AB286" s="23">
        <f t="shared" si="62"/>
        <v>5.167350262762495</v>
      </c>
      <c r="AC286" s="30">
        <v>133650.12976901117</v>
      </c>
      <c r="AD286" s="26">
        <f t="shared" si="63"/>
        <v>6906.170331801414</v>
      </c>
      <c r="AE286" s="61" t="s">
        <v>1173</v>
      </c>
      <c r="AF286" s="28">
        <f>F286/H286</f>
        <v>3126682159.8224196</v>
      </c>
      <c r="AG286" s="22">
        <f>(M286/AF286)*100</f>
        <v>0.5123109034181385</v>
      </c>
      <c r="AH286" s="22">
        <f>(Q286/AF286)*100</f>
        <v>1.5590969487211532</v>
      </c>
      <c r="AI286" s="22">
        <f>(T286/AF286)*100</f>
        <v>0.2564834412352122</v>
      </c>
      <c r="AJ286" s="22">
        <f t="shared" si="64"/>
        <v>2.327</v>
      </c>
    </row>
    <row r="287" spans="1:36" ht="12.75">
      <c r="A287" s="13" t="s">
        <v>614</v>
      </c>
      <c r="B287" s="14" t="s">
        <v>615</v>
      </c>
      <c r="C287" s="15" t="s">
        <v>613</v>
      </c>
      <c r="D287" s="16"/>
      <c r="E287" s="16"/>
      <c r="F287" s="34">
        <v>1828178843</v>
      </c>
      <c r="G287" s="33">
        <v>49.19</v>
      </c>
      <c r="H287" s="19">
        <f t="shared" si="53"/>
        <v>0.4919</v>
      </c>
      <c r="I287" s="17">
        <v>15753855.87</v>
      </c>
      <c r="J287" s="17">
        <v>1583236.96</v>
      </c>
      <c r="K287" s="17">
        <v>0</v>
      </c>
      <c r="L287" s="17">
        <v>1081353.62</v>
      </c>
      <c r="M287" s="20">
        <f t="shared" si="54"/>
        <v>18418446.45</v>
      </c>
      <c r="N287" s="17">
        <v>47393051.5</v>
      </c>
      <c r="O287" s="17">
        <v>0</v>
      </c>
      <c r="P287" s="17">
        <v>0</v>
      </c>
      <c r="Q287" s="20">
        <f t="shared" si="65"/>
        <v>47393051.5</v>
      </c>
      <c r="R287" s="17">
        <v>16221264.79</v>
      </c>
      <c r="S287" s="17">
        <v>0</v>
      </c>
      <c r="T287" s="21">
        <f t="shared" si="55"/>
        <v>16221264.79</v>
      </c>
      <c r="U287" s="20">
        <f t="shared" si="56"/>
        <v>82032762.74000001</v>
      </c>
      <c r="V287" s="22">
        <f t="shared" si="57"/>
        <v>0.8872909153341515</v>
      </c>
      <c r="W287" s="22">
        <f t="shared" si="58"/>
        <v>0</v>
      </c>
      <c r="X287" s="22">
        <f t="shared" si="59"/>
        <v>0.8872909153341515</v>
      </c>
      <c r="Y287" s="23">
        <f t="shared" si="60"/>
        <v>2.592364072118299</v>
      </c>
      <c r="Z287" s="23">
        <f t="shared" si="61"/>
        <v>1.0074750903350214</v>
      </c>
      <c r="AA287" s="24"/>
      <c r="AB287" s="23">
        <f t="shared" si="62"/>
        <v>4.487130077787472</v>
      </c>
      <c r="AC287" s="30">
        <v>123731.97311115319</v>
      </c>
      <c r="AD287" s="26">
        <f t="shared" si="63"/>
        <v>5552.014581310462</v>
      </c>
      <c r="AE287" s="61" t="s">
        <v>1173</v>
      </c>
      <c r="AF287" s="28">
        <f>F287/H287</f>
        <v>3716566056.1089654</v>
      </c>
      <c r="AG287" s="22">
        <f>(M287/AF287)*100</f>
        <v>0.49557699693579704</v>
      </c>
      <c r="AH287" s="22">
        <f>(Q287/AF287)*100</f>
        <v>1.2751838870749912</v>
      </c>
      <c r="AI287" s="22">
        <f>(T287/AF287)*100</f>
        <v>0.4364584012528691</v>
      </c>
      <c r="AJ287" s="22">
        <f t="shared" si="64"/>
        <v>2.207</v>
      </c>
    </row>
    <row r="288" spans="1:36" ht="12.75">
      <c r="A288" s="13" t="s">
        <v>616</v>
      </c>
      <c r="B288" s="14" t="s">
        <v>60</v>
      </c>
      <c r="C288" s="15" t="s">
        <v>613</v>
      </c>
      <c r="D288" s="16"/>
      <c r="E288" s="16"/>
      <c r="F288" s="34">
        <v>5185400541</v>
      </c>
      <c r="G288" s="33">
        <v>49.78</v>
      </c>
      <c r="H288" s="19">
        <f t="shared" si="53"/>
        <v>0.4978</v>
      </c>
      <c r="I288" s="17">
        <v>44121267.65</v>
      </c>
      <c r="J288" s="17">
        <v>0</v>
      </c>
      <c r="K288" s="17">
        <v>0</v>
      </c>
      <c r="L288" s="17">
        <v>3028154.79</v>
      </c>
      <c r="M288" s="20">
        <f t="shared" si="54"/>
        <v>47149422.44</v>
      </c>
      <c r="N288" s="17">
        <v>96536795.5</v>
      </c>
      <c r="O288" s="17">
        <v>0</v>
      </c>
      <c r="P288" s="17">
        <v>0</v>
      </c>
      <c r="Q288" s="20">
        <f t="shared" si="65"/>
        <v>96536795.5</v>
      </c>
      <c r="R288" s="17">
        <v>61455839.75</v>
      </c>
      <c r="S288" s="17">
        <v>0</v>
      </c>
      <c r="T288" s="21">
        <f t="shared" si="55"/>
        <v>61455839.75</v>
      </c>
      <c r="U288" s="20">
        <f t="shared" si="56"/>
        <v>205142057.69</v>
      </c>
      <c r="V288" s="22">
        <f t="shared" si="57"/>
        <v>1.1851705430290307</v>
      </c>
      <c r="W288" s="22">
        <f t="shared" si="58"/>
        <v>0</v>
      </c>
      <c r="X288" s="22">
        <f t="shared" si="59"/>
        <v>1.1851705430290307</v>
      </c>
      <c r="Y288" s="23">
        <f t="shared" si="60"/>
        <v>1.8617037341031126</v>
      </c>
      <c r="Z288" s="23">
        <f t="shared" si="61"/>
        <v>0.9092725251829297</v>
      </c>
      <c r="AA288" s="24"/>
      <c r="AB288" s="23">
        <f t="shared" si="62"/>
        <v>3.9561468023150734</v>
      </c>
      <c r="AC288" s="30">
        <v>134225.75683678803</v>
      </c>
      <c r="AD288" s="26">
        <f t="shared" si="63"/>
        <v>5310.167986981796</v>
      </c>
      <c r="AE288" s="61" t="s">
        <v>1173</v>
      </c>
      <c r="AF288" s="28">
        <f>F288/H288</f>
        <v>10416634272.800322</v>
      </c>
      <c r="AG288" s="22">
        <f>(M288/AF288)*100</f>
        <v>0.4526358630360624</v>
      </c>
      <c r="AH288" s="22">
        <f>(Q288/AF288)*100</f>
        <v>0.9267561188365294</v>
      </c>
      <c r="AI288" s="22">
        <f>(T288/AF288)*100</f>
        <v>0.5899778963198515</v>
      </c>
      <c r="AJ288" s="22">
        <f t="shared" si="64"/>
        <v>1.9700000000000002</v>
      </c>
    </row>
    <row r="289" spans="1:36" ht="12.75">
      <c r="A289" s="13" t="s">
        <v>617</v>
      </c>
      <c r="B289" s="14" t="s">
        <v>618</v>
      </c>
      <c r="C289" s="15" t="s">
        <v>613</v>
      </c>
      <c r="D289" s="16"/>
      <c r="E289" s="16"/>
      <c r="F289" s="34">
        <v>216854688</v>
      </c>
      <c r="G289" s="33">
        <v>41.13</v>
      </c>
      <c r="H289" s="19">
        <f t="shared" si="53"/>
        <v>0.4113</v>
      </c>
      <c r="I289" s="17">
        <v>2279064.69</v>
      </c>
      <c r="J289" s="17">
        <v>229043.7</v>
      </c>
      <c r="K289" s="17">
        <v>0</v>
      </c>
      <c r="L289" s="17">
        <v>156435.31</v>
      </c>
      <c r="M289" s="20">
        <f t="shared" si="54"/>
        <v>2664543.7</v>
      </c>
      <c r="N289" s="17">
        <v>0</v>
      </c>
      <c r="O289" s="17">
        <v>7891399.93</v>
      </c>
      <c r="P289" s="17">
        <v>0</v>
      </c>
      <c r="Q289" s="20">
        <f t="shared" si="65"/>
        <v>7891399.93</v>
      </c>
      <c r="R289" s="17">
        <v>3458701.66</v>
      </c>
      <c r="S289" s="17">
        <v>0</v>
      </c>
      <c r="T289" s="21">
        <f t="shared" si="55"/>
        <v>3458701.66</v>
      </c>
      <c r="U289" s="20">
        <f t="shared" si="56"/>
        <v>14014645.29</v>
      </c>
      <c r="V289" s="22">
        <f t="shared" si="57"/>
        <v>1.594939769067847</v>
      </c>
      <c r="W289" s="22">
        <f t="shared" si="58"/>
        <v>0</v>
      </c>
      <c r="X289" s="22">
        <f t="shared" si="59"/>
        <v>1.594939769067847</v>
      </c>
      <c r="Y289" s="23">
        <f t="shared" si="60"/>
        <v>3.639026669324299</v>
      </c>
      <c r="Z289" s="23">
        <f t="shared" si="61"/>
        <v>1.2287231254138256</v>
      </c>
      <c r="AA289" s="24"/>
      <c r="AB289" s="23">
        <f t="shared" si="62"/>
        <v>6.462689563805971</v>
      </c>
      <c r="AC289" s="30">
        <v>119425.12384996461</v>
      </c>
      <c r="AD289" s="26">
        <f t="shared" si="63"/>
        <v>7718.075015614019</v>
      </c>
      <c r="AE289" s="61" t="s">
        <v>1173</v>
      </c>
      <c r="AF289" s="28">
        <f>F289/H289</f>
        <v>527242129.8322393</v>
      </c>
      <c r="AG289" s="22">
        <f>(M289/AF289)*100</f>
        <v>0.5053738214827065</v>
      </c>
      <c r="AH289" s="22">
        <f>(Q289/AF289)*100</f>
        <v>1.496731669093084</v>
      </c>
      <c r="AI289" s="22">
        <f>(T289/AF289)*100</f>
        <v>0.6559987270176054</v>
      </c>
      <c r="AJ289" s="22">
        <f t="shared" si="64"/>
        <v>2.6580000000000004</v>
      </c>
    </row>
    <row r="290" spans="1:36" ht="12.75">
      <c r="A290" s="13" t="s">
        <v>619</v>
      </c>
      <c r="B290" s="14" t="s">
        <v>620</v>
      </c>
      <c r="C290" s="15" t="s">
        <v>613</v>
      </c>
      <c r="D290" s="16"/>
      <c r="E290" s="16"/>
      <c r="F290" s="34">
        <v>362149155</v>
      </c>
      <c r="G290" s="33">
        <v>108.26</v>
      </c>
      <c r="H290" s="19">
        <f t="shared" si="53"/>
        <v>1.0826</v>
      </c>
      <c r="I290" s="17">
        <v>1529307.7</v>
      </c>
      <c r="J290" s="17">
        <v>0</v>
      </c>
      <c r="K290" s="17">
        <v>0</v>
      </c>
      <c r="L290" s="17">
        <v>104957.12</v>
      </c>
      <c r="M290" s="20">
        <f t="shared" si="54"/>
        <v>1634264.8199999998</v>
      </c>
      <c r="N290" s="17">
        <v>0</v>
      </c>
      <c r="O290" s="17">
        <v>4286548.34</v>
      </c>
      <c r="P290" s="17">
        <v>0</v>
      </c>
      <c r="Q290" s="20">
        <f t="shared" si="65"/>
        <v>4286548.34</v>
      </c>
      <c r="R290" s="17">
        <v>1367600.49</v>
      </c>
      <c r="S290" s="17">
        <v>36215</v>
      </c>
      <c r="T290" s="21">
        <f t="shared" si="55"/>
        <v>1403815.49</v>
      </c>
      <c r="U290" s="20">
        <f t="shared" si="56"/>
        <v>7324628.65</v>
      </c>
      <c r="V290" s="22">
        <f t="shared" si="57"/>
        <v>0.3776345936800543</v>
      </c>
      <c r="W290" s="22">
        <f t="shared" si="58"/>
        <v>0.01000002333292756</v>
      </c>
      <c r="X290" s="22">
        <f t="shared" si="59"/>
        <v>0.38763461701298185</v>
      </c>
      <c r="Y290" s="23">
        <f t="shared" si="60"/>
        <v>1.1836416793517024</v>
      </c>
      <c r="Z290" s="23">
        <f t="shared" si="61"/>
        <v>0.4512684338584194</v>
      </c>
      <c r="AA290" s="24"/>
      <c r="AB290" s="23">
        <f t="shared" si="62"/>
        <v>2.022544730223104</v>
      </c>
      <c r="AC290" s="30">
        <v>452362.4251497006</v>
      </c>
      <c r="AD290" s="26">
        <f t="shared" si="63"/>
        <v>9149.232391374704</v>
      </c>
      <c r="AE290" s="61" t="s">
        <v>1173</v>
      </c>
      <c r="AF290" s="28">
        <f>F290/H290</f>
        <v>334517970.6262701</v>
      </c>
      <c r="AG290" s="22">
        <f>(M290/AF290)*100</f>
        <v>0.4885432064951249</v>
      </c>
      <c r="AH290" s="22">
        <f>(Q290/AF290)*100</f>
        <v>1.281410482066153</v>
      </c>
      <c r="AI290" s="22">
        <f>(T290/AF290)*100</f>
        <v>0.4196532363782541</v>
      </c>
      <c r="AJ290" s="22">
        <f t="shared" si="64"/>
        <v>2.19</v>
      </c>
    </row>
    <row r="291" spans="1:36" ht="12.75">
      <c r="A291" s="13" t="s">
        <v>621</v>
      </c>
      <c r="B291" s="14" t="s">
        <v>428</v>
      </c>
      <c r="C291" s="15" t="s">
        <v>613</v>
      </c>
      <c r="D291" s="16"/>
      <c r="E291" s="16"/>
      <c r="F291" s="34">
        <v>4550576567</v>
      </c>
      <c r="G291" s="33">
        <v>104.2</v>
      </c>
      <c r="H291" s="19">
        <f t="shared" si="53"/>
        <v>1.042</v>
      </c>
      <c r="I291" s="17">
        <v>19200322.57</v>
      </c>
      <c r="J291" s="17">
        <v>1929402.97</v>
      </c>
      <c r="K291" s="17">
        <v>0</v>
      </c>
      <c r="L291" s="17">
        <v>1317681.66</v>
      </c>
      <c r="M291" s="20">
        <f t="shared" si="54"/>
        <v>22447407.2</v>
      </c>
      <c r="N291" s="17">
        <v>0</v>
      </c>
      <c r="O291" s="17">
        <v>53027984.86</v>
      </c>
      <c r="P291" s="17">
        <v>0</v>
      </c>
      <c r="Q291" s="20">
        <f t="shared" si="65"/>
        <v>53027984.86</v>
      </c>
      <c r="R291" s="17">
        <v>12288380.82</v>
      </c>
      <c r="S291" s="17">
        <v>910116</v>
      </c>
      <c r="T291" s="21">
        <f t="shared" si="55"/>
        <v>13198496.82</v>
      </c>
      <c r="U291" s="20">
        <f t="shared" si="56"/>
        <v>88673888.88</v>
      </c>
      <c r="V291" s="22">
        <f t="shared" si="57"/>
        <v>0.2700400847908643</v>
      </c>
      <c r="W291" s="22">
        <f t="shared" si="58"/>
        <v>0.020000015088197945</v>
      </c>
      <c r="X291" s="22">
        <f t="shared" si="59"/>
        <v>0.2900400998790622</v>
      </c>
      <c r="Y291" s="23">
        <f t="shared" si="60"/>
        <v>1.165302551868918</v>
      </c>
      <c r="Z291" s="23">
        <f t="shared" si="61"/>
        <v>0.49328710042557555</v>
      </c>
      <c r="AA291" s="24"/>
      <c r="AB291" s="23">
        <f t="shared" si="62"/>
        <v>1.9486297521735558</v>
      </c>
      <c r="AC291" s="30">
        <v>561985.6866537718</v>
      </c>
      <c r="AD291" s="26">
        <f t="shared" si="63"/>
        <v>10951.02029309225</v>
      </c>
      <c r="AE291" s="61" t="s">
        <v>1173</v>
      </c>
      <c r="AF291" s="28">
        <f>F291/H291</f>
        <v>4367156014.395393</v>
      </c>
      <c r="AG291" s="22">
        <f>(M291/AF291)*100</f>
        <v>0.5140051586434498</v>
      </c>
      <c r="AH291" s="22">
        <f>(Q291/AF291)*100</f>
        <v>1.2142452590474124</v>
      </c>
      <c r="AI291" s="22">
        <f>(T291/AF291)*100</f>
        <v>0.3022217840739828</v>
      </c>
      <c r="AJ291" s="22">
        <f t="shared" si="64"/>
        <v>2.03</v>
      </c>
    </row>
    <row r="292" spans="1:36" ht="12.75">
      <c r="A292" s="13" t="s">
        <v>622</v>
      </c>
      <c r="B292" s="14" t="s">
        <v>430</v>
      </c>
      <c r="C292" s="15" t="s">
        <v>613</v>
      </c>
      <c r="D292" s="16"/>
      <c r="E292" s="16"/>
      <c r="F292" s="34">
        <v>2691265288</v>
      </c>
      <c r="G292" s="33">
        <v>47.45</v>
      </c>
      <c r="H292" s="19">
        <f t="shared" si="53"/>
        <v>0.47450000000000003</v>
      </c>
      <c r="I292" s="17">
        <v>24662414.66</v>
      </c>
      <c r="J292" s="17">
        <v>2478597.33</v>
      </c>
      <c r="K292" s="17">
        <v>0</v>
      </c>
      <c r="L292" s="17">
        <v>1692774.42</v>
      </c>
      <c r="M292" s="20">
        <f t="shared" si="54"/>
        <v>28833786.410000004</v>
      </c>
      <c r="N292" s="17">
        <v>59024914</v>
      </c>
      <c r="O292" s="17">
        <v>0</v>
      </c>
      <c r="P292" s="17">
        <v>0</v>
      </c>
      <c r="Q292" s="20">
        <f t="shared" si="65"/>
        <v>59024914</v>
      </c>
      <c r="R292" s="17">
        <v>19107838.89</v>
      </c>
      <c r="S292" s="17">
        <v>807379</v>
      </c>
      <c r="T292" s="21">
        <f t="shared" si="55"/>
        <v>19915217.89</v>
      </c>
      <c r="U292" s="20">
        <f t="shared" si="56"/>
        <v>107773918.3</v>
      </c>
      <c r="V292" s="22">
        <f t="shared" si="57"/>
        <v>0.709994625026353</v>
      </c>
      <c r="W292" s="22">
        <f t="shared" si="58"/>
        <v>0.029999978210992335</v>
      </c>
      <c r="X292" s="22">
        <f t="shared" si="59"/>
        <v>0.7399946032373453</v>
      </c>
      <c r="Y292" s="23">
        <f t="shared" si="60"/>
        <v>2.1932031101944642</v>
      </c>
      <c r="Z292" s="23">
        <f t="shared" si="61"/>
        <v>1.0713840266348356</v>
      </c>
      <c r="AA292" s="24"/>
      <c r="AB292" s="23">
        <f t="shared" si="62"/>
        <v>4.004581740066645</v>
      </c>
      <c r="AC292" s="30">
        <v>165540.97870182554</v>
      </c>
      <c r="AD292" s="26">
        <f t="shared" si="63"/>
        <v>6629.22380542092</v>
      </c>
      <c r="AE292" s="61" t="s">
        <v>1173</v>
      </c>
      <c r="AF292" s="28">
        <f>F292/H292</f>
        <v>5671791966.280294</v>
      </c>
      <c r="AG292" s="22">
        <f>(M292/AF292)*100</f>
        <v>0.5083717206382296</v>
      </c>
      <c r="AH292" s="22">
        <f>(Q292/AF292)*100</f>
        <v>1.0406748757872735</v>
      </c>
      <c r="AI292" s="22">
        <f>(T292/AF292)*100</f>
        <v>0.35112743923612044</v>
      </c>
      <c r="AJ292" s="22">
        <f t="shared" si="64"/>
        <v>1.9</v>
      </c>
    </row>
    <row r="293" spans="1:36" ht="12.75">
      <c r="A293" s="13" t="s">
        <v>623</v>
      </c>
      <c r="B293" s="14" t="s">
        <v>624</v>
      </c>
      <c r="C293" s="15" t="s">
        <v>613</v>
      </c>
      <c r="D293" s="16"/>
      <c r="E293" s="16"/>
      <c r="F293" s="34">
        <v>523462225</v>
      </c>
      <c r="G293" s="33">
        <v>101.25</v>
      </c>
      <c r="H293" s="19">
        <f t="shared" si="53"/>
        <v>1.0125</v>
      </c>
      <c r="I293" s="17">
        <v>2206607.84</v>
      </c>
      <c r="J293" s="17">
        <v>0</v>
      </c>
      <c r="K293" s="17">
        <v>0</v>
      </c>
      <c r="L293" s="17">
        <v>151425.97</v>
      </c>
      <c r="M293" s="20">
        <f t="shared" si="54"/>
        <v>2358033.81</v>
      </c>
      <c r="N293" s="17">
        <v>0</v>
      </c>
      <c r="O293" s="17">
        <v>6054509.91</v>
      </c>
      <c r="P293" s="17">
        <v>0</v>
      </c>
      <c r="Q293" s="20">
        <f t="shared" si="65"/>
        <v>6054509.91</v>
      </c>
      <c r="R293" s="17">
        <v>2178285</v>
      </c>
      <c r="S293" s="17">
        <v>52346.25</v>
      </c>
      <c r="T293" s="21">
        <f t="shared" si="55"/>
        <v>2230631.25</v>
      </c>
      <c r="U293" s="20">
        <f t="shared" si="56"/>
        <v>10643174.97</v>
      </c>
      <c r="V293" s="22">
        <f t="shared" si="57"/>
        <v>0.4161303138922775</v>
      </c>
      <c r="W293" s="22">
        <f t="shared" si="58"/>
        <v>0.01000000525348319</v>
      </c>
      <c r="X293" s="22">
        <f t="shared" si="59"/>
        <v>0.42613031914576066</v>
      </c>
      <c r="Y293" s="23">
        <f t="shared" si="60"/>
        <v>1.156627856002408</v>
      </c>
      <c r="Z293" s="23">
        <f t="shared" si="61"/>
        <v>0.4504687630516223</v>
      </c>
      <c r="AA293" s="24"/>
      <c r="AB293" s="23">
        <f t="shared" si="62"/>
        <v>2.0332269381997907</v>
      </c>
      <c r="AC293" s="30">
        <v>527651.7960602549</v>
      </c>
      <c r="AD293" s="26">
        <f t="shared" si="63"/>
        <v>10728.358457392125</v>
      </c>
      <c r="AE293" s="61" t="s">
        <v>1173</v>
      </c>
      <c r="AF293" s="28">
        <f>F293/H293</f>
        <v>516999728.39506173</v>
      </c>
      <c r="AG293" s="22">
        <f>(M293/AF293)*100</f>
        <v>0.4560996225897676</v>
      </c>
      <c r="AH293" s="22">
        <f>(Q293/AF293)*100</f>
        <v>1.1710857042024378</v>
      </c>
      <c r="AI293" s="22">
        <f>(T293/AF293)*100</f>
        <v>0.43145694813508273</v>
      </c>
      <c r="AJ293" s="22">
        <f t="shared" si="64"/>
        <v>2.058</v>
      </c>
    </row>
    <row r="294" spans="1:36" ht="12.75">
      <c r="A294" s="13" t="s">
        <v>625</v>
      </c>
      <c r="B294" s="14" t="s">
        <v>626</v>
      </c>
      <c r="C294" s="15" t="s">
        <v>613</v>
      </c>
      <c r="D294" s="16"/>
      <c r="E294" s="16"/>
      <c r="F294" s="34">
        <v>1006718313</v>
      </c>
      <c r="G294" s="33">
        <v>39.53</v>
      </c>
      <c r="H294" s="19">
        <f t="shared" si="53"/>
        <v>0.3953</v>
      </c>
      <c r="I294" s="17">
        <v>10942859.25</v>
      </c>
      <c r="J294" s="17">
        <v>0</v>
      </c>
      <c r="K294" s="17">
        <v>0</v>
      </c>
      <c r="L294" s="17">
        <v>751111.93</v>
      </c>
      <c r="M294" s="20">
        <f t="shared" si="54"/>
        <v>11693971.18</v>
      </c>
      <c r="N294" s="17">
        <v>0</v>
      </c>
      <c r="O294" s="17">
        <v>19726774.57</v>
      </c>
      <c r="P294" s="17">
        <v>0</v>
      </c>
      <c r="Q294" s="20">
        <f t="shared" si="65"/>
        <v>19726774.57</v>
      </c>
      <c r="R294" s="17">
        <v>10370547.36</v>
      </c>
      <c r="S294" s="17">
        <v>100671.83</v>
      </c>
      <c r="T294" s="21">
        <f t="shared" si="55"/>
        <v>10471219.19</v>
      </c>
      <c r="U294" s="20">
        <f t="shared" si="56"/>
        <v>41891964.94</v>
      </c>
      <c r="V294" s="22">
        <f t="shared" si="57"/>
        <v>1.0301339735338657</v>
      </c>
      <c r="W294" s="22">
        <f t="shared" si="58"/>
        <v>0.009999999870867552</v>
      </c>
      <c r="X294" s="22">
        <f t="shared" si="59"/>
        <v>1.0401339734047332</v>
      </c>
      <c r="Y294" s="23">
        <f t="shared" si="60"/>
        <v>1.9595128364372965</v>
      </c>
      <c r="Z294" s="23">
        <f t="shared" si="61"/>
        <v>1.1615931714952323</v>
      </c>
      <c r="AA294" s="24"/>
      <c r="AB294" s="23">
        <f t="shared" si="62"/>
        <v>4.161239981337262</v>
      </c>
      <c r="AC294" s="30">
        <v>349952.5961538461</v>
      </c>
      <c r="AD294" s="26">
        <f t="shared" si="63"/>
        <v>14562.36734688157</v>
      </c>
      <c r="AE294" s="61" t="s">
        <v>1173</v>
      </c>
      <c r="AF294" s="28">
        <f>F294/H294</f>
        <v>2546719739.438401</v>
      </c>
      <c r="AG294" s="22">
        <f>(M294/AF294)*100</f>
        <v>0.4591777806920654</v>
      </c>
      <c r="AH294" s="22">
        <f>(Q294/AF294)*100</f>
        <v>0.7745954242436632</v>
      </c>
      <c r="AI294" s="22">
        <f>(T294/AF294)*100</f>
        <v>0.41116495968689104</v>
      </c>
      <c r="AJ294" s="22">
        <f t="shared" si="64"/>
        <v>1.645</v>
      </c>
    </row>
    <row r="295" spans="1:36" ht="12.75">
      <c r="A295" s="13" t="s">
        <v>627</v>
      </c>
      <c r="B295" s="14" t="s">
        <v>628</v>
      </c>
      <c r="C295" s="15" t="s">
        <v>613</v>
      </c>
      <c r="D295" s="16"/>
      <c r="E295" s="16"/>
      <c r="F295" s="34">
        <v>2426146656</v>
      </c>
      <c r="G295" s="33">
        <v>47.63</v>
      </c>
      <c r="H295" s="19">
        <f t="shared" si="53"/>
        <v>0.4763</v>
      </c>
      <c r="I295" s="17">
        <v>22373508.87</v>
      </c>
      <c r="J295" s="17">
        <v>0</v>
      </c>
      <c r="K295" s="17">
        <v>0</v>
      </c>
      <c r="L295" s="17">
        <v>1535729.65</v>
      </c>
      <c r="M295" s="20">
        <f t="shared" si="54"/>
        <v>23909238.52</v>
      </c>
      <c r="N295" s="17">
        <v>0</v>
      </c>
      <c r="O295" s="17">
        <v>41211018.93</v>
      </c>
      <c r="P295" s="17">
        <v>0</v>
      </c>
      <c r="Q295" s="20">
        <f t="shared" si="65"/>
        <v>41211018.93</v>
      </c>
      <c r="R295" s="17">
        <v>20896422.8</v>
      </c>
      <c r="S295" s="17">
        <v>485230</v>
      </c>
      <c r="T295" s="21">
        <f t="shared" si="55"/>
        <v>21381652.8</v>
      </c>
      <c r="U295" s="20">
        <f t="shared" si="56"/>
        <v>86501910.25</v>
      </c>
      <c r="V295" s="22">
        <f t="shared" si="57"/>
        <v>0.8613008924387133</v>
      </c>
      <c r="W295" s="22">
        <f t="shared" si="58"/>
        <v>0.020000027566346758</v>
      </c>
      <c r="X295" s="22">
        <f t="shared" si="59"/>
        <v>0.8813009200050601</v>
      </c>
      <c r="Y295" s="23">
        <f t="shared" si="60"/>
        <v>1.6986202721126848</v>
      </c>
      <c r="Z295" s="23">
        <f t="shared" si="61"/>
        <v>0.985481997177338</v>
      </c>
      <c r="AA295" s="24"/>
      <c r="AB295" s="23">
        <f t="shared" si="62"/>
        <v>3.5654031892950826</v>
      </c>
      <c r="AC295" s="30">
        <v>431206.93653376726</v>
      </c>
      <c r="AD295" s="26">
        <f t="shared" si="63"/>
        <v>15374.26586763656</v>
      </c>
      <c r="AE295" s="61" t="s">
        <v>1173</v>
      </c>
      <c r="AF295" s="28">
        <f>F295/H295</f>
        <v>5093736418.223808</v>
      </c>
      <c r="AG295" s="22">
        <f>(M295/AF295)*100</f>
        <v>0.4693850752555661</v>
      </c>
      <c r="AH295" s="22">
        <f>(Q295/AF295)*100</f>
        <v>0.8090528356072718</v>
      </c>
      <c r="AI295" s="22">
        <f>(T295/AF295)*100</f>
        <v>0.4197636281984101</v>
      </c>
      <c r="AJ295" s="22">
        <f t="shared" si="64"/>
        <v>1.698</v>
      </c>
    </row>
    <row r="296" spans="1:36" ht="12.75">
      <c r="A296" s="13" t="s">
        <v>629</v>
      </c>
      <c r="B296" s="14" t="s">
        <v>630</v>
      </c>
      <c r="C296" s="15" t="s">
        <v>613</v>
      </c>
      <c r="D296" s="16"/>
      <c r="E296" s="16"/>
      <c r="F296" s="34">
        <v>1967081328</v>
      </c>
      <c r="G296" s="33">
        <v>61.38</v>
      </c>
      <c r="H296" s="19">
        <f t="shared" si="53"/>
        <v>0.6138</v>
      </c>
      <c r="I296" s="17">
        <v>14254290.61</v>
      </c>
      <c r="J296" s="17">
        <v>0</v>
      </c>
      <c r="K296" s="17">
        <v>0</v>
      </c>
      <c r="L296" s="17">
        <v>978292.34</v>
      </c>
      <c r="M296" s="20">
        <f t="shared" si="54"/>
        <v>15232582.95</v>
      </c>
      <c r="N296" s="17">
        <v>21115662</v>
      </c>
      <c r="O296" s="17">
        <v>0</v>
      </c>
      <c r="P296" s="17">
        <v>903775</v>
      </c>
      <c r="Q296" s="20">
        <f t="shared" si="65"/>
        <v>22019437</v>
      </c>
      <c r="R296" s="17">
        <v>48940216</v>
      </c>
      <c r="S296" s="17">
        <v>0</v>
      </c>
      <c r="T296" s="21">
        <f t="shared" si="55"/>
        <v>48940216</v>
      </c>
      <c r="U296" s="20">
        <f t="shared" si="56"/>
        <v>86192235.95</v>
      </c>
      <c r="V296" s="22">
        <f t="shared" si="57"/>
        <v>2.487960985820511</v>
      </c>
      <c r="W296" s="22">
        <f t="shared" si="58"/>
        <v>0</v>
      </c>
      <c r="X296" s="22">
        <f t="shared" si="59"/>
        <v>2.487960985820511</v>
      </c>
      <c r="Y296" s="23">
        <f t="shared" si="60"/>
        <v>1.1193963709872599</v>
      </c>
      <c r="Z296" s="23">
        <f t="shared" si="61"/>
        <v>0.774374843234748</v>
      </c>
      <c r="AA296" s="24"/>
      <c r="AB296" s="23">
        <f t="shared" si="62"/>
        <v>4.381732200042519</v>
      </c>
      <c r="AC296" s="30">
        <v>62439.800823201025</v>
      </c>
      <c r="AD296" s="26">
        <f t="shared" si="63"/>
        <v>2735.944858312613</v>
      </c>
      <c r="AE296" s="61" t="s">
        <v>1173</v>
      </c>
      <c r="AF296" s="28">
        <f>F296/H296</f>
        <v>3204759413.489736</v>
      </c>
      <c r="AG296" s="22">
        <f>(M296/AF296)*100</f>
        <v>0.4753112787774883</v>
      </c>
      <c r="AH296" s="22">
        <f>(Q296/AF296)*100</f>
        <v>0.6870854925119801</v>
      </c>
      <c r="AI296" s="22">
        <f>(T296/AF296)*100</f>
        <v>1.5271104530966295</v>
      </c>
      <c r="AJ296" s="22">
        <f t="shared" si="64"/>
        <v>2.689</v>
      </c>
    </row>
    <row r="297" spans="1:36" ht="12.75">
      <c r="A297" s="13" t="s">
        <v>631</v>
      </c>
      <c r="B297" s="14" t="s">
        <v>632</v>
      </c>
      <c r="C297" s="15" t="s">
        <v>613</v>
      </c>
      <c r="D297" s="16"/>
      <c r="E297" s="16"/>
      <c r="F297" s="34">
        <v>2632063401</v>
      </c>
      <c r="G297" s="33">
        <v>103.2</v>
      </c>
      <c r="H297" s="19">
        <f t="shared" si="53"/>
        <v>1.032</v>
      </c>
      <c r="I297" s="17">
        <v>10510197.74</v>
      </c>
      <c r="J297" s="17">
        <v>1059448.89</v>
      </c>
      <c r="K297" s="17">
        <v>0</v>
      </c>
      <c r="L297" s="17">
        <v>719987.47</v>
      </c>
      <c r="M297" s="20">
        <f t="shared" si="54"/>
        <v>12289634.100000001</v>
      </c>
      <c r="N297" s="17">
        <v>31596062.74</v>
      </c>
      <c r="O297" s="17">
        <v>0</v>
      </c>
      <c r="P297" s="17">
        <v>0</v>
      </c>
      <c r="Q297" s="20">
        <f t="shared" si="65"/>
        <v>31596062.74</v>
      </c>
      <c r="R297" s="17">
        <v>9491561.73</v>
      </c>
      <c r="S297" s="17">
        <v>1316031.7</v>
      </c>
      <c r="T297" s="21">
        <f t="shared" si="55"/>
        <v>10807593.43</v>
      </c>
      <c r="U297" s="20">
        <f t="shared" si="56"/>
        <v>54693290.27</v>
      </c>
      <c r="V297" s="22">
        <f t="shared" si="57"/>
        <v>0.3606129596420007</v>
      </c>
      <c r="W297" s="22">
        <f t="shared" si="58"/>
        <v>0.0499999999810035</v>
      </c>
      <c r="X297" s="22">
        <f t="shared" si="59"/>
        <v>0.4106129596230041</v>
      </c>
      <c r="Y297" s="23">
        <f t="shared" si="60"/>
        <v>1.2004293942157966</v>
      </c>
      <c r="Z297" s="23">
        <f t="shared" si="61"/>
        <v>0.4669201393602753</v>
      </c>
      <c r="AA297" s="24"/>
      <c r="AB297" s="23">
        <f t="shared" si="62"/>
        <v>2.077962493199076</v>
      </c>
      <c r="AC297" s="30">
        <v>405311.9586296057</v>
      </c>
      <c r="AD297" s="26">
        <f t="shared" si="63"/>
        <v>8422.230480773764</v>
      </c>
      <c r="AE297" s="61" t="s">
        <v>1173</v>
      </c>
      <c r="AF297" s="28">
        <f>F297/H297</f>
        <v>2550449031.976744</v>
      </c>
      <c r="AG297" s="22">
        <f>(M297/AF297)*100</f>
        <v>0.48186158381980415</v>
      </c>
      <c r="AH297" s="22">
        <f>(Q297/AF297)*100</f>
        <v>1.2388431348307023</v>
      </c>
      <c r="AI297" s="22">
        <f>(T297/AF297)*100</f>
        <v>0.42375257433094027</v>
      </c>
      <c r="AJ297" s="22">
        <f t="shared" si="64"/>
        <v>2.145</v>
      </c>
    </row>
    <row r="298" spans="1:36" ht="12.75">
      <c r="A298" s="13" t="s">
        <v>633</v>
      </c>
      <c r="B298" s="14" t="s">
        <v>634</v>
      </c>
      <c r="C298" s="15" t="s">
        <v>613</v>
      </c>
      <c r="D298" s="16"/>
      <c r="E298" s="16"/>
      <c r="F298" s="34">
        <v>6239377281</v>
      </c>
      <c r="G298" s="33">
        <v>100.47</v>
      </c>
      <c r="H298" s="19">
        <f t="shared" si="53"/>
        <v>1.0047</v>
      </c>
      <c r="I298" s="17">
        <v>26948946.59</v>
      </c>
      <c r="J298" s="17">
        <v>2708352.56</v>
      </c>
      <c r="K298" s="17">
        <v>0</v>
      </c>
      <c r="L298" s="17">
        <v>1849749.65</v>
      </c>
      <c r="M298" s="20">
        <f t="shared" si="54"/>
        <v>31507048.799999997</v>
      </c>
      <c r="N298" s="17">
        <v>0</v>
      </c>
      <c r="O298" s="17">
        <v>78132959.11</v>
      </c>
      <c r="P298" s="17">
        <v>0</v>
      </c>
      <c r="Q298" s="20">
        <f t="shared" si="65"/>
        <v>78132959.11</v>
      </c>
      <c r="R298" s="17">
        <v>19588268.23</v>
      </c>
      <c r="S298" s="17">
        <v>1871813.18</v>
      </c>
      <c r="T298" s="21">
        <f t="shared" si="55"/>
        <v>21460081.41</v>
      </c>
      <c r="U298" s="20">
        <f t="shared" si="56"/>
        <v>131100089.32</v>
      </c>
      <c r="V298" s="22">
        <f t="shared" si="57"/>
        <v>0.3139458851069917</v>
      </c>
      <c r="W298" s="22">
        <f t="shared" si="58"/>
        <v>0.029999999931082866</v>
      </c>
      <c r="X298" s="22">
        <f t="shared" si="59"/>
        <v>0.34394588503807455</v>
      </c>
      <c r="Y298" s="23">
        <f t="shared" si="60"/>
        <v>1.2522557234666445</v>
      </c>
      <c r="Z298" s="23">
        <f t="shared" si="61"/>
        <v>0.504971047286153</v>
      </c>
      <c r="AA298" s="24"/>
      <c r="AB298" s="23">
        <f t="shared" si="62"/>
        <v>2.101172655790872</v>
      </c>
      <c r="AC298" s="30">
        <v>558766.2395900064</v>
      </c>
      <c r="AD298" s="26">
        <f t="shared" si="63"/>
        <v>11740.643436056125</v>
      </c>
      <c r="AE298" s="61" t="s">
        <v>1173</v>
      </c>
      <c r="AF298" s="28">
        <f>F298/H298</f>
        <v>6210189390.862945</v>
      </c>
      <c r="AG298" s="22">
        <f>(M298/AF298)*100</f>
        <v>0.5073444112083979</v>
      </c>
      <c r="AH298" s="22">
        <f>(Q298/AF298)*100</f>
        <v>1.2581413253669376</v>
      </c>
      <c r="AI298" s="22">
        <f>(T298/AF298)*100</f>
        <v>0.34556243069775344</v>
      </c>
      <c r="AJ298" s="22">
        <f t="shared" si="64"/>
        <v>2.111</v>
      </c>
    </row>
    <row r="299" spans="1:36" ht="12.75">
      <c r="A299" s="13" t="s">
        <v>635</v>
      </c>
      <c r="B299" s="14" t="s">
        <v>636</v>
      </c>
      <c r="C299" s="15" t="s">
        <v>637</v>
      </c>
      <c r="D299" s="16"/>
      <c r="E299" s="16"/>
      <c r="F299" s="34">
        <v>998512292</v>
      </c>
      <c r="G299" s="33">
        <v>37.55</v>
      </c>
      <c r="H299" s="19">
        <f t="shared" si="53"/>
        <v>0.37549999999999994</v>
      </c>
      <c r="I299" s="17">
        <v>6712221.77</v>
      </c>
      <c r="J299" s="17">
        <v>0</v>
      </c>
      <c r="K299" s="17">
        <v>0</v>
      </c>
      <c r="L299" s="17">
        <v>791067.51</v>
      </c>
      <c r="M299" s="20">
        <f t="shared" si="54"/>
        <v>7503289.279999999</v>
      </c>
      <c r="N299" s="17">
        <v>24365927.5</v>
      </c>
      <c r="O299" s="17">
        <v>0</v>
      </c>
      <c r="P299" s="17">
        <v>0</v>
      </c>
      <c r="Q299" s="20">
        <f t="shared" si="65"/>
        <v>24365927.5</v>
      </c>
      <c r="R299" s="17">
        <v>18511257.54</v>
      </c>
      <c r="S299" s="17">
        <v>299553.69</v>
      </c>
      <c r="T299" s="21">
        <f t="shared" si="55"/>
        <v>18810811.23</v>
      </c>
      <c r="U299" s="20">
        <f t="shared" si="56"/>
        <v>50680028.010000005</v>
      </c>
      <c r="V299" s="22">
        <f t="shared" si="57"/>
        <v>1.853883791748054</v>
      </c>
      <c r="W299" s="22">
        <f t="shared" si="58"/>
        <v>0.030000000240357583</v>
      </c>
      <c r="X299" s="22">
        <f t="shared" si="59"/>
        <v>1.8838837919884115</v>
      </c>
      <c r="Y299" s="23">
        <f t="shared" si="60"/>
        <v>2.440223089411903</v>
      </c>
      <c r="Z299" s="23">
        <f t="shared" si="61"/>
        <v>0.7514468615074394</v>
      </c>
      <c r="AA299" s="24"/>
      <c r="AB299" s="23">
        <f t="shared" si="62"/>
        <v>5.075553742907754</v>
      </c>
      <c r="AC299" s="30">
        <v>120129.78254030673</v>
      </c>
      <c r="AD299" s="26">
        <f t="shared" si="63"/>
        <v>6097.251674071484</v>
      </c>
      <c r="AE299" s="61" t="s">
        <v>1173</v>
      </c>
      <c r="AF299" s="28">
        <f>F299/H299</f>
        <v>2659153906.790946</v>
      </c>
      <c r="AG299" s="22">
        <f>(M299/AF299)*100</f>
        <v>0.2821682964960434</v>
      </c>
      <c r="AH299" s="22">
        <f>(Q299/AF299)*100</f>
        <v>0.9163037700741693</v>
      </c>
      <c r="AI299" s="22">
        <f>(T299/AF299)*100</f>
        <v>0.7073983638916483</v>
      </c>
      <c r="AJ299" s="22">
        <f t="shared" si="64"/>
        <v>1.9049999999999998</v>
      </c>
    </row>
    <row r="300" spans="1:36" ht="12.75">
      <c r="A300" s="13" t="s">
        <v>638</v>
      </c>
      <c r="B300" s="14" t="s">
        <v>639</v>
      </c>
      <c r="C300" s="15" t="s">
        <v>637</v>
      </c>
      <c r="D300" s="16"/>
      <c r="E300" s="16"/>
      <c r="F300" s="34">
        <v>1850944368</v>
      </c>
      <c r="G300" s="33">
        <v>100.13</v>
      </c>
      <c r="H300" s="19">
        <f t="shared" si="53"/>
        <v>1.0012999999999999</v>
      </c>
      <c r="I300" s="17">
        <v>4701864.26</v>
      </c>
      <c r="J300" s="17">
        <v>0</v>
      </c>
      <c r="K300" s="17">
        <v>0</v>
      </c>
      <c r="L300" s="17">
        <v>556668.48</v>
      </c>
      <c r="M300" s="20">
        <f t="shared" si="54"/>
        <v>5258532.74</v>
      </c>
      <c r="N300" s="17">
        <v>15818070</v>
      </c>
      <c r="O300" s="17">
        <v>0</v>
      </c>
      <c r="P300" s="17">
        <v>0</v>
      </c>
      <c r="Q300" s="20">
        <f t="shared" si="65"/>
        <v>15818070</v>
      </c>
      <c r="R300" s="17">
        <v>6950727.07</v>
      </c>
      <c r="S300" s="17">
        <v>370188.87</v>
      </c>
      <c r="T300" s="21">
        <f t="shared" si="55"/>
        <v>7320915.94</v>
      </c>
      <c r="U300" s="20">
        <f t="shared" si="56"/>
        <v>28397518.680000003</v>
      </c>
      <c r="V300" s="22">
        <f t="shared" si="57"/>
        <v>0.37552328369060956</v>
      </c>
      <c r="W300" s="22">
        <f t="shared" si="58"/>
        <v>0.019999999805504688</v>
      </c>
      <c r="X300" s="22">
        <f t="shared" si="59"/>
        <v>0.3955232834961142</v>
      </c>
      <c r="Y300" s="23">
        <f t="shared" si="60"/>
        <v>0.8545945666153052</v>
      </c>
      <c r="Z300" s="23">
        <f t="shared" si="61"/>
        <v>0.2840999886821018</v>
      </c>
      <c r="AA300" s="24"/>
      <c r="AB300" s="23">
        <f t="shared" si="62"/>
        <v>1.5342178387935212</v>
      </c>
      <c r="AC300" s="30">
        <v>668873.9884393064</v>
      </c>
      <c r="AD300" s="26">
        <f t="shared" si="63"/>
        <v>10261.984049685554</v>
      </c>
      <c r="AE300" s="61" t="s">
        <v>1173</v>
      </c>
      <c r="AF300" s="28">
        <f>F300/H300</f>
        <v>1848541264.356337</v>
      </c>
      <c r="AG300" s="22">
        <f>(M300/AF300)*100</f>
        <v>0.28446931866738845</v>
      </c>
      <c r="AH300" s="22">
        <f>(Q300/AF300)*100</f>
        <v>0.8557055395519049</v>
      </c>
      <c r="AI300" s="22">
        <f>(T300/AF300)*100</f>
        <v>0.3960374637646592</v>
      </c>
      <c r="AJ300" s="22">
        <f t="shared" si="64"/>
        <v>1.536</v>
      </c>
    </row>
    <row r="301" spans="1:36" ht="12.75">
      <c r="A301" s="13" t="s">
        <v>640</v>
      </c>
      <c r="B301" s="14" t="s">
        <v>641</v>
      </c>
      <c r="C301" s="15" t="s">
        <v>637</v>
      </c>
      <c r="D301" s="16"/>
      <c r="E301" s="16"/>
      <c r="F301" s="34">
        <v>144066125</v>
      </c>
      <c r="G301" s="33">
        <v>20.22</v>
      </c>
      <c r="H301" s="19">
        <f t="shared" si="53"/>
        <v>0.2022</v>
      </c>
      <c r="I301" s="17">
        <v>1856499.81</v>
      </c>
      <c r="J301" s="17">
        <v>0</v>
      </c>
      <c r="K301" s="17">
        <v>0</v>
      </c>
      <c r="L301" s="17">
        <v>217354.29</v>
      </c>
      <c r="M301" s="20">
        <f t="shared" si="54"/>
        <v>2073854.1</v>
      </c>
      <c r="N301" s="17">
        <v>9070216.5</v>
      </c>
      <c r="O301" s="17">
        <v>0</v>
      </c>
      <c r="P301" s="17">
        <v>0</v>
      </c>
      <c r="Q301" s="20">
        <f t="shared" si="65"/>
        <v>9070216.5</v>
      </c>
      <c r="R301" s="17">
        <v>4310737</v>
      </c>
      <c r="S301" s="17">
        <v>0</v>
      </c>
      <c r="T301" s="21">
        <f t="shared" si="55"/>
        <v>4310737</v>
      </c>
      <c r="U301" s="20">
        <f t="shared" si="56"/>
        <v>15454807.6</v>
      </c>
      <c r="V301" s="22">
        <f t="shared" si="57"/>
        <v>2.992193341772745</v>
      </c>
      <c r="W301" s="22">
        <f t="shared" si="58"/>
        <v>0</v>
      </c>
      <c r="X301" s="22">
        <f t="shared" si="59"/>
        <v>2.992193341772745</v>
      </c>
      <c r="Y301" s="23">
        <f t="shared" si="60"/>
        <v>6.29587038590786</v>
      </c>
      <c r="Z301" s="23">
        <f t="shared" si="61"/>
        <v>1.4395154308481608</v>
      </c>
      <c r="AA301" s="24"/>
      <c r="AB301" s="23">
        <f t="shared" si="62"/>
        <v>10.727579158528766</v>
      </c>
      <c r="AC301" s="30">
        <v>64385.274327122155</v>
      </c>
      <c r="AD301" s="26">
        <f t="shared" si="63"/>
        <v>6906.981269877929</v>
      </c>
      <c r="AE301" s="61" t="s">
        <v>1173</v>
      </c>
      <c r="AF301" s="28">
        <f>F301/H301</f>
        <v>712493199.8021761</v>
      </c>
      <c r="AG301" s="22">
        <f>(M301/AF301)*100</f>
        <v>0.2910700201174981</v>
      </c>
      <c r="AH301" s="22">
        <f>(Q301/AF301)*100</f>
        <v>1.2730249920305692</v>
      </c>
      <c r="AI301" s="22">
        <f>(T301/AF301)*100</f>
        <v>0.605021493706449</v>
      </c>
      <c r="AJ301" s="22">
        <f t="shared" si="64"/>
        <v>2.1689999999999996</v>
      </c>
    </row>
    <row r="302" spans="1:36" ht="12.75">
      <c r="A302" s="13" t="s">
        <v>642</v>
      </c>
      <c r="B302" s="14" t="s">
        <v>643</v>
      </c>
      <c r="C302" s="15" t="s">
        <v>637</v>
      </c>
      <c r="D302" s="16"/>
      <c r="E302" s="16"/>
      <c r="F302" s="34">
        <v>2021393376</v>
      </c>
      <c r="G302" s="33">
        <v>24.48</v>
      </c>
      <c r="H302" s="19">
        <f t="shared" si="53"/>
        <v>0.24480000000000002</v>
      </c>
      <c r="I302" s="17">
        <v>20615573.27</v>
      </c>
      <c r="J302" s="17">
        <v>0</v>
      </c>
      <c r="K302" s="17">
        <v>0</v>
      </c>
      <c r="L302" s="17">
        <v>2404845.24</v>
      </c>
      <c r="M302" s="20">
        <f t="shared" si="54"/>
        <v>23020418.509999998</v>
      </c>
      <c r="N302" s="17">
        <v>113892933.5</v>
      </c>
      <c r="O302" s="17">
        <v>0</v>
      </c>
      <c r="P302" s="17">
        <v>0</v>
      </c>
      <c r="Q302" s="20">
        <f t="shared" si="65"/>
        <v>113892933.5</v>
      </c>
      <c r="R302" s="17">
        <v>30230725</v>
      </c>
      <c r="S302" s="17">
        <v>404278</v>
      </c>
      <c r="T302" s="21">
        <f t="shared" si="55"/>
        <v>30635003</v>
      </c>
      <c r="U302" s="20">
        <f t="shared" si="56"/>
        <v>167548355.01</v>
      </c>
      <c r="V302" s="22">
        <f t="shared" si="57"/>
        <v>1.4955389366033027</v>
      </c>
      <c r="W302" s="22">
        <f t="shared" si="58"/>
        <v>0.019999966597298278</v>
      </c>
      <c r="X302" s="22">
        <f t="shared" si="59"/>
        <v>1.5155389032006008</v>
      </c>
      <c r="Y302" s="23">
        <f t="shared" si="60"/>
        <v>5.63437749684206</v>
      </c>
      <c r="Z302" s="23">
        <f t="shared" si="61"/>
        <v>1.1388391187643823</v>
      </c>
      <c r="AA302" s="24"/>
      <c r="AB302" s="23">
        <f t="shared" si="62"/>
        <v>8.288755518807042</v>
      </c>
      <c r="AC302" s="30">
        <v>98677.84663051898</v>
      </c>
      <c r="AD302" s="26">
        <f t="shared" si="63"/>
        <v>8179.165458427091</v>
      </c>
      <c r="AE302" s="61" t="s">
        <v>1173</v>
      </c>
      <c r="AF302" s="28">
        <f>F302/H302</f>
        <v>8257325882.352941</v>
      </c>
      <c r="AG302" s="22">
        <f>(M302/AF302)*100</f>
        <v>0.27878781627352084</v>
      </c>
      <c r="AH302" s="22">
        <f>(Q302/AF302)*100</f>
        <v>1.3792956112269363</v>
      </c>
      <c r="AI302" s="22">
        <f>(T302/AF302)*100</f>
        <v>0.37100392350350714</v>
      </c>
      <c r="AJ302" s="22">
        <f t="shared" si="64"/>
        <v>2.029</v>
      </c>
    </row>
    <row r="303" spans="1:36" ht="12.75">
      <c r="A303" s="13" t="s">
        <v>644</v>
      </c>
      <c r="B303" s="14" t="s">
        <v>645</v>
      </c>
      <c r="C303" s="15" t="s">
        <v>637</v>
      </c>
      <c r="D303" s="16"/>
      <c r="E303" s="16"/>
      <c r="F303" s="34">
        <v>7368359893</v>
      </c>
      <c r="G303" s="33">
        <v>45.79</v>
      </c>
      <c r="H303" s="19">
        <f t="shared" si="53"/>
        <v>0.4579</v>
      </c>
      <c r="I303" s="17">
        <v>39613637.76</v>
      </c>
      <c r="J303" s="17">
        <v>0</v>
      </c>
      <c r="K303" s="17">
        <v>0</v>
      </c>
      <c r="L303" s="17">
        <v>4598474.82</v>
      </c>
      <c r="M303" s="20">
        <f t="shared" si="54"/>
        <v>44212112.58</v>
      </c>
      <c r="N303" s="17">
        <v>168732074</v>
      </c>
      <c r="O303" s="17">
        <v>0</v>
      </c>
      <c r="P303" s="17">
        <v>0</v>
      </c>
      <c r="Q303" s="20">
        <f t="shared" si="65"/>
        <v>168732074</v>
      </c>
      <c r="R303" s="17">
        <v>76947817.5</v>
      </c>
      <c r="S303" s="17">
        <v>736835.99</v>
      </c>
      <c r="T303" s="21">
        <f t="shared" si="55"/>
        <v>77684653.49</v>
      </c>
      <c r="U303" s="20">
        <f t="shared" si="56"/>
        <v>290628840.07</v>
      </c>
      <c r="V303" s="22">
        <f t="shared" si="57"/>
        <v>1.0443004768686859</v>
      </c>
      <c r="W303" s="22">
        <f t="shared" si="58"/>
        <v>0.010000000009500078</v>
      </c>
      <c r="X303" s="22">
        <f t="shared" si="59"/>
        <v>1.0543004768781858</v>
      </c>
      <c r="Y303" s="23">
        <f t="shared" si="60"/>
        <v>2.2899542971604414</v>
      </c>
      <c r="Z303" s="23">
        <f t="shared" si="61"/>
        <v>0.6000265082328817</v>
      </c>
      <c r="AA303" s="24"/>
      <c r="AB303" s="23">
        <f t="shared" si="62"/>
        <v>3.944281282271509</v>
      </c>
      <c r="AC303" s="30">
        <v>174945.07443521527</v>
      </c>
      <c r="AD303" s="26">
        <f t="shared" si="63"/>
        <v>6900.325825204155</v>
      </c>
      <c r="AE303" s="61" t="s">
        <v>1173</v>
      </c>
      <c r="AF303" s="28">
        <f>F303/H303</f>
        <v>16091635494.649488</v>
      </c>
      <c r="AG303" s="22">
        <f>(M303/AF303)*100</f>
        <v>0.2747521381198365</v>
      </c>
      <c r="AH303" s="22">
        <f>(Q303/AF303)*100</f>
        <v>1.048570072669766</v>
      </c>
      <c r="AI303" s="22">
        <f>(T303/AF303)*100</f>
        <v>0.48276418836252133</v>
      </c>
      <c r="AJ303" s="22">
        <f t="shared" si="64"/>
        <v>1.807</v>
      </c>
    </row>
    <row r="304" spans="1:36" ht="12.75">
      <c r="A304" s="13" t="s">
        <v>646</v>
      </c>
      <c r="B304" s="14" t="s">
        <v>647</v>
      </c>
      <c r="C304" s="15" t="s">
        <v>637</v>
      </c>
      <c r="D304" s="16"/>
      <c r="E304" s="16"/>
      <c r="F304" s="34">
        <v>249543139</v>
      </c>
      <c r="G304" s="33">
        <v>97.52</v>
      </c>
      <c r="H304" s="19">
        <f t="shared" si="53"/>
        <v>0.9752</v>
      </c>
      <c r="I304" s="17">
        <v>652640.87</v>
      </c>
      <c r="J304" s="17">
        <v>0</v>
      </c>
      <c r="K304" s="17">
        <v>0</v>
      </c>
      <c r="L304" s="17">
        <v>76277.75</v>
      </c>
      <c r="M304" s="20">
        <f t="shared" si="54"/>
        <v>728918.62</v>
      </c>
      <c r="N304" s="17">
        <v>3069427</v>
      </c>
      <c r="O304" s="17">
        <v>0</v>
      </c>
      <c r="P304" s="17">
        <v>0</v>
      </c>
      <c r="Q304" s="20">
        <f t="shared" si="65"/>
        <v>3069427</v>
      </c>
      <c r="R304" s="17">
        <v>1104161.91</v>
      </c>
      <c r="S304" s="17">
        <v>0</v>
      </c>
      <c r="T304" s="21">
        <f t="shared" si="55"/>
        <v>1104161.91</v>
      </c>
      <c r="U304" s="20">
        <f t="shared" si="56"/>
        <v>4902507.53</v>
      </c>
      <c r="V304" s="22">
        <f t="shared" si="57"/>
        <v>0.4424733592855863</v>
      </c>
      <c r="W304" s="22">
        <f t="shared" si="58"/>
        <v>0</v>
      </c>
      <c r="X304" s="22">
        <f t="shared" si="59"/>
        <v>0.4424733592855863</v>
      </c>
      <c r="Y304" s="23">
        <f t="shared" si="60"/>
        <v>1.2300185900923526</v>
      </c>
      <c r="Z304" s="23">
        <f t="shared" si="61"/>
        <v>0.2921012466706207</v>
      </c>
      <c r="AA304" s="24"/>
      <c r="AB304" s="23">
        <f t="shared" si="62"/>
        <v>1.9645931960485599</v>
      </c>
      <c r="AC304" s="30">
        <v>273182.02764976956</v>
      </c>
      <c r="AD304" s="26">
        <f t="shared" si="63"/>
        <v>5366.915528034868</v>
      </c>
      <c r="AE304" s="61" t="s">
        <v>1173</v>
      </c>
      <c r="AF304" s="28">
        <f>F304/H304</f>
        <v>255889190.9351928</v>
      </c>
      <c r="AG304" s="22">
        <f>(M304/AF304)*100</f>
        <v>0.28485713575318933</v>
      </c>
      <c r="AH304" s="22">
        <f>(Q304/AF304)*100</f>
        <v>1.1995141290580622</v>
      </c>
      <c r="AI304" s="22">
        <f>(T304/AF304)*100</f>
        <v>0.43150001997530374</v>
      </c>
      <c r="AJ304" s="22">
        <f t="shared" si="64"/>
        <v>1.9169999999999998</v>
      </c>
    </row>
    <row r="305" spans="1:36" ht="12.75">
      <c r="A305" s="13" t="s">
        <v>648</v>
      </c>
      <c r="B305" s="14" t="s">
        <v>649</v>
      </c>
      <c r="C305" s="15" t="s">
        <v>637</v>
      </c>
      <c r="D305" s="16"/>
      <c r="E305" s="16"/>
      <c r="F305" s="34">
        <v>531537518</v>
      </c>
      <c r="G305" s="33">
        <v>35.37</v>
      </c>
      <c r="H305" s="19">
        <f t="shared" si="53"/>
        <v>0.35369999999999996</v>
      </c>
      <c r="I305" s="17">
        <v>3803500.02</v>
      </c>
      <c r="J305" s="17">
        <v>0</v>
      </c>
      <c r="K305" s="17">
        <v>0</v>
      </c>
      <c r="L305" s="17">
        <v>448021.31</v>
      </c>
      <c r="M305" s="20">
        <f t="shared" si="54"/>
        <v>4251521.33</v>
      </c>
      <c r="N305" s="17">
        <v>20884198.52</v>
      </c>
      <c r="O305" s="17">
        <v>0</v>
      </c>
      <c r="P305" s="17">
        <v>0</v>
      </c>
      <c r="Q305" s="20">
        <f t="shared" si="65"/>
        <v>20884198.52</v>
      </c>
      <c r="R305" s="17">
        <v>8357296.92</v>
      </c>
      <c r="S305" s="17">
        <v>0</v>
      </c>
      <c r="T305" s="21">
        <f t="shared" si="55"/>
        <v>8357296.92</v>
      </c>
      <c r="U305" s="20">
        <f t="shared" si="56"/>
        <v>33493016.770000003</v>
      </c>
      <c r="V305" s="22">
        <f t="shared" si="57"/>
        <v>1.5722873055971187</v>
      </c>
      <c r="W305" s="22">
        <f t="shared" si="58"/>
        <v>0</v>
      </c>
      <c r="X305" s="22">
        <f t="shared" si="59"/>
        <v>1.5722873055971187</v>
      </c>
      <c r="Y305" s="23">
        <f t="shared" si="60"/>
        <v>3.9290168262402876</v>
      </c>
      <c r="Z305" s="23">
        <f t="shared" si="61"/>
        <v>0.7998534790163204</v>
      </c>
      <c r="AA305" s="24"/>
      <c r="AB305" s="23">
        <f t="shared" si="62"/>
        <v>6.3011576108537275</v>
      </c>
      <c r="AC305" s="30">
        <v>138538.769771529</v>
      </c>
      <c r="AD305" s="26">
        <f t="shared" si="63"/>
        <v>8729.546235441823</v>
      </c>
      <c r="AE305" s="61" t="s">
        <v>1173</v>
      </c>
      <c r="AF305" s="28">
        <f>F305/H305</f>
        <v>1502791964.9420414</v>
      </c>
      <c r="AG305" s="22">
        <f>(M305/AF305)*100</f>
        <v>0.2829081755280725</v>
      </c>
      <c r="AH305" s="22">
        <f>(Q305/AF305)*100</f>
        <v>1.3896932514411897</v>
      </c>
      <c r="AI305" s="22">
        <f>(T305/AF305)*100</f>
        <v>0.5561180199897009</v>
      </c>
      <c r="AJ305" s="22">
        <f t="shared" si="64"/>
        <v>2.229</v>
      </c>
    </row>
    <row r="306" spans="1:36" ht="12.75">
      <c r="A306" s="13" t="s">
        <v>650</v>
      </c>
      <c r="B306" s="14" t="s">
        <v>651</v>
      </c>
      <c r="C306" s="15" t="s">
        <v>637</v>
      </c>
      <c r="D306" s="16"/>
      <c r="E306" s="16"/>
      <c r="F306" s="34">
        <v>240408095</v>
      </c>
      <c r="G306" s="33">
        <v>42.38</v>
      </c>
      <c r="H306" s="19">
        <f t="shared" si="53"/>
        <v>0.4238</v>
      </c>
      <c r="I306" s="17">
        <v>1428080.1</v>
      </c>
      <c r="J306" s="17">
        <v>0</v>
      </c>
      <c r="K306" s="17">
        <v>0</v>
      </c>
      <c r="L306" s="17">
        <v>166463.34</v>
      </c>
      <c r="M306" s="20">
        <f t="shared" si="54"/>
        <v>1594543.4400000002</v>
      </c>
      <c r="N306" s="17">
        <v>6804193</v>
      </c>
      <c r="O306" s="17">
        <v>0</v>
      </c>
      <c r="P306" s="17">
        <v>0</v>
      </c>
      <c r="Q306" s="20">
        <f t="shared" si="65"/>
        <v>6804193</v>
      </c>
      <c r="R306" s="17">
        <v>3163203.01</v>
      </c>
      <c r="S306" s="17">
        <v>0</v>
      </c>
      <c r="T306" s="21">
        <f t="shared" si="55"/>
        <v>3163203.01</v>
      </c>
      <c r="U306" s="20">
        <f t="shared" si="56"/>
        <v>11561939.45</v>
      </c>
      <c r="V306" s="22">
        <f t="shared" si="57"/>
        <v>1.3157639346545298</v>
      </c>
      <c r="W306" s="22">
        <f t="shared" si="58"/>
        <v>0</v>
      </c>
      <c r="X306" s="22">
        <f t="shared" si="59"/>
        <v>1.3157639346545298</v>
      </c>
      <c r="Y306" s="23">
        <f t="shared" si="60"/>
        <v>2.830267841022575</v>
      </c>
      <c r="Z306" s="23">
        <f t="shared" si="61"/>
        <v>0.663265286470491</v>
      </c>
      <c r="AA306" s="24"/>
      <c r="AB306" s="23">
        <f t="shared" si="62"/>
        <v>4.8092970621475954</v>
      </c>
      <c r="AC306" s="30">
        <v>123995.26854219948</v>
      </c>
      <c r="AD306" s="26">
        <f t="shared" si="63"/>
        <v>5963.300807202021</v>
      </c>
      <c r="AE306" s="61" t="s">
        <v>1173</v>
      </c>
      <c r="AF306" s="28">
        <f>F306/H306</f>
        <v>567267803.2090609</v>
      </c>
      <c r="AG306" s="22">
        <f>(M306/AF306)*100</f>
        <v>0.28109182840619407</v>
      </c>
      <c r="AH306" s="22">
        <f>(Q306/AF306)*100</f>
        <v>1.199467511025367</v>
      </c>
      <c r="AI306" s="22">
        <f>(T306/AF306)*100</f>
        <v>0.5576207555065896</v>
      </c>
      <c r="AJ306" s="22">
        <f t="shared" si="64"/>
        <v>2.0380000000000003</v>
      </c>
    </row>
    <row r="307" spans="1:36" ht="12.75">
      <c r="A307" s="38" t="s">
        <v>652</v>
      </c>
      <c r="B307" s="39" t="s">
        <v>653</v>
      </c>
      <c r="C307" s="40" t="s">
        <v>637</v>
      </c>
      <c r="D307" s="41"/>
      <c r="E307" s="41"/>
      <c r="F307" s="42">
        <v>3375373060</v>
      </c>
      <c r="G307" s="43">
        <v>42.35</v>
      </c>
      <c r="H307" s="44">
        <f t="shared" si="53"/>
        <v>0.4235</v>
      </c>
      <c r="I307" s="45">
        <v>20423826.65</v>
      </c>
      <c r="J307" s="45">
        <v>0</v>
      </c>
      <c r="K307" s="45">
        <v>0</v>
      </c>
      <c r="L307" s="45">
        <v>2394377.98</v>
      </c>
      <c r="M307" s="46">
        <f t="shared" si="54"/>
        <v>22818204.63</v>
      </c>
      <c r="N307" s="45">
        <v>85883492</v>
      </c>
      <c r="O307" s="45">
        <v>0</v>
      </c>
      <c r="P307" s="45">
        <v>0</v>
      </c>
      <c r="Q307" s="46">
        <f t="shared" si="65"/>
        <v>85883492</v>
      </c>
      <c r="R307" s="45">
        <v>27001824.02</v>
      </c>
      <c r="S307" s="45">
        <v>675074.61</v>
      </c>
      <c r="T307" s="47">
        <f t="shared" si="55"/>
        <v>27676898.63</v>
      </c>
      <c r="U307" s="46">
        <f t="shared" si="56"/>
        <v>136378595.26</v>
      </c>
      <c r="V307" s="22">
        <f t="shared" si="57"/>
        <v>0.7999656198002599</v>
      </c>
      <c r="W307" s="22">
        <f t="shared" si="58"/>
        <v>0.01999999994074729</v>
      </c>
      <c r="X307" s="22">
        <f t="shared" si="59"/>
        <v>0.8199656197410072</v>
      </c>
      <c r="Y307" s="23">
        <f t="shared" si="60"/>
        <v>2.544414809070023</v>
      </c>
      <c r="Z307" s="23">
        <f t="shared" si="61"/>
        <v>0.6760202272278608</v>
      </c>
      <c r="AA307" s="24"/>
      <c r="AB307" s="23">
        <f t="shared" si="62"/>
        <v>4.040400656038891</v>
      </c>
      <c r="AC307" s="30">
        <v>152104.5676004872</v>
      </c>
      <c r="AD307" s="26">
        <f t="shared" si="63"/>
        <v>6145.633947195203</v>
      </c>
      <c r="AE307" s="61" t="s">
        <v>1173</v>
      </c>
      <c r="AF307" s="28">
        <f>F307/H307</f>
        <v>7970184321.133412</v>
      </c>
      <c r="AG307" s="22">
        <f>(M307/AF307)*100</f>
        <v>0.286294566230999</v>
      </c>
      <c r="AH307" s="22">
        <f>(Q307/AF307)*100</f>
        <v>1.0775596716411548</v>
      </c>
      <c r="AI307" s="22">
        <f>(T307/AF307)*100</f>
        <v>0.34725543996031655</v>
      </c>
      <c r="AJ307" s="22">
        <f t="shared" si="64"/>
        <v>1.711</v>
      </c>
    </row>
    <row r="308" spans="1:36" ht="12.75">
      <c r="A308" s="13" t="s">
        <v>654</v>
      </c>
      <c r="B308" s="14" t="s">
        <v>655</v>
      </c>
      <c r="C308" s="15" t="s">
        <v>637</v>
      </c>
      <c r="D308" s="16"/>
      <c r="E308" s="16"/>
      <c r="F308" s="34">
        <v>971120308</v>
      </c>
      <c r="G308" s="33">
        <v>40.75</v>
      </c>
      <c r="H308" s="19">
        <f t="shared" si="53"/>
        <v>0.4075</v>
      </c>
      <c r="I308" s="17">
        <v>5880712.46</v>
      </c>
      <c r="J308" s="17">
        <v>0</v>
      </c>
      <c r="K308" s="17">
        <v>0</v>
      </c>
      <c r="L308" s="17">
        <v>690160.75</v>
      </c>
      <c r="M308" s="20">
        <f t="shared" si="54"/>
        <v>6570873.21</v>
      </c>
      <c r="N308" s="17">
        <v>29137825</v>
      </c>
      <c r="O308" s="17">
        <v>0</v>
      </c>
      <c r="P308" s="17">
        <v>0</v>
      </c>
      <c r="Q308" s="20">
        <f t="shared" si="65"/>
        <v>29137825</v>
      </c>
      <c r="R308" s="17">
        <v>8897165.1</v>
      </c>
      <c r="S308" s="17">
        <v>0</v>
      </c>
      <c r="T308" s="21">
        <f t="shared" si="55"/>
        <v>8897165.1</v>
      </c>
      <c r="U308" s="20">
        <f t="shared" si="56"/>
        <v>44605863.31</v>
      </c>
      <c r="V308" s="22">
        <f t="shared" si="57"/>
        <v>0.916175372578039</v>
      </c>
      <c r="W308" s="22">
        <f t="shared" si="58"/>
        <v>0</v>
      </c>
      <c r="X308" s="22">
        <f t="shared" si="59"/>
        <v>0.916175372578039</v>
      </c>
      <c r="Y308" s="23">
        <f t="shared" si="60"/>
        <v>3.000434113051212</v>
      </c>
      <c r="Z308" s="23">
        <f t="shared" si="61"/>
        <v>0.6766281330819415</v>
      </c>
      <c r="AA308" s="24"/>
      <c r="AB308" s="23">
        <f t="shared" si="62"/>
        <v>4.593237618711193</v>
      </c>
      <c r="AC308" s="30">
        <v>172878.96920725048</v>
      </c>
      <c r="AD308" s="26">
        <f t="shared" si="63"/>
        <v>7940.741848467568</v>
      </c>
      <c r="AE308" s="61" t="s">
        <v>1173</v>
      </c>
      <c r="AF308" s="28">
        <f>F308/H308</f>
        <v>2383117320.245399</v>
      </c>
      <c r="AG308" s="22">
        <f>(M308/AF308)*100</f>
        <v>0.27572596423089113</v>
      </c>
      <c r="AH308" s="22">
        <f>(Q308/AF308)*100</f>
        <v>1.222676901068369</v>
      </c>
      <c r="AI308" s="22">
        <f>(T308/AF308)*100</f>
        <v>0.3733414643255508</v>
      </c>
      <c r="AJ308" s="22">
        <f t="shared" si="64"/>
        <v>1.872</v>
      </c>
    </row>
    <row r="309" spans="1:36" ht="12.75">
      <c r="A309" s="13" t="s">
        <v>656</v>
      </c>
      <c r="B309" s="14" t="s">
        <v>657</v>
      </c>
      <c r="C309" s="15" t="s">
        <v>637</v>
      </c>
      <c r="D309" s="16"/>
      <c r="E309" s="16"/>
      <c r="F309" s="34">
        <v>499304039</v>
      </c>
      <c r="G309" s="33">
        <v>28.87</v>
      </c>
      <c r="H309" s="19">
        <f t="shared" si="53"/>
        <v>0.2887</v>
      </c>
      <c r="I309" s="17">
        <v>4322440.05</v>
      </c>
      <c r="J309" s="17">
        <v>0</v>
      </c>
      <c r="K309" s="17">
        <v>0</v>
      </c>
      <c r="L309" s="17">
        <v>506653.59</v>
      </c>
      <c r="M309" s="20">
        <f t="shared" si="54"/>
        <v>4829093.64</v>
      </c>
      <c r="N309" s="17">
        <v>20082027</v>
      </c>
      <c r="O309" s="17">
        <v>0</v>
      </c>
      <c r="P309" s="17">
        <v>0</v>
      </c>
      <c r="Q309" s="20">
        <f t="shared" si="65"/>
        <v>20082027</v>
      </c>
      <c r="R309" s="17">
        <v>10146968.77</v>
      </c>
      <c r="S309" s="17">
        <v>0</v>
      </c>
      <c r="T309" s="21">
        <f t="shared" si="55"/>
        <v>10146968.77</v>
      </c>
      <c r="U309" s="20">
        <f t="shared" si="56"/>
        <v>35058089.41</v>
      </c>
      <c r="V309" s="22">
        <f t="shared" si="57"/>
        <v>2.0322224491358463</v>
      </c>
      <c r="W309" s="22">
        <f t="shared" si="58"/>
        <v>0</v>
      </c>
      <c r="X309" s="22">
        <f t="shared" si="59"/>
        <v>2.0322224491358463</v>
      </c>
      <c r="Y309" s="23">
        <f t="shared" si="60"/>
        <v>4.022003715455624</v>
      </c>
      <c r="Z309" s="23">
        <f t="shared" si="61"/>
        <v>0.9671649461661975</v>
      </c>
      <c r="AA309" s="24"/>
      <c r="AB309" s="23">
        <f t="shared" si="62"/>
        <v>7.021391110757667</v>
      </c>
      <c r="AC309" s="30">
        <v>92569.51423785594</v>
      </c>
      <c r="AD309" s="26">
        <f t="shared" si="63"/>
        <v>6499.66764396837</v>
      </c>
      <c r="AE309" s="61" t="s">
        <v>1173</v>
      </c>
      <c r="AF309" s="28">
        <f>F309/H309</f>
        <v>1729490956.0096986</v>
      </c>
      <c r="AG309" s="22">
        <f>(M309/AF309)*100</f>
        <v>0.27922051995818126</v>
      </c>
      <c r="AH309" s="22">
        <f>(Q309/AF309)*100</f>
        <v>1.1611524726520388</v>
      </c>
      <c r="AI309" s="22">
        <f>(T309/AF309)*100</f>
        <v>0.5867026210655187</v>
      </c>
      <c r="AJ309" s="22">
        <f t="shared" si="64"/>
        <v>2.027</v>
      </c>
    </row>
    <row r="310" spans="1:36" ht="12.75">
      <c r="A310" s="13" t="s">
        <v>658</v>
      </c>
      <c r="B310" s="14" t="s">
        <v>659</v>
      </c>
      <c r="C310" s="15" t="s">
        <v>637</v>
      </c>
      <c r="D310" s="16"/>
      <c r="E310" s="16"/>
      <c r="F310" s="34">
        <v>467455191</v>
      </c>
      <c r="G310" s="33">
        <v>43.18</v>
      </c>
      <c r="H310" s="19">
        <f t="shared" si="53"/>
        <v>0.4318</v>
      </c>
      <c r="I310" s="17">
        <v>2651431.11</v>
      </c>
      <c r="J310" s="17">
        <v>0</v>
      </c>
      <c r="K310" s="17">
        <v>0</v>
      </c>
      <c r="L310" s="17">
        <v>309220.51</v>
      </c>
      <c r="M310" s="20">
        <f t="shared" si="54"/>
        <v>2960651.62</v>
      </c>
      <c r="N310" s="17">
        <v>11913908</v>
      </c>
      <c r="O310" s="17">
        <v>0</v>
      </c>
      <c r="P310" s="17">
        <v>0</v>
      </c>
      <c r="Q310" s="20">
        <f t="shared" si="65"/>
        <v>11913908</v>
      </c>
      <c r="R310" s="17">
        <v>4038803.72</v>
      </c>
      <c r="S310" s="17">
        <v>0</v>
      </c>
      <c r="T310" s="21">
        <f t="shared" si="55"/>
        <v>4038803.72</v>
      </c>
      <c r="U310" s="20">
        <f t="shared" si="56"/>
        <v>18913363.34</v>
      </c>
      <c r="V310" s="22">
        <f t="shared" si="57"/>
        <v>0.863998046820278</v>
      </c>
      <c r="W310" s="22">
        <f t="shared" si="58"/>
        <v>0</v>
      </c>
      <c r="X310" s="22">
        <f t="shared" si="59"/>
        <v>0.863998046820278</v>
      </c>
      <c r="Y310" s="23">
        <f t="shared" si="60"/>
        <v>2.5486738043304773</v>
      </c>
      <c r="Z310" s="23">
        <f t="shared" si="61"/>
        <v>0.633355170078751</v>
      </c>
      <c r="AA310" s="24"/>
      <c r="AB310" s="23">
        <f t="shared" si="62"/>
        <v>4.046027021229507</v>
      </c>
      <c r="AC310" s="30">
        <v>166187.68328445748</v>
      </c>
      <c r="AD310" s="26">
        <f t="shared" si="63"/>
        <v>6723.998571644462</v>
      </c>
      <c r="AE310" s="61" t="s">
        <v>1173</v>
      </c>
      <c r="AF310" s="28">
        <f>F310/H310</f>
        <v>1082573392.7744327</v>
      </c>
      <c r="AG310" s="22">
        <f>(M310/AF310)*100</f>
        <v>0.27348276244000463</v>
      </c>
      <c r="AH310" s="22">
        <f>(Q310/AF310)*100</f>
        <v>1.1005173487099003</v>
      </c>
      <c r="AI310" s="22">
        <f>(T310/AF310)*100</f>
        <v>0.37307435661699606</v>
      </c>
      <c r="AJ310" s="22">
        <f t="shared" si="64"/>
        <v>1.747</v>
      </c>
    </row>
    <row r="311" spans="1:36" ht="12.75">
      <c r="A311" s="13" t="s">
        <v>660</v>
      </c>
      <c r="B311" s="14" t="s">
        <v>508</v>
      </c>
      <c r="C311" s="15" t="s">
        <v>637</v>
      </c>
      <c r="D311" s="16"/>
      <c r="E311" s="16"/>
      <c r="F311" s="34">
        <v>3609458429</v>
      </c>
      <c r="G311" s="33">
        <v>44.88</v>
      </c>
      <c r="H311" s="19">
        <f t="shared" si="53"/>
        <v>0.44880000000000003</v>
      </c>
      <c r="I311" s="17">
        <v>19827829.6</v>
      </c>
      <c r="J311" s="17">
        <v>0</v>
      </c>
      <c r="K311" s="17">
        <v>0</v>
      </c>
      <c r="L311" s="17">
        <v>2396509.89</v>
      </c>
      <c r="M311" s="20">
        <f t="shared" si="54"/>
        <v>22224339.490000002</v>
      </c>
      <c r="N311" s="17">
        <v>73293225.5</v>
      </c>
      <c r="O311" s="17">
        <v>0</v>
      </c>
      <c r="P311" s="17">
        <v>0</v>
      </c>
      <c r="Q311" s="20">
        <f t="shared" si="65"/>
        <v>73293225.5</v>
      </c>
      <c r="R311" s="17">
        <v>22518495.96</v>
      </c>
      <c r="S311" s="17">
        <v>902363</v>
      </c>
      <c r="T311" s="21">
        <f t="shared" si="55"/>
        <v>23420858.96</v>
      </c>
      <c r="U311" s="20">
        <f t="shared" si="56"/>
        <v>118938423.95000002</v>
      </c>
      <c r="V311" s="22">
        <f t="shared" si="57"/>
        <v>0.623874644990405</v>
      </c>
      <c r="W311" s="22">
        <f t="shared" si="58"/>
        <v>0.024999955471159133</v>
      </c>
      <c r="X311" s="22">
        <f t="shared" si="59"/>
        <v>0.6488746004615641</v>
      </c>
      <c r="Y311" s="23">
        <f t="shared" si="60"/>
        <v>2.03058788296686</v>
      </c>
      <c r="Z311" s="23">
        <f t="shared" si="61"/>
        <v>0.6157250437195714</v>
      </c>
      <c r="AA311" s="24"/>
      <c r="AB311" s="23">
        <f t="shared" si="62"/>
        <v>3.2951875271479962</v>
      </c>
      <c r="AC311" s="30">
        <v>174226.6504969238</v>
      </c>
      <c r="AD311" s="26">
        <f t="shared" si="63"/>
        <v>5741.094856142366</v>
      </c>
      <c r="AE311" s="61" t="s">
        <v>1173</v>
      </c>
      <c r="AF311" s="28">
        <f>F311/H311</f>
        <v>8042465305.258467</v>
      </c>
      <c r="AG311" s="22">
        <f>(M311/AF311)*100</f>
        <v>0.2763373996213436</v>
      </c>
      <c r="AH311" s="22">
        <f>(Q311/AF311)*100</f>
        <v>0.9113278418755271</v>
      </c>
      <c r="AI311" s="22">
        <f>(T311/AF311)*100</f>
        <v>0.29121492068715</v>
      </c>
      <c r="AJ311" s="22">
        <f t="shared" si="64"/>
        <v>1.478</v>
      </c>
    </row>
    <row r="312" spans="1:36" ht="12.75">
      <c r="A312" s="13" t="s">
        <v>661</v>
      </c>
      <c r="B312" s="31" t="s">
        <v>662</v>
      </c>
      <c r="C312" s="15" t="s">
        <v>637</v>
      </c>
      <c r="D312" s="16"/>
      <c r="E312" s="16"/>
      <c r="F312" s="34">
        <v>1301409451</v>
      </c>
      <c r="G312" s="33">
        <v>37.15</v>
      </c>
      <c r="H312" s="19">
        <f t="shared" si="53"/>
        <v>0.3715</v>
      </c>
      <c r="I312" s="17">
        <v>9226907.47</v>
      </c>
      <c r="J312" s="17">
        <v>0</v>
      </c>
      <c r="K312" s="17">
        <v>0</v>
      </c>
      <c r="L312" s="17">
        <v>1077261.49</v>
      </c>
      <c r="M312" s="20">
        <f t="shared" si="54"/>
        <v>10304168.96</v>
      </c>
      <c r="N312" s="17">
        <v>27326591.05</v>
      </c>
      <c r="O312" s="17">
        <v>0</v>
      </c>
      <c r="P312" s="17">
        <v>561885.62</v>
      </c>
      <c r="Q312" s="20">
        <f t="shared" si="65"/>
        <v>27888476.67</v>
      </c>
      <c r="R312" s="17">
        <v>25353644.89</v>
      </c>
      <c r="S312" s="17">
        <v>0</v>
      </c>
      <c r="T312" s="21">
        <f t="shared" si="55"/>
        <v>25353644.89</v>
      </c>
      <c r="U312" s="20">
        <f t="shared" si="56"/>
        <v>63546290.52</v>
      </c>
      <c r="V312" s="22">
        <f t="shared" si="57"/>
        <v>1.9481681856942348</v>
      </c>
      <c r="W312" s="22">
        <f t="shared" si="58"/>
        <v>0</v>
      </c>
      <c r="X312" s="22">
        <f t="shared" si="59"/>
        <v>1.9481681856942348</v>
      </c>
      <c r="Y312" s="23">
        <f t="shared" si="60"/>
        <v>2.1429440710278045</v>
      </c>
      <c r="Z312" s="23">
        <f t="shared" si="61"/>
        <v>0.7917699500401123</v>
      </c>
      <c r="AA312" s="24"/>
      <c r="AB312" s="23">
        <f t="shared" si="62"/>
        <v>4.882882206762152</v>
      </c>
      <c r="AC312" s="30">
        <v>115730.39541759054</v>
      </c>
      <c r="AD312" s="26">
        <f t="shared" si="63"/>
        <v>5650.9788856610085</v>
      </c>
      <c r="AE312" s="61" t="s">
        <v>1173</v>
      </c>
      <c r="AF312" s="28">
        <f>F312/H312</f>
        <v>3503120998.654105</v>
      </c>
      <c r="AG312" s="22">
        <f>(M312/AF312)*100</f>
        <v>0.29414253643990174</v>
      </c>
      <c r="AH312" s="22">
        <f>(Q312/AF312)*100</f>
        <v>0.7961037223868295</v>
      </c>
      <c r="AI312" s="22">
        <f>(T312/AF312)*100</f>
        <v>0.7237444809854081</v>
      </c>
      <c r="AJ312" s="22">
        <f t="shared" si="64"/>
        <v>1.814</v>
      </c>
    </row>
    <row r="313" spans="1:36" ht="12.75">
      <c r="A313" s="13" t="s">
        <v>663</v>
      </c>
      <c r="B313" s="14" t="s">
        <v>664</v>
      </c>
      <c r="C313" s="15" t="s">
        <v>637</v>
      </c>
      <c r="D313" s="16"/>
      <c r="E313" s="16"/>
      <c r="F313" s="34">
        <v>2516524381</v>
      </c>
      <c r="G313" s="33">
        <v>48.17</v>
      </c>
      <c r="H313" s="19">
        <f t="shared" si="53"/>
        <v>0.4817</v>
      </c>
      <c r="I313" s="17">
        <v>13433052.94</v>
      </c>
      <c r="J313" s="17">
        <v>0</v>
      </c>
      <c r="K313" s="17">
        <v>0</v>
      </c>
      <c r="L313" s="17">
        <v>1566439.36</v>
      </c>
      <c r="M313" s="20">
        <f t="shared" si="54"/>
        <v>14999492.299999999</v>
      </c>
      <c r="N313" s="17">
        <v>69211892</v>
      </c>
      <c r="O313" s="17">
        <v>0</v>
      </c>
      <c r="P313" s="17">
        <v>0</v>
      </c>
      <c r="Q313" s="20">
        <f t="shared" si="65"/>
        <v>69211892</v>
      </c>
      <c r="R313" s="17">
        <v>24510968.27</v>
      </c>
      <c r="S313" s="17">
        <v>756904.46</v>
      </c>
      <c r="T313" s="21">
        <f t="shared" si="55"/>
        <v>25267872.73</v>
      </c>
      <c r="U313" s="20">
        <f t="shared" si="56"/>
        <v>109479257.03</v>
      </c>
      <c r="V313" s="22">
        <f t="shared" si="57"/>
        <v>0.9740008264994432</v>
      </c>
      <c r="W313" s="22">
        <f t="shared" si="58"/>
        <v>0.030077374402358314</v>
      </c>
      <c r="X313" s="22">
        <f t="shared" si="59"/>
        <v>1.0040782009018017</v>
      </c>
      <c r="Y313" s="23">
        <f t="shared" si="60"/>
        <v>2.7502968984745952</v>
      </c>
      <c r="Z313" s="23">
        <f t="shared" si="61"/>
        <v>0.5960400150798301</v>
      </c>
      <c r="AA313" s="24"/>
      <c r="AB313" s="23">
        <f t="shared" si="62"/>
        <v>4.350415114456227</v>
      </c>
      <c r="AC313" s="30">
        <v>157822.85981114456</v>
      </c>
      <c r="AD313" s="26">
        <f t="shared" si="63"/>
        <v>6865.949547291095</v>
      </c>
      <c r="AE313" s="61" t="s">
        <v>1173</v>
      </c>
      <c r="AF313" s="28">
        <f>F313/H313</f>
        <v>5224256551.795723</v>
      </c>
      <c r="AG313" s="22">
        <f>(M313/AF313)*100</f>
        <v>0.28711247526395417</v>
      </c>
      <c r="AH313" s="22">
        <f>(Q313/AF313)*100</f>
        <v>1.3248180159952125</v>
      </c>
      <c r="AI313" s="22">
        <f>(T313/AF313)*100</f>
        <v>0.4836644693743979</v>
      </c>
      <c r="AJ313" s="22">
        <f t="shared" si="64"/>
        <v>2.096</v>
      </c>
    </row>
    <row r="314" spans="1:36" ht="12.75">
      <c r="A314" s="13" t="s">
        <v>665</v>
      </c>
      <c r="B314" s="14" t="s">
        <v>666</v>
      </c>
      <c r="C314" s="15" t="s">
        <v>637</v>
      </c>
      <c r="D314" s="16"/>
      <c r="E314" s="16"/>
      <c r="F314" s="34">
        <v>3606231134</v>
      </c>
      <c r="G314" s="33">
        <v>92.51</v>
      </c>
      <c r="H314" s="19">
        <f t="shared" si="53"/>
        <v>0.9251</v>
      </c>
      <c r="I314" s="17">
        <v>9812236.99</v>
      </c>
      <c r="J314" s="17">
        <v>0</v>
      </c>
      <c r="K314" s="17">
        <v>0</v>
      </c>
      <c r="L314" s="17">
        <v>1156060</v>
      </c>
      <c r="M314" s="20">
        <f t="shared" si="54"/>
        <v>10968296.99</v>
      </c>
      <c r="N314" s="17">
        <v>19563434</v>
      </c>
      <c r="O314" s="17">
        <v>0</v>
      </c>
      <c r="P314" s="17">
        <v>0</v>
      </c>
      <c r="Q314" s="20">
        <f t="shared" si="65"/>
        <v>19563434</v>
      </c>
      <c r="R314" s="17">
        <v>47955137.32</v>
      </c>
      <c r="S314" s="17">
        <v>0</v>
      </c>
      <c r="T314" s="21">
        <f t="shared" si="55"/>
        <v>47955137.32</v>
      </c>
      <c r="U314" s="20">
        <f t="shared" si="56"/>
        <v>78486868.31</v>
      </c>
      <c r="V314" s="22">
        <f t="shared" si="57"/>
        <v>1.3297854612776465</v>
      </c>
      <c r="W314" s="22">
        <f t="shared" si="58"/>
        <v>0</v>
      </c>
      <c r="X314" s="22">
        <f t="shared" si="59"/>
        <v>1.3297854612776465</v>
      </c>
      <c r="Y314" s="23">
        <f t="shared" si="60"/>
        <v>0.542489742699892</v>
      </c>
      <c r="Z314" s="23">
        <f t="shared" si="61"/>
        <v>0.30414847474942797</v>
      </c>
      <c r="AA314" s="24"/>
      <c r="AB314" s="23">
        <f t="shared" si="62"/>
        <v>2.1764236787269664</v>
      </c>
      <c r="AC314" s="30">
        <v>280428.89390519186</v>
      </c>
      <c r="AD314" s="26">
        <f t="shared" si="63"/>
        <v>6103.320848944718</v>
      </c>
      <c r="AE314" s="61" t="s">
        <v>1173</v>
      </c>
      <c r="AF314" s="28">
        <f>F314/H314</f>
        <v>3898206825.2080855</v>
      </c>
      <c r="AG314" s="22">
        <f>(M314/AF314)*100</f>
        <v>0.2813677539906958</v>
      </c>
      <c r="AH314" s="22">
        <f>(Q314/AF314)*100</f>
        <v>0.5018572609716702</v>
      </c>
      <c r="AI314" s="22">
        <f>(T314/AF314)*100</f>
        <v>1.2301845302279508</v>
      </c>
      <c r="AJ314" s="22">
        <f t="shared" si="64"/>
        <v>2.013</v>
      </c>
    </row>
    <row r="315" spans="1:36" ht="12.75">
      <c r="A315" s="13" t="s">
        <v>667</v>
      </c>
      <c r="B315" s="14" t="s">
        <v>668</v>
      </c>
      <c r="C315" s="15" t="s">
        <v>637</v>
      </c>
      <c r="D315" s="16"/>
      <c r="E315" s="16"/>
      <c r="F315" s="34">
        <v>2234380041</v>
      </c>
      <c r="G315" s="33">
        <v>32.04</v>
      </c>
      <c r="H315" s="19">
        <f t="shared" si="53"/>
        <v>0.3204</v>
      </c>
      <c r="I315" s="17">
        <v>17400458.63</v>
      </c>
      <c r="J315" s="17">
        <v>0</v>
      </c>
      <c r="K315" s="17">
        <v>0</v>
      </c>
      <c r="L315" s="17">
        <v>2028521.97</v>
      </c>
      <c r="M315" s="20">
        <f t="shared" si="54"/>
        <v>19428980.599999998</v>
      </c>
      <c r="N315" s="17">
        <v>78217642</v>
      </c>
      <c r="O315" s="17">
        <v>0</v>
      </c>
      <c r="P315" s="17">
        <v>0</v>
      </c>
      <c r="Q315" s="20">
        <f t="shared" si="65"/>
        <v>78217642</v>
      </c>
      <c r="R315" s="17">
        <v>28533228.24</v>
      </c>
      <c r="S315" s="17">
        <v>0</v>
      </c>
      <c r="T315" s="21">
        <f t="shared" si="55"/>
        <v>28533228.24</v>
      </c>
      <c r="U315" s="20">
        <f t="shared" si="56"/>
        <v>126179850.83999999</v>
      </c>
      <c r="V315" s="22">
        <f t="shared" si="57"/>
        <v>1.277008732463879</v>
      </c>
      <c r="W315" s="22">
        <f t="shared" si="58"/>
        <v>0</v>
      </c>
      <c r="X315" s="22">
        <f t="shared" si="59"/>
        <v>1.277008732463879</v>
      </c>
      <c r="Y315" s="23">
        <f t="shared" si="60"/>
        <v>3.5006418140484987</v>
      </c>
      <c r="Z315" s="23">
        <f t="shared" si="61"/>
        <v>0.8695468203029834</v>
      </c>
      <c r="AA315" s="24"/>
      <c r="AB315" s="23">
        <f t="shared" si="62"/>
        <v>5.647197366815361</v>
      </c>
      <c r="AC315" s="30">
        <v>110968.00798648442</v>
      </c>
      <c r="AD315" s="26">
        <f t="shared" si="63"/>
        <v>6266.582425020208</v>
      </c>
      <c r="AE315" s="61" t="s">
        <v>1173</v>
      </c>
      <c r="AF315" s="28">
        <f>F315/H315</f>
        <v>6973720477.52809</v>
      </c>
      <c r="AG315" s="22">
        <f>(M315/AF315)*100</f>
        <v>0.2786028012250759</v>
      </c>
      <c r="AH315" s="22">
        <f>(Q315/AF315)*100</f>
        <v>1.1216056372211392</v>
      </c>
      <c r="AI315" s="22">
        <f>(T315/AF315)*100</f>
        <v>0.40915359788142686</v>
      </c>
      <c r="AJ315" s="22">
        <f t="shared" si="64"/>
        <v>1.8100000000000003</v>
      </c>
    </row>
    <row r="316" spans="1:36" ht="12.75">
      <c r="A316" s="13" t="s">
        <v>669</v>
      </c>
      <c r="B316" s="14" t="s">
        <v>670</v>
      </c>
      <c r="C316" s="15" t="s">
        <v>637</v>
      </c>
      <c r="D316" s="16"/>
      <c r="E316" s="16"/>
      <c r="F316" s="34">
        <v>3681690898</v>
      </c>
      <c r="G316" s="33">
        <v>97.92</v>
      </c>
      <c r="H316" s="19">
        <f t="shared" si="53"/>
        <v>0.9792000000000001</v>
      </c>
      <c r="I316" s="17">
        <v>9794739.64</v>
      </c>
      <c r="J316" s="17">
        <v>0</v>
      </c>
      <c r="K316" s="17">
        <v>0</v>
      </c>
      <c r="L316" s="17">
        <v>1157174.86</v>
      </c>
      <c r="M316" s="20">
        <f t="shared" si="54"/>
        <v>10951914.5</v>
      </c>
      <c r="N316" s="17">
        <v>0</v>
      </c>
      <c r="O316" s="17">
        <v>49855626.88</v>
      </c>
      <c r="P316" s="17">
        <v>0</v>
      </c>
      <c r="Q316" s="20">
        <f t="shared" si="65"/>
        <v>49855626.88</v>
      </c>
      <c r="R316" s="17">
        <v>11659718.69</v>
      </c>
      <c r="S316" s="17">
        <v>368166.1</v>
      </c>
      <c r="T316" s="21">
        <f t="shared" si="55"/>
        <v>12027884.79</v>
      </c>
      <c r="U316" s="20">
        <f t="shared" si="56"/>
        <v>72835426.17</v>
      </c>
      <c r="V316" s="22">
        <f t="shared" si="57"/>
        <v>0.3166946659301</v>
      </c>
      <c r="W316" s="22">
        <f t="shared" si="58"/>
        <v>0.009999918792748145</v>
      </c>
      <c r="X316" s="22">
        <f t="shared" si="59"/>
        <v>0.3266945847228482</v>
      </c>
      <c r="Y316" s="23">
        <f t="shared" si="60"/>
        <v>1.3541502603350817</v>
      </c>
      <c r="Z316" s="23">
        <f t="shared" si="61"/>
        <v>0.29746968997178425</v>
      </c>
      <c r="AA316" s="24"/>
      <c r="AB316" s="23">
        <f t="shared" si="62"/>
        <v>1.978314535029714</v>
      </c>
      <c r="AC316" s="30">
        <v>397720.3296703297</v>
      </c>
      <c r="AD316" s="26">
        <f t="shared" si="63"/>
        <v>7868.159090636229</v>
      </c>
      <c r="AE316" s="61" t="s">
        <v>1173</v>
      </c>
      <c r="AF316" s="28">
        <f>F316/H316</f>
        <v>3759896750.4084964</v>
      </c>
      <c r="AG316" s="22">
        <f>(M316/AF316)*100</f>
        <v>0.29128232042037117</v>
      </c>
      <c r="AH316" s="22">
        <f>(Q316/AF316)*100</f>
        <v>1.325983934920112</v>
      </c>
      <c r="AI316" s="22">
        <f>(T316/AF316)*100</f>
        <v>0.31989933736061293</v>
      </c>
      <c r="AJ316" s="22">
        <f t="shared" si="64"/>
        <v>1.937</v>
      </c>
    </row>
    <row r="317" spans="1:36" ht="12.75">
      <c r="A317" s="13" t="s">
        <v>671</v>
      </c>
      <c r="B317" s="14" t="s">
        <v>672</v>
      </c>
      <c r="C317" s="15" t="s">
        <v>637</v>
      </c>
      <c r="D317" s="16"/>
      <c r="E317" s="16"/>
      <c r="F317" s="34">
        <v>2278625866</v>
      </c>
      <c r="G317" s="33">
        <v>41.63</v>
      </c>
      <c r="H317" s="19">
        <f t="shared" si="53"/>
        <v>0.4163</v>
      </c>
      <c r="I317" s="17">
        <v>14056046.6</v>
      </c>
      <c r="J317" s="17">
        <v>0</v>
      </c>
      <c r="K317" s="17">
        <v>0</v>
      </c>
      <c r="L317" s="17">
        <v>1642999.07</v>
      </c>
      <c r="M317" s="20">
        <f t="shared" si="54"/>
        <v>15699045.67</v>
      </c>
      <c r="N317" s="17">
        <v>52488179</v>
      </c>
      <c r="O317" s="17">
        <v>0</v>
      </c>
      <c r="P317" s="17">
        <v>0</v>
      </c>
      <c r="Q317" s="20">
        <f t="shared" si="65"/>
        <v>52488179</v>
      </c>
      <c r="R317" s="17">
        <v>22304937.9</v>
      </c>
      <c r="S317" s="17">
        <v>455725.18</v>
      </c>
      <c r="T317" s="21">
        <f t="shared" si="55"/>
        <v>22760663.08</v>
      </c>
      <c r="U317" s="20">
        <f t="shared" si="56"/>
        <v>90947887.75</v>
      </c>
      <c r="V317" s="22">
        <f t="shared" si="57"/>
        <v>0.9788767095475427</v>
      </c>
      <c r="W317" s="22">
        <f t="shared" si="58"/>
        <v>0.020000000298425472</v>
      </c>
      <c r="X317" s="22">
        <f t="shared" si="59"/>
        <v>0.9988767098459681</v>
      </c>
      <c r="Y317" s="23">
        <f t="shared" si="60"/>
        <v>2.303501412109398</v>
      </c>
      <c r="Z317" s="23">
        <f t="shared" si="61"/>
        <v>0.6889698701419024</v>
      </c>
      <c r="AA317" s="24"/>
      <c r="AB317" s="23">
        <f t="shared" si="62"/>
        <v>3.991347992097269</v>
      </c>
      <c r="AC317" s="30">
        <v>143433.75481493887</v>
      </c>
      <c r="AD317" s="26">
        <f t="shared" si="63"/>
        <v>5724.940292795783</v>
      </c>
      <c r="AE317" s="61" t="s">
        <v>1173</v>
      </c>
      <c r="AF317" s="28">
        <f>F317/H317</f>
        <v>5473518774.921931</v>
      </c>
      <c r="AG317" s="22">
        <f>(M317/AF317)*100</f>
        <v>0.28681815694007395</v>
      </c>
      <c r="AH317" s="22">
        <f>(Q317/AF317)*100</f>
        <v>0.9589476378611425</v>
      </c>
      <c r="AI317" s="22">
        <f>(T317/AF317)*100</f>
        <v>0.41583237430887654</v>
      </c>
      <c r="AJ317" s="22">
        <f t="shared" si="64"/>
        <v>1.662</v>
      </c>
    </row>
    <row r="318" spans="1:36" ht="12.75">
      <c r="A318" s="13" t="s">
        <v>673</v>
      </c>
      <c r="B318" s="14" t="s">
        <v>674</v>
      </c>
      <c r="C318" s="15" t="s">
        <v>637</v>
      </c>
      <c r="D318" s="16"/>
      <c r="E318" s="16"/>
      <c r="F318" s="34">
        <v>879354301</v>
      </c>
      <c r="G318" s="33">
        <v>84.15</v>
      </c>
      <c r="H318" s="19">
        <f t="shared" si="53"/>
        <v>0.8415</v>
      </c>
      <c r="I318" s="17">
        <v>2691835.64</v>
      </c>
      <c r="J318" s="17">
        <v>0</v>
      </c>
      <c r="K318" s="17">
        <v>0</v>
      </c>
      <c r="L318" s="17">
        <v>317650.09</v>
      </c>
      <c r="M318" s="20">
        <f t="shared" si="54"/>
        <v>3009485.73</v>
      </c>
      <c r="N318" s="17">
        <v>7863309</v>
      </c>
      <c r="O318" s="17">
        <v>0</v>
      </c>
      <c r="P318" s="17">
        <v>0</v>
      </c>
      <c r="Q318" s="20">
        <f t="shared" si="65"/>
        <v>7863309</v>
      </c>
      <c r="R318" s="17">
        <v>5038692</v>
      </c>
      <c r="S318" s="17">
        <v>0</v>
      </c>
      <c r="T318" s="21">
        <f t="shared" si="55"/>
        <v>5038692</v>
      </c>
      <c r="U318" s="20">
        <f t="shared" si="56"/>
        <v>15911486.73</v>
      </c>
      <c r="V318" s="22">
        <f t="shared" si="57"/>
        <v>0.5729990737828893</v>
      </c>
      <c r="W318" s="22">
        <f t="shared" si="58"/>
        <v>0</v>
      </c>
      <c r="X318" s="22">
        <f t="shared" si="59"/>
        <v>0.5729990737828893</v>
      </c>
      <c r="Y318" s="23">
        <f t="shared" si="60"/>
        <v>0.8942139693929808</v>
      </c>
      <c r="Z318" s="23">
        <f t="shared" si="61"/>
        <v>0.34223813161289124</v>
      </c>
      <c r="AA318" s="24"/>
      <c r="AB318" s="23">
        <f t="shared" si="62"/>
        <v>1.8094511747887614</v>
      </c>
      <c r="AC318" s="30">
        <v>280847.563279184</v>
      </c>
      <c r="AD318" s="26">
        <f t="shared" si="63"/>
        <v>5081.799533120805</v>
      </c>
      <c r="AE318" s="61" t="s">
        <v>1173</v>
      </c>
      <c r="AF318" s="28">
        <f>F318/H318</f>
        <v>1044984314.9138443</v>
      </c>
      <c r="AG318" s="22">
        <f>(M318/AF318)*100</f>
        <v>0.287993387752248</v>
      </c>
      <c r="AH318" s="22">
        <f>(Q318/AF318)*100</f>
        <v>0.7524810552441933</v>
      </c>
      <c r="AI318" s="22">
        <f>(T318/AF318)*100</f>
        <v>0.4821787205883013</v>
      </c>
      <c r="AJ318" s="22">
        <f t="shared" si="64"/>
        <v>1.522</v>
      </c>
    </row>
    <row r="319" spans="1:36" ht="12.75">
      <c r="A319" s="13" t="s">
        <v>675</v>
      </c>
      <c r="B319" s="14" t="s">
        <v>676</v>
      </c>
      <c r="C319" s="15" t="s">
        <v>637</v>
      </c>
      <c r="D319" s="16"/>
      <c r="E319" s="16"/>
      <c r="F319" s="34">
        <v>3920160305</v>
      </c>
      <c r="G319" s="33">
        <v>47.22</v>
      </c>
      <c r="H319" s="19">
        <f t="shared" si="53"/>
        <v>0.4722</v>
      </c>
      <c r="I319" s="17">
        <v>21481049.23</v>
      </c>
      <c r="J319" s="17">
        <v>0</v>
      </c>
      <c r="K319" s="17">
        <v>0</v>
      </c>
      <c r="L319" s="17">
        <v>2544017.9</v>
      </c>
      <c r="M319" s="20">
        <f t="shared" si="54"/>
        <v>24025067.13</v>
      </c>
      <c r="N319" s="17">
        <v>102133717</v>
      </c>
      <c r="O319" s="17">
        <v>0</v>
      </c>
      <c r="P319" s="17">
        <v>0</v>
      </c>
      <c r="Q319" s="20">
        <f t="shared" si="65"/>
        <v>102133717</v>
      </c>
      <c r="R319" s="17">
        <v>24516458.16</v>
      </c>
      <c r="S319" s="17">
        <v>1568064.12</v>
      </c>
      <c r="T319" s="21">
        <f t="shared" si="55"/>
        <v>26084522.28</v>
      </c>
      <c r="U319" s="20">
        <f t="shared" si="56"/>
        <v>152243306.41</v>
      </c>
      <c r="V319" s="22">
        <f t="shared" si="57"/>
        <v>0.6253942760639224</v>
      </c>
      <c r="W319" s="22">
        <f t="shared" si="58"/>
        <v>0.03999999994898168</v>
      </c>
      <c r="X319" s="22">
        <f t="shared" si="59"/>
        <v>0.6653942760129041</v>
      </c>
      <c r="Y319" s="23">
        <f t="shared" si="60"/>
        <v>2.605345420944463</v>
      </c>
      <c r="Z319" s="23">
        <f t="shared" si="61"/>
        <v>0.6128593032115812</v>
      </c>
      <c r="AA319" s="24"/>
      <c r="AB319" s="23">
        <f t="shared" si="62"/>
        <v>3.883599000168948</v>
      </c>
      <c r="AC319" s="30">
        <v>194174.576129625</v>
      </c>
      <c r="AD319" s="26">
        <f t="shared" si="63"/>
        <v>7540.96189715241</v>
      </c>
      <c r="AE319" s="61" t="s">
        <v>1173</v>
      </c>
      <c r="AF319" s="28">
        <f>F319/H319</f>
        <v>8301906617.958492</v>
      </c>
      <c r="AG319" s="22">
        <f>(M319/AF319)*100</f>
        <v>0.28939216297650866</v>
      </c>
      <c r="AH319" s="22">
        <f>(Q319/AF319)*100</f>
        <v>1.2302441077699755</v>
      </c>
      <c r="AI319" s="22">
        <f>(T319/AF319)*100</f>
        <v>0.3141991771332933</v>
      </c>
      <c r="AJ319" s="22">
        <f t="shared" si="64"/>
        <v>1.833</v>
      </c>
    </row>
    <row r="320" spans="1:36" ht="12.75">
      <c r="A320" s="13" t="s">
        <v>677</v>
      </c>
      <c r="B320" s="14" t="s">
        <v>678</v>
      </c>
      <c r="C320" s="15" t="s">
        <v>637</v>
      </c>
      <c r="D320" s="16"/>
      <c r="E320" s="16"/>
      <c r="F320" s="34">
        <v>1428215294</v>
      </c>
      <c r="G320" s="33">
        <v>36.25</v>
      </c>
      <c r="H320" s="19">
        <f t="shared" si="53"/>
        <v>0.3625</v>
      </c>
      <c r="I320" s="17">
        <v>9875706.74</v>
      </c>
      <c r="J320" s="17">
        <v>0</v>
      </c>
      <c r="K320" s="17">
        <v>0</v>
      </c>
      <c r="L320" s="17">
        <v>1154788.68</v>
      </c>
      <c r="M320" s="20">
        <f t="shared" si="54"/>
        <v>11030495.42</v>
      </c>
      <c r="N320" s="17">
        <v>40715905</v>
      </c>
      <c r="O320" s="17">
        <v>0</v>
      </c>
      <c r="P320" s="17">
        <v>0</v>
      </c>
      <c r="Q320" s="20">
        <f t="shared" si="65"/>
        <v>40715905</v>
      </c>
      <c r="R320" s="17">
        <v>14910568.45</v>
      </c>
      <c r="S320" s="17">
        <v>0</v>
      </c>
      <c r="T320" s="21">
        <f t="shared" si="55"/>
        <v>14910568.45</v>
      </c>
      <c r="U320" s="20">
        <f t="shared" si="56"/>
        <v>66656968.870000005</v>
      </c>
      <c r="V320" s="22">
        <f t="shared" si="57"/>
        <v>1.044000054658426</v>
      </c>
      <c r="W320" s="22">
        <f t="shared" si="58"/>
        <v>0</v>
      </c>
      <c r="X320" s="22">
        <f t="shared" si="59"/>
        <v>1.044000054658426</v>
      </c>
      <c r="Y320" s="23">
        <f t="shared" si="60"/>
        <v>2.850824043899365</v>
      </c>
      <c r="Z320" s="23">
        <f t="shared" si="61"/>
        <v>0.7723272160954747</v>
      </c>
      <c r="AA320" s="24"/>
      <c r="AB320" s="23">
        <f t="shared" si="62"/>
        <v>4.667151314653266</v>
      </c>
      <c r="AC320" s="30">
        <v>121186.51481274456</v>
      </c>
      <c r="AD320" s="26">
        <f t="shared" si="63"/>
        <v>5655.958019265482</v>
      </c>
      <c r="AE320" s="61" t="s">
        <v>1173</v>
      </c>
      <c r="AF320" s="28">
        <f>F320/H320</f>
        <v>3939904259.310345</v>
      </c>
      <c r="AG320" s="22">
        <f>(M320/AF320)*100</f>
        <v>0.2799686158346096</v>
      </c>
      <c r="AH320" s="22">
        <f>(Q320/AF320)*100</f>
        <v>1.0334237159135196</v>
      </c>
      <c r="AI320" s="22">
        <f>(T320/AF320)*100</f>
        <v>0.3784500198136794</v>
      </c>
      <c r="AJ320" s="22">
        <f t="shared" si="64"/>
        <v>1.6909999999999998</v>
      </c>
    </row>
    <row r="321" spans="1:36" ht="12.75">
      <c r="A321" s="13" t="s">
        <v>679</v>
      </c>
      <c r="B321" s="14" t="s">
        <v>680</v>
      </c>
      <c r="C321" s="15" t="s">
        <v>637</v>
      </c>
      <c r="D321" s="16"/>
      <c r="E321" s="16"/>
      <c r="F321" s="34">
        <v>426628526</v>
      </c>
      <c r="G321" s="33">
        <v>25.46</v>
      </c>
      <c r="H321" s="19">
        <f t="shared" si="53"/>
        <v>0.2546</v>
      </c>
      <c r="I321" s="17">
        <v>4407498.66</v>
      </c>
      <c r="J321" s="17">
        <v>0</v>
      </c>
      <c r="K321" s="17">
        <v>0</v>
      </c>
      <c r="L321" s="17">
        <v>514348.79</v>
      </c>
      <c r="M321" s="20">
        <f t="shared" si="54"/>
        <v>4921847.45</v>
      </c>
      <c r="N321" s="17">
        <v>13384037</v>
      </c>
      <c r="O321" s="17">
        <v>0</v>
      </c>
      <c r="P321" s="17">
        <v>0</v>
      </c>
      <c r="Q321" s="20">
        <f t="shared" si="65"/>
        <v>13384037</v>
      </c>
      <c r="R321" s="17">
        <v>8297872.95</v>
      </c>
      <c r="S321" s="17">
        <v>0</v>
      </c>
      <c r="T321" s="21">
        <f t="shared" si="55"/>
        <v>8297872.95</v>
      </c>
      <c r="U321" s="20">
        <f t="shared" si="56"/>
        <v>26603757.4</v>
      </c>
      <c r="V321" s="22">
        <f t="shared" si="57"/>
        <v>1.9449878393738727</v>
      </c>
      <c r="W321" s="22">
        <f t="shared" si="58"/>
        <v>0</v>
      </c>
      <c r="X321" s="22">
        <f t="shared" si="59"/>
        <v>1.9449878393738727</v>
      </c>
      <c r="Y321" s="23">
        <f t="shared" si="60"/>
        <v>3.1371641098373244</v>
      </c>
      <c r="Z321" s="23">
        <f t="shared" si="61"/>
        <v>1.1536611243852926</v>
      </c>
      <c r="AA321" s="24"/>
      <c r="AB321" s="23">
        <f t="shared" si="62"/>
        <v>6.23581307359649</v>
      </c>
      <c r="AC321" s="30">
        <v>83472.76026309821</v>
      </c>
      <c r="AD321" s="26">
        <f t="shared" si="63"/>
        <v>5205.205297378134</v>
      </c>
      <c r="AE321" s="61" t="s">
        <v>1173</v>
      </c>
      <c r="AF321" s="28">
        <f>F321/H321</f>
        <v>1675681563.2364495</v>
      </c>
      <c r="AG321" s="22">
        <f>(M321/AF321)*100</f>
        <v>0.2937221222684955</v>
      </c>
      <c r="AH321" s="22">
        <f>(Q321/AF321)*100</f>
        <v>0.7987219823645829</v>
      </c>
      <c r="AI321" s="22">
        <f>(T321/AF321)*100</f>
        <v>0.4951939039045879</v>
      </c>
      <c r="AJ321" s="22">
        <f t="shared" si="64"/>
        <v>1.588</v>
      </c>
    </row>
    <row r="322" spans="1:36" ht="12.75">
      <c r="A322" s="13" t="s">
        <v>681</v>
      </c>
      <c r="B322" s="14" t="s">
        <v>682</v>
      </c>
      <c r="C322" s="15" t="s">
        <v>637</v>
      </c>
      <c r="D322" s="16"/>
      <c r="E322" s="16"/>
      <c r="F322" s="34">
        <v>751746603</v>
      </c>
      <c r="G322" s="33">
        <v>79.26</v>
      </c>
      <c r="H322" s="19">
        <f aca="true" t="shared" si="66" ref="H322:H385">G322/100</f>
        <v>0.7926000000000001</v>
      </c>
      <c r="I322" s="17">
        <v>2398132.89</v>
      </c>
      <c r="J322" s="17">
        <v>0</v>
      </c>
      <c r="K322" s="17">
        <v>0</v>
      </c>
      <c r="L322" s="17">
        <v>280837.41</v>
      </c>
      <c r="M322" s="20">
        <f aca="true" t="shared" si="67" ref="M322:M385">SUM(I322:L322)</f>
        <v>2678970.3000000003</v>
      </c>
      <c r="N322" s="17">
        <v>11219716</v>
      </c>
      <c r="O322" s="17">
        <v>0</v>
      </c>
      <c r="P322" s="17">
        <v>0</v>
      </c>
      <c r="Q322" s="20">
        <f t="shared" si="65"/>
        <v>11219716</v>
      </c>
      <c r="R322" s="17">
        <v>5565049.89</v>
      </c>
      <c r="S322" s="17">
        <v>0</v>
      </c>
      <c r="T322" s="21">
        <f aca="true" t="shared" si="68" ref="T322:T385">R322+S322</f>
        <v>5565049.89</v>
      </c>
      <c r="U322" s="20">
        <f aca="true" t="shared" si="69" ref="U322:U385">M322+Q322+T322</f>
        <v>19463736.19</v>
      </c>
      <c r="V322" s="22">
        <f aca="true" t="shared" si="70" ref="V322:V385">(R322/$F322)*100</f>
        <v>0.7402826787366275</v>
      </c>
      <c r="W322" s="22">
        <f aca="true" t="shared" si="71" ref="W322:W385">(S322/$F322)*100</f>
        <v>0</v>
      </c>
      <c r="X322" s="22">
        <f aca="true" t="shared" si="72" ref="X322:X385">(T322/$F322)*100</f>
        <v>0.7402826787366275</v>
      </c>
      <c r="Y322" s="23">
        <f aca="true" t="shared" si="73" ref="Y322:Y385">(Q322/F322)*100</f>
        <v>1.4924864249769014</v>
      </c>
      <c r="Z322" s="23">
        <f aca="true" t="shared" si="74" ref="Z322:Z385">(M322/F322)*100</f>
        <v>0.35636613312371695</v>
      </c>
      <c r="AA322" s="24"/>
      <c r="AB322" s="23">
        <f aca="true" t="shared" si="75" ref="AB322:AB385">((U322/F322)*100)-AA322</f>
        <v>2.589135236837246</v>
      </c>
      <c r="AC322" s="30">
        <v>253451.0099009901</v>
      </c>
      <c r="AD322" s="26">
        <f aca="true" t="shared" si="76" ref="AD322:AD385">AC322/100*AB322</f>
        <v>6562.189405466392</v>
      </c>
      <c r="AE322" s="61" t="s">
        <v>1173</v>
      </c>
      <c r="AF322" s="28">
        <f>F322/H322</f>
        <v>948456476.1544284</v>
      </c>
      <c r="AG322" s="22">
        <f>(M322/AF322)*100</f>
        <v>0.2824557971138581</v>
      </c>
      <c r="AH322" s="22">
        <f>(Q322/AF322)*100</f>
        <v>1.1829447404366922</v>
      </c>
      <c r="AI322" s="22">
        <f>(T322/AF322)*100</f>
        <v>0.586748051166651</v>
      </c>
      <c r="AJ322" s="22">
        <f aca="true" t="shared" si="77" ref="AJ322:AJ385">ROUND(AG322,3)+ROUND(AH322,3)+ROUND(AI322,3)</f>
        <v>2.052</v>
      </c>
    </row>
    <row r="323" spans="1:36" ht="12.75">
      <c r="A323" s="13" t="s">
        <v>683</v>
      </c>
      <c r="B323" s="14" t="s">
        <v>684</v>
      </c>
      <c r="C323" s="15" t="s">
        <v>637</v>
      </c>
      <c r="D323" s="16"/>
      <c r="E323" s="16"/>
      <c r="F323" s="34">
        <v>3191810407</v>
      </c>
      <c r="G323" s="33">
        <v>22.95</v>
      </c>
      <c r="H323" s="19">
        <f t="shared" si="66"/>
        <v>0.22949999999999998</v>
      </c>
      <c r="I323" s="17">
        <v>34155076.84</v>
      </c>
      <c r="J323" s="17">
        <v>0</v>
      </c>
      <c r="K323" s="17">
        <v>0</v>
      </c>
      <c r="L323" s="17">
        <v>4002320.84</v>
      </c>
      <c r="M323" s="20">
        <f t="shared" si="67"/>
        <v>38157397.68000001</v>
      </c>
      <c r="N323" s="17">
        <v>145662372</v>
      </c>
      <c r="O323" s="17">
        <v>0</v>
      </c>
      <c r="P323" s="17">
        <v>0</v>
      </c>
      <c r="Q323" s="20">
        <f t="shared" si="65"/>
        <v>145662372</v>
      </c>
      <c r="R323" s="17">
        <v>50061170</v>
      </c>
      <c r="S323" s="17">
        <v>0</v>
      </c>
      <c r="T323" s="21">
        <f t="shared" si="68"/>
        <v>50061170</v>
      </c>
      <c r="U323" s="20">
        <f t="shared" si="69"/>
        <v>233880939.68</v>
      </c>
      <c r="V323" s="22">
        <f t="shared" si="70"/>
        <v>1.5684255521634434</v>
      </c>
      <c r="W323" s="22">
        <f t="shared" si="71"/>
        <v>0</v>
      </c>
      <c r="X323" s="22">
        <f t="shared" si="72"/>
        <v>1.5684255521634434</v>
      </c>
      <c r="Y323" s="23">
        <f t="shared" si="73"/>
        <v>4.563628581464175</v>
      </c>
      <c r="Z323" s="23">
        <f t="shared" si="74"/>
        <v>1.1954782024745747</v>
      </c>
      <c r="AA323" s="24"/>
      <c r="AB323" s="23">
        <f t="shared" si="75"/>
        <v>7.327532336102192</v>
      </c>
      <c r="AC323" s="30">
        <v>75195.39812291856</v>
      </c>
      <c r="AD323" s="26">
        <f t="shared" si="76"/>
        <v>5509.967112717638</v>
      </c>
      <c r="AE323" s="61" t="s">
        <v>1173</v>
      </c>
      <c r="AF323" s="28">
        <f>F323/H323</f>
        <v>13907670618.736385</v>
      </c>
      <c r="AG323" s="22">
        <f>(M323/AF323)*100</f>
        <v>0.2743622474679149</v>
      </c>
      <c r="AH323" s="22">
        <f>(Q323/AF323)*100</f>
        <v>1.047352759446028</v>
      </c>
      <c r="AI323" s="22">
        <f>(T323/AF323)*100</f>
        <v>0.3599536642215102</v>
      </c>
      <c r="AJ323" s="22">
        <f t="shared" si="77"/>
        <v>1.681</v>
      </c>
    </row>
    <row r="324" spans="1:36" ht="12.75">
      <c r="A324" s="13" t="s">
        <v>685</v>
      </c>
      <c r="B324" s="14" t="s">
        <v>686</v>
      </c>
      <c r="C324" s="15" t="s">
        <v>687</v>
      </c>
      <c r="D324" s="16"/>
      <c r="E324" s="16"/>
      <c r="F324" s="34">
        <v>587644603</v>
      </c>
      <c r="G324" s="33">
        <v>106.85</v>
      </c>
      <c r="H324" s="19">
        <f t="shared" si="66"/>
        <v>1.0685</v>
      </c>
      <c r="I324" s="17">
        <v>1264770.18</v>
      </c>
      <c r="J324" s="17">
        <v>76114.46</v>
      </c>
      <c r="K324" s="17">
        <v>0</v>
      </c>
      <c r="L324" s="17">
        <v>84346.41</v>
      </c>
      <c r="M324" s="20">
        <f t="shared" si="67"/>
        <v>1425231.0499999998</v>
      </c>
      <c r="N324" s="17">
        <v>24065</v>
      </c>
      <c r="O324" s="17">
        <v>0</v>
      </c>
      <c r="P324" s="17">
        <v>0</v>
      </c>
      <c r="Q324" s="20">
        <f t="shared" si="65"/>
        <v>24065</v>
      </c>
      <c r="R324" s="17">
        <v>1953557.85</v>
      </c>
      <c r="S324" s="17">
        <v>0</v>
      </c>
      <c r="T324" s="21">
        <f t="shared" si="68"/>
        <v>1953557.85</v>
      </c>
      <c r="U324" s="20">
        <f t="shared" si="69"/>
        <v>3402853.9</v>
      </c>
      <c r="V324" s="22">
        <f t="shared" si="70"/>
        <v>0.3324386610592253</v>
      </c>
      <c r="W324" s="22">
        <f t="shared" si="71"/>
        <v>0</v>
      </c>
      <c r="X324" s="22">
        <f t="shared" si="72"/>
        <v>0.3324386610592253</v>
      </c>
      <c r="Y324" s="23">
        <f t="shared" si="73"/>
        <v>0.004095162259152068</v>
      </c>
      <c r="Z324" s="23">
        <f t="shared" si="74"/>
        <v>0.2425328238741605</v>
      </c>
      <c r="AA324" s="24"/>
      <c r="AB324" s="23">
        <f t="shared" si="75"/>
        <v>0.5790666471925379</v>
      </c>
      <c r="AC324" s="30">
        <v>1823773.310810811</v>
      </c>
      <c r="AD324" s="26">
        <f t="shared" si="76"/>
        <v>10560.862963304506</v>
      </c>
      <c r="AE324" s="61" t="s">
        <v>1173</v>
      </c>
      <c r="AF324" s="28">
        <f>F324/H324</f>
        <v>549971551.7080019</v>
      </c>
      <c r="AG324" s="22">
        <f>(M324/AF324)*100</f>
        <v>0.25914632230954054</v>
      </c>
      <c r="AH324" s="22">
        <f>(Q324/AF324)*100</f>
        <v>0.004375680873903985</v>
      </c>
      <c r="AI324" s="22">
        <f>(T324/AF324)*100</f>
        <v>0.3552107093417823</v>
      </c>
      <c r="AJ324" s="22">
        <f t="shared" si="77"/>
        <v>0.618</v>
      </c>
    </row>
    <row r="325" spans="1:36" ht="12.75">
      <c r="A325" s="13" t="s">
        <v>688</v>
      </c>
      <c r="B325" s="14" t="s">
        <v>689</v>
      </c>
      <c r="C325" s="15" t="s">
        <v>687</v>
      </c>
      <c r="D325" s="16"/>
      <c r="E325" s="16"/>
      <c r="F325" s="34">
        <v>101844581</v>
      </c>
      <c r="G325" s="33">
        <v>47.59</v>
      </c>
      <c r="H325" s="19">
        <f t="shared" si="66"/>
        <v>0.47590000000000005</v>
      </c>
      <c r="I325" s="17">
        <v>486597.42</v>
      </c>
      <c r="J325" s="17">
        <v>29293.21</v>
      </c>
      <c r="K325" s="17">
        <v>9045.92</v>
      </c>
      <c r="L325" s="17">
        <v>32468.02</v>
      </c>
      <c r="M325" s="20">
        <f t="shared" si="67"/>
        <v>557404.5700000001</v>
      </c>
      <c r="N325" s="17">
        <v>0</v>
      </c>
      <c r="O325" s="17">
        <v>2821381.8</v>
      </c>
      <c r="P325" s="17">
        <v>0</v>
      </c>
      <c r="Q325" s="20">
        <f t="shared" si="65"/>
        <v>2821381.8</v>
      </c>
      <c r="R325" s="17">
        <v>1133505.8</v>
      </c>
      <c r="S325" s="17">
        <v>10184.45</v>
      </c>
      <c r="T325" s="21">
        <f t="shared" si="68"/>
        <v>1143690.25</v>
      </c>
      <c r="U325" s="20">
        <f t="shared" si="69"/>
        <v>4522476.62</v>
      </c>
      <c r="V325" s="22">
        <f t="shared" si="70"/>
        <v>1.1129760551521146</v>
      </c>
      <c r="W325" s="22">
        <f t="shared" si="71"/>
        <v>0.009999992046704969</v>
      </c>
      <c r="X325" s="22">
        <f t="shared" si="72"/>
        <v>1.1229760471988195</v>
      </c>
      <c r="Y325" s="23">
        <f t="shared" si="73"/>
        <v>2.770281709932117</v>
      </c>
      <c r="Z325" s="23">
        <f t="shared" si="74"/>
        <v>0.5473090119542051</v>
      </c>
      <c r="AA325" s="24"/>
      <c r="AB325" s="23">
        <f t="shared" si="75"/>
        <v>4.440566769085142</v>
      </c>
      <c r="AC325" s="30">
        <v>153308.16326530612</v>
      </c>
      <c r="AD325" s="26">
        <f t="shared" si="76"/>
        <v>6807.751352253978</v>
      </c>
      <c r="AE325" s="61" t="s">
        <v>1173</v>
      </c>
      <c r="AF325" s="28">
        <f>F325/H325</f>
        <v>214004162.6392099</v>
      </c>
      <c r="AG325" s="22">
        <f>(M325/AF325)*100</f>
        <v>0.26046435878900626</v>
      </c>
      <c r="AH325" s="22">
        <f>(Q325/AF325)*100</f>
        <v>1.3183770657566947</v>
      </c>
      <c r="AI325" s="22">
        <f>(T325/AF325)*100</f>
        <v>0.5344243008619183</v>
      </c>
      <c r="AJ325" s="22">
        <f t="shared" si="77"/>
        <v>2.112</v>
      </c>
    </row>
    <row r="326" spans="1:36" ht="12.75">
      <c r="A326" s="13" t="s">
        <v>690</v>
      </c>
      <c r="B326" s="14" t="s">
        <v>691</v>
      </c>
      <c r="C326" s="15" t="s">
        <v>687</v>
      </c>
      <c r="D326" s="16"/>
      <c r="E326" s="16"/>
      <c r="F326" s="34">
        <v>429638761</v>
      </c>
      <c r="G326" s="33">
        <v>31.64</v>
      </c>
      <c r="H326" s="19">
        <f t="shared" si="66"/>
        <v>0.3164</v>
      </c>
      <c r="I326" s="17">
        <v>3243811.73</v>
      </c>
      <c r="J326" s="17">
        <v>0</v>
      </c>
      <c r="K326" s="17">
        <v>60320.7</v>
      </c>
      <c r="L326" s="17">
        <v>216306.83</v>
      </c>
      <c r="M326" s="20">
        <f t="shared" si="67"/>
        <v>3520439.2600000002</v>
      </c>
      <c r="N326" s="17">
        <v>5992658</v>
      </c>
      <c r="O326" s="17">
        <v>0</v>
      </c>
      <c r="P326" s="17">
        <v>0</v>
      </c>
      <c r="Q326" s="20">
        <f t="shared" si="65"/>
        <v>5992658</v>
      </c>
      <c r="R326" s="17">
        <v>11160401.47</v>
      </c>
      <c r="S326" s="17">
        <v>0</v>
      </c>
      <c r="T326" s="21">
        <f t="shared" si="68"/>
        <v>11160401.47</v>
      </c>
      <c r="U326" s="20">
        <f t="shared" si="69"/>
        <v>20673498.73</v>
      </c>
      <c r="V326" s="22">
        <f t="shared" si="70"/>
        <v>2.59762444245574</v>
      </c>
      <c r="W326" s="22">
        <f t="shared" si="71"/>
        <v>0</v>
      </c>
      <c r="X326" s="22">
        <f t="shared" si="72"/>
        <v>2.59762444245574</v>
      </c>
      <c r="Y326" s="23">
        <f t="shared" si="73"/>
        <v>1.394813164913675</v>
      </c>
      <c r="Z326" s="23">
        <f t="shared" si="74"/>
        <v>0.8193951709119653</v>
      </c>
      <c r="AA326" s="24"/>
      <c r="AB326" s="23">
        <f t="shared" si="75"/>
        <v>4.811832778281381</v>
      </c>
      <c r="AC326" s="30">
        <v>88833.4567485695</v>
      </c>
      <c r="AD326" s="26">
        <f t="shared" si="76"/>
        <v>4274.517389908081</v>
      </c>
      <c r="AE326" s="61" t="s">
        <v>1173</v>
      </c>
      <c r="AF326" s="28">
        <f>F326/H326</f>
        <v>1357897474.71555</v>
      </c>
      <c r="AG326" s="22">
        <f>(M326/AF326)*100</f>
        <v>0.2592566320765458</v>
      </c>
      <c r="AH326" s="22">
        <f>(Q326/AF326)*100</f>
        <v>0.4413188853786868</v>
      </c>
      <c r="AI326" s="22">
        <f>(T326/AF326)*100</f>
        <v>0.8218883735929963</v>
      </c>
      <c r="AJ326" s="22">
        <f t="shared" si="77"/>
        <v>1.5219999999999998</v>
      </c>
    </row>
    <row r="327" spans="1:36" ht="12.75">
      <c r="A327" s="13" t="s">
        <v>692</v>
      </c>
      <c r="B327" s="14" t="s">
        <v>693</v>
      </c>
      <c r="C327" s="15" t="s">
        <v>687</v>
      </c>
      <c r="D327" s="16"/>
      <c r="E327" s="16"/>
      <c r="F327" s="34">
        <v>635126242</v>
      </c>
      <c r="G327" s="33">
        <v>70.99</v>
      </c>
      <c r="H327" s="19">
        <f t="shared" si="66"/>
        <v>0.7099</v>
      </c>
      <c r="I327" s="17">
        <v>1993975.99</v>
      </c>
      <c r="J327" s="17">
        <v>119996.51</v>
      </c>
      <c r="K327" s="17">
        <v>37078.3</v>
      </c>
      <c r="L327" s="17">
        <v>132969.49</v>
      </c>
      <c r="M327" s="20">
        <f t="shared" si="67"/>
        <v>2284020.29</v>
      </c>
      <c r="N327" s="17">
        <v>4299030</v>
      </c>
      <c r="O327" s="17">
        <v>3613460.65</v>
      </c>
      <c r="P327" s="17">
        <v>0</v>
      </c>
      <c r="Q327" s="20">
        <f t="shared" si="65"/>
        <v>7912490.65</v>
      </c>
      <c r="R327" s="17">
        <v>3787844.03</v>
      </c>
      <c r="S327" s="17">
        <v>65000</v>
      </c>
      <c r="T327" s="21">
        <f t="shared" si="68"/>
        <v>3852844.03</v>
      </c>
      <c r="U327" s="20">
        <f t="shared" si="69"/>
        <v>14049354.97</v>
      </c>
      <c r="V327" s="22">
        <f t="shared" si="70"/>
        <v>0.5963923043192411</v>
      </c>
      <c r="W327" s="22">
        <f t="shared" si="71"/>
        <v>0.01023418585182629</v>
      </c>
      <c r="X327" s="22">
        <f t="shared" si="72"/>
        <v>0.6066264901710674</v>
      </c>
      <c r="Y327" s="23">
        <f t="shared" si="73"/>
        <v>1.2458138440451971</v>
      </c>
      <c r="Z327" s="23">
        <f t="shared" si="74"/>
        <v>0.3596167405723412</v>
      </c>
      <c r="AA327" s="24"/>
      <c r="AB327" s="23">
        <f t="shared" si="75"/>
        <v>2.2120570747886057</v>
      </c>
      <c r="AC327" s="30">
        <v>339210.37446286064</v>
      </c>
      <c r="AD327" s="26">
        <f t="shared" si="76"/>
        <v>7503.527086722631</v>
      </c>
      <c r="AE327" s="61" t="s">
        <v>1173</v>
      </c>
      <c r="AF327" s="28">
        <f>F327/H327</f>
        <v>894670012.677842</v>
      </c>
      <c r="AG327" s="22">
        <f>(M327/AF327)*100</f>
        <v>0.255291924132305</v>
      </c>
      <c r="AH327" s="22">
        <f>(Q327/AF327)*100</f>
        <v>0.8844032478876853</v>
      </c>
      <c r="AI327" s="22">
        <f>(T327/AF327)*100</f>
        <v>0.4306441453724407</v>
      </c>
      <c r="AJ327" s="22">
        <f t="shared" si="77"/>
        <v>1.57</v>
      </c>
    </row>
    <row r="328" spans="1:36" ht="12.75">
      <c r="A328" s="13" t="s">
        <v>694</v>
      </c>
      <c r="B328" s="14" t="s">
        <v>695</v>
      </c>
      <c r="C328" s="15" t="s">
        <v>687</v>
      </c>
      <c r="D328" s="16"/>
      <c r="E328" s="16" t="s">
        <v>110</v>
      </c>
      <c r="F328" s="34">
        <v>977092739</v>
      </c>
      <c r="G328" s="33">
        <v>93.62</v>
      </c>
      <c r="H328" s="19">
        <f t="shared" si="66"/>
        <v>0.9362</v>
      </c>
      <c r="I328" s="17">
        <v>2362891.53</v>
      </c>
      <c r="J328" s="17">
        <v>0</v>
      </c>
      <c r="K328" s="17">
        <v>43939.23</v>
      </c>
      <c r="L328" s="17">
        <v>157565.35</v>
      </c>
      <c r="M328" s="20">
        <f t="shared" si="67"/>
        <v>2564396.11</v>
      </c>
      <c r="N328" s="17">
        <v>3189310</v>
      </c>
      <c r="O328" s="17">
        <v>0</v>
      </c>
      <c r="P328" s="17">
        <v>0</v>
      </c>
      <c r="Q328" s="20">
        <f t="shared" si="65"/>
        <v>3189310</v>
      </c>
      <c r="R328" s="17">
        <v>3222000</v>
      </c>
      <c r="S328" s="17">
        <v>0</v>
      </c>
      <c r="T328" s="21">
        <f t="shared" si="68"/>
        <v>3222000</v>
      </c>
      <c r="U328" s="20">
        <f t="shared" si="69"/>
        <v>8975706.11</v>
      </c>
      <c r="V328" s="22">
        <f t="shared" si="70"/>
        <v>0.3297537553392872</v>
      </c>
      <c r="W328" s="22">
        <f t="shared" si="71"/>
        <v>0</v>
      </c>
      <c r="X328" s="22">
        <f t="shared" si="72"/>
        <v>0.3297537553392872</v>
      </c>
      <c r="Y328" s="23">
        <f t="shared" si="73"/>
        <v>0.3264081159035202</v>
      </c>
      <c r="Z328" s="23">
        <f t="shared" si="74"/>
        <v>0.26245165966789563</v>
      </c>
      <c r="AA328" s="24"/>
      <c r="AB328" s="23">
        <f t="shared" si="75"/>
        <v>0.918613530910703</v>
      </c>
      <c r="AC328" s="30">
        <v>951382.1989528795</v>
      </c>
      <c r="AD328" s="26">
        <f t="shared" si="76"/>
        <v>8739.525610256935</v>
      </c>
      <c r="AE328" s="61" t="s">
        <v>1173</v>
      </c>
      <c r="AF328" s="28">
        <f>F328/H328</f>
        <v>1043679490.4934843</v>
      </c>
      <c r="AG328" s="22">
        <f>(M328/AF328)*100</f>
        <v>0.2457072437810839</v>
      </c>
      <c r="AH328" s="22">
        <f>(Q328/AF328)*100</f>
        <v>0.30558327810887564</v>
      </c>
      <c r="AI328" s="22">
        <f>(T328/AF328)*100</f>
        <v>0.30871546574864067</v>
      </c>
      <c r="AJ328" s="22">
        <f t="shared" si="77"/>
        <v>0.861</v>
      </c>
    </row>
    <row r="329" spans="1:36" ht="12.75">
      <c r="A329" s="13" t="s">
        <v>696</v>
      </c>
      <c r="B329" s="14" t="s">
        <v>697</v>
      </c>
      <c r="C329" s="15" t="s">
        <v>687</v>
      </c>
      <c r="D329" s="16"/>
      <c r="E329" s="16"/>
      <c r="F329" s="34">
        <v>1018870845</v>
      </c>
      <c r="G329" s="33">
        <v>57.24</v>
      </c>
      <c r="H329" s="19">
        <f t="shared" si="66"/>
        <v>0.5724</v>
      </c>
      <c r="I329" s="17">
        <v>4012824.68</v>
      </c>
      <c r="J329" s="17">
        <v>0</v>
      </c>
      <c r="K329" s="17">
        <v>74621.65</v>
      </c>
      <c r="L329" s="17">
        <v>267589.53</v>
      </c>
      <c r="M329" s="20">
        <f t="shared" si="67"/>
        <v>4355035.86</v>
      </c>
      <c r="N329" s="17">
        <v>7222776</v>
      </c>
      <c r="O329" s="17">
        <v>0</v>
      </c>
      <c r="P329" s="17">
        <v>0</v>
      </c>
      <c r="Q329" s="20">
        <f t="shared" si="65"/>
        <v>7222776</v>
      </c>
      <c r="R329" s="17">
        <v>6669418.63</v>
      </c>
      <c r="S329" s="17">
        <v>0</v>
      </c>
      <c r="T329" s="21">
        <f t="shared" si="68"/>
        <v>6669418.63</v>
      </c>
      <c r="U329" s="20">
        <f t="shared" si="69"/>
        <v>18247230.49</v>
      </c>
      <c r="V329" s="22">
        <f t="shared" si="70"/>
        <v>0.6545892114520168</v>
      </c>
      <c r="W329" s="22">
        <f t="shared" si="71"/>
        <v>0</v>
      </c>
      <c r="X329" s="22">
        <f t="shared" si="72"/>
        <v>0.6545892114520168</v>
      </c>
      <c r="Y329" s="23">
        <f t="shared" si="73"/>
        <v>0.7089000569056424</v>
      </c>
      <c r="Z329" s="23">
        <f t="shared" si="74"/>
        <v>0.4274374795757357</v>
      </c>
      <c r="AA329" s="24"/>
      <c r="AB329" s="23">
        <f t="shared" si="75"/>
        <v>1.7909267479333948</v>
      </c>
      <c r="AC329" s="30">
        <v>334347.97219003475</v>
      </c>
      <c r="AD329" s="26">
        <f t="shared" si="76"/>
        <v>5987.927265124241</v>
      </c>
      <c r="AE329" s="61" t="s">
        <v>1173</v>
      </c>
      <c r="AF329" s="28">
        <f>F329/H329</f>
        <v>1779997982.1802933</v>
      </c>
      <c r="AG329" s="22">
        <f>(M329/AF329)*100</f>
        <v>0.2446652133091511</v>
      </c>
      <c r="AH329" s="22">
        <f>(Q329/AF329)*100</f>
        <v>0.4057743925727898</v>
      </c>
      <c r="AI329" s="22">
        <f>(T329/AF329)*100</f>
        <v>0.37468686463513445</v>
      </c>
      <c r="AJ329" s="22">
        <f t="shared" si="77"/>
        <v>1.026</v>
      </c>
    </row>
    <row r="330" spans="1:36" ht="12.75">
      <c r="A330" s="13" t="s">
        <v>698</v>
      </c>
      <c r="B330" s="14" t="s">
        <v>699</v>
      </c>
      <c r="C330" s="15" t="s">
        <v>687</v>
      </c>
      <c r="D330" s="16"/>
      <c r="E330" s="16"/>
      <c r="F330" s="34">
        <v>1123415854</v>
      </c>
      <c r="G330" s="33">
        <v>96.34</v>
      </c>
      <c r="H330" s="19">
        <f t="shared" si="66"/>
        <v>0.9634</v>
      </c>
      <c r="I330" s="17">
        <v>2576606.97</v>
      </c>
      <c r="J330" s="17">
        <v>0</v>
      </c>
      <c r="K330" s="17">
        <v>47891.91</v>
      </c>
      <c r="L330" s="17">
        <v>171887.61</v>
      </c>
      <c r="M330" s="20">
        <f t="shared" si="67"/>
        <v>2796386.49</v>
      </c>
      <c r="N330" s="17">
        <v>5211586</v>
      </c>
      <c r="O330" s="17">
        <v>0</v>
      </c>
      <c r="P330" s="17">
        <v>0</v>
      </c>
      <c r="Q330" s="20">
        <f t="shared" si="65"/>
        <v>5211586</v>
      </c>
      <c r="R330" s="17">
        <v>5273532.48</v>
      </c>
      <c r="S330" s="17">
        <v>0</v>
      </c>
      <c r="T330" s="21">
        <f t="shared" si="68"/>
        <v>5273532.48</v>
      </c>
      <c r="U330" s="20">
        <f t="shared" si="69"/>
        <v>13281504.97</v>
      </c>
      <c r="V330" s="22">
        <f t="shared" si="70"/>
        <v>0.46941944616708253</v>
      </c>
      <c r="W330" s="22">
        <f t="shared" si="71"/>
        <v>0</v>
      </c>
      <c r="X330" s="22">
        <f t="shared" si="72"/>
        <v>0.46941944616708253</v>
      </c>
      <c r="Y330" s="23">
        <f t="shared" si="73"/>
        <v>0.46390532779502686</v>
      </c>
      <c r="Z330" s="23">
        <f t="shared" si="74"/>
        <v>0.24891819712560334</v>
      </c>
      <c r="AA330" s="24"/>
      <c r="AB330" s="23">
        <f t="shared" si="75"/>
        <v>1.1822429710877127</v>
      </c>
      <c r="AC330" s="30">
        <v>531465.142549758</v>
      </c>
      <c r="AD330" s="26">
        <f t="shared" si="76"/>
        <v>6283.209291575807</v>
      </c>
      <c r="AE330" s="61" t="s">
        <v>1173</v>
      </c>
      <c r="AF330" s="28">
        <f>F330/H330</f>
        <v>1166094928.3786588</v>
      </c>
      <c r="AG330" s="22">
        <f>(M330/AF330)*100</f>
        <v>0.2398077911108063</v>
      </c>
      <c r="AH330" s="22">
        <f>(Q330/AF330)*100</f>
        <v>0.4469263927977289</v>
      </c>
      <c r="AI330" s="22">
        <f>(T330/AF330)*100</f>
        <v>0.45223869443736736</v>
      </c>
      <c r="AJ330" s="22">
        <f t="shared" si="77"/>
        <v>1.139</v>
      </c>
    </row>
    <row r="331" spans="1:36" ht="12.75">
      <c r="A331" s="13" t="s">
        <v>700</v>
      </c>
      <c r="B331" s="14" t="s">
        <v>701</v>
      </c>
      <c r="C331" s="15" t="s">
        <v>687</v>
      </c>
      <c r="D331" s="16"/>
      <c r="E331" s="32"/>
      <c r="F331" s="34">
        <v>1705022933</v>
      </c>
      <c r="G331" s="33">
        <v>107.07</v>
      </c>
      <c r="H331" s="19">
        <f t="shared" si="66"/>
        <v>1.0707</v>
      </c>
      <c r="I331" s="17">
        <v>3500552.21</v>
      </c>
      <c r="J331" s="17">
        <v>210738.3</v>
      </c>
      <c r="K331" s="17">
        <v>0</v>
      </c>
      <c r="L331" s="17">
        <v>233567.77</v>
      </c>
      <c r="M331" s="20">
        <f t="shared" si="67"/>
        <v>3944858.28</v>
      </c>
      <c r="N331" s="17">
        <v>10738297</v>
      </c>
      <c r="O331" s="17">
        <v>0</v>
      </c>
      <c r="P331" s="17">
        <v>0</v>
      </c>
      <c r="Q331" s="20">
        <f t="shared" si="65"/>
        <v>10738297</v>
      </c>
      <c r="R331" s="17">
        <v>4948060</v>
      </c>
      <c r="S331" s="17">
        <v>0</v>
      </c>
      <c r="T331" s="21">
        <f t="shared" si="68"/>
        <v>4948060</v>
      </c>
      <c r="U331" s="20">
        <f t="shared" si="69"/>
        <v>19631215.28</v>
      </c>
      <c r="V331" s="22">
        <f t="shared" si="70"/>
        <v>0.2902048942704749</v>
      </c>
      <c r="W331" s="22">
        <f t="shared" si="71"/>
        <v>0</v>
      </c>
      <c r="X331" s="22">
        <f t="shared" si="72"/>
        <v>0.2902048942704749</v>
      </c>
      <c r="Y331" s="23">
        <f t="shared" si="73"/>
        <v>0.6298036696260672</v>
      </c>
      <c r="Z331" s="23">
        <f t="shared" si="74"/>
        <v>0.23136687511052964</v>
      </c>
      <c r="AA331" s="24"/>
      <c r="AB331" s="23">
        <f t="shared" si="75"/>
        <v>1.1513754390070718</v>
      </c>
      <c r="AC331" s="30">
        <v>797919.2991631799</v>
      </c>
      <c r="AD331" s="26">
        <f t="shared" si="76"/>
        <v>9187.046833662214</v>
      </c>
      <c r="AE331" s="61" t="s">
        <v>1173</v>
      </c>
      <c r="AF331" s="28">
        <f>F331/H331</f>
        <v>1592437595.031288</v>
      </c>
      <c r="AG331" s="22">
        <f>(M331/AF331)*100</f>
        <v>0.24772451318084412</v>
      </c>
      <c r="AH331" s="22">
        <f>(Q331/AF331)*100</f>
        <v>0.6743307890686301</v>
      </c>
      <c r="AI331" s="22">
        <f>(T331/AF331)*100</f>
        <v>0.31072238029539745</v>
      </c>
      <c r="AJ331" s="22">
        <f t="shared" si="77"/>
        <v>1.233</v>
      </c>
    </row>
    <row r="332" spans="1:36" ht="12.75">
      <c r="A332" s="13" t="s">
        <v>702</v>
      </c>
      <c r="B332" s="14" t="s">
        <v>703</v>
      </c>
      <c r="C332" s="15" t="s">
        <v>687</v>
      </c>
      <c r="D332" s="16"/>
      <c r="E332" s="16"/>
      <c r="F332" s="34">
        <v>1442808636</v>
      </c>
      <c r="G332" s="33">
        <v>41.85</v>
      </c>
      <c r="H332" s="19">
        <f t="shared" si="66"/>
        <v>0.41850000000000004</v>
      </c>
      <c r="I332" s="17">
        <v>7812401.33</v>
      </c>
      <c r="J332" s="17">
        <v>470124.84</v>
      </c>
      <c r="K332" s="17">
        <v>0</v>
      </c>
      <c r="L332" s="17">
        <v>520947.61</v>
      </c>
      <c r="M332" s="20">
        <f t="shared" si="67"/>
        <v>8803473.78</v>
      </c>
      <c r="N332" s="17">
        <v>20079036</v>
      </c>
      <c r="O332" s="17">
        <v>11988804.75</v>
      </c>
      <c r="P332" s="17">
        <v>0</v>
      </c>
      <c r="Q332" s="20">
        <f t="shared" si="65"/>
        <v>32067840.75</v>
      </c>
      <c r="R332" s="17">
        <v>4819820.8</v>
      </c>
      <c r="S332" s="17">
        <v>360702.15</v>
      </c>
      <c r="T332" s="21">
        <f t="shared" si="68"/>
        <v>5180522.95</v>
      </c>
      <c r="U332" s="20">
        <f t="shared" si="69"/>
        <v>46051837.480000004</v>
      </c>
      <c r="V332" s="22">
        <f t="shared" si="70"/>
        <v>0.3340582167128087</v>
      </c>
      <c r="W332" s="22">
        <f t="shared" si="71"/>
        <v>0.024999999376216657</v>
      </c>
      <c r="X332" s="22">
        <f t="shared" si="72"/>
        <v>0.35905821608902544</v>
      </c>
      <c r="Y332" s="23">
        <f t="shared" si="73"/>
        <v>2.222598337011895</v>
      </c>
      <c r="Z332" s="23">
        <f t="shared" si="74"/>
        <v>0.6101622599381225</v>
      </c>
      <c r="AA332" s="24"/>
      <c r="AB332" s="23">
        <f t="shared" si="75"/>
        <v>3.191818813039043</v>
      </c>
      <c r="AC332" s="30">
        <v>410442.7320221266</v>
      </c>
      <c r="AD332" s="26">
        <f t="shared" si="76"/>
        <v>13100.58833743366</v>
      </c>
      <c r="AE332" s="61" t="s">
        <v>1173</v>
      </c>
      <c r="AF332" s="28">
        <f>F332/H332</f>
        <v>3447571412.1863794</v>
      </c>
      <c r="AG332" s="22">
        <f>(M332/AF332)*100</f>
        <v>0.2553529057841043</v>
      </c>
      <c r="AH332" s="22">
        <f>(Q332/AF332)*100</f>
        <v>0.930157404039478</v>
      </c>
      <c r="AI332" s="22">
        <f>(T332/AF332)*100</f>
        <v>0.15026586343325715</v>
      </c>
      <c r="AJ332" s="22">
        <f t="shared" si="77"/>
        <v>1.335</v>
      </c>
    </row>
    <row r="333" spans="1:36" ht="12.75">
      <c r="A333" s="13" t="s">
        <v>704</v>
      </c>
      <c r="B333" s="14" t="s">
        <v>705</v>
      </c>
      <c r="C333" s="15" t="s">
        <v>687</v>
      </c>
      <c r="D333" s="16"/>
      <c r="E333" s="16"/>
      <c r="F333" s="34">
        <v>1106060108</v>
      </c>
      <c r="G333" s="33">
        <v>39.34</v>
      </c>
      <c r="H333" s="19">
        <f t="shared" si="66"/>
        <v>0.3934</v>
      </c>
      <c r="I333" s="17">
        <v>5978131.24</v>
      </c>
      <c r="J333" s="17">
        <v>359774.57</v>
      </c>
      <c r="K333" s="17">
        <v>0</v>
      </c>
      <c r="L333" s="17">
        <v>398725.32</v>
      </c>
      <c r="M333" s="20">
        <f t="shared" si="67"/>
        <v>6736631.130000001</v>
      </c>
      <c r="N333" s="17">
        <v>1818628</v>
      </c>
      <c r="O333" s="17">
        <v>0</v>
      </c>
      <c r="P333" s="17">
        <v>0</v>
      </c>
      <c r="Q333" s="20">
        <f t="shared" si="65"/>
        <v>1818628</v>
      </c>
      <c r="R333" s="17">
        <v>4429589.51</v>
      </c>
      <c r="S333" s="17">
        <v>0</v>
      </c>
      <c r="T333" s="21">
        <f t="shared" si="68"/>
        <v>4429589.51</v>
      </c>
      <c r="U333" s="20">
        <f t="shared" si="69"/>
        <v>12984848.64</v>
      </c>
      <c r="V333" s="22">
        <f t="shared" si="70"/>
        <v>0.4004836154890056</v>
      </c>
      <c r="W333" s="22">
        <f t="shared" si="71"/>
        <v>0</v>
      </c>
      <c r="X333" s="22">
        <f t="shared" si="72"/>
        <v>0.4004836154890056</v>
      </c>
      <c r="Y333" s="23">
        <f t="shared" si="73"/>
        <v>0.1644239754102044</v>
      </c>
      <c r="Z333" s="23">
        <f t="shared" si="74"/>
        <v>0.609065554509629</v>
      </c>
      <c r="AA333" s="24"/>
      <c r="AB333" s="23">
        <f t="shared" si="75"/>
        <v>1.173973145408839</v>
      </c>
      <c r="AC333" s="30">
        <v>1219615.9064327485</v>
      </c>
      <c r="AD333" s="26">
        <f t="shared" si="76"/>
        <v>14317.963218655059</v>
      </c>
      <c r="AE333" s="61" t="s">
        <v>1173</v>
      </c>
      <c r="AF333" s="28">
        <f>F333/H333</f>
        <v>2811540691.4082355</v>
      </c>
      <c r="AG333" s="22">
        <f>(M333/AF333)*100</f>
        <v>0.23960638914408808</v>
      </c>
      <c r="AH333" s="22">
        <f>(Q333/AF333)*100</f>
        <v>0.06468439192637442</v>
      </c>
      <c r="AI333" s="22">
        <f>(T333/AF333)*100</f>
        <v>0.1575502543333748</v>
      </c>
      <c r="AJ333" s="22">
        <f t="shared" si="77"/>
        <v>0.46299999999999997</v>
      </c>
    </row>
    <row r="334" spans="1:36" ht="12.75">
      <c r="A334" s="13" t="s">
        <v>706</v>
      </c>
      <c r="B334" s="14" t="s">
        <v>707</v>
      </c>
      <c r="C334" s="15" t="s">
        <v>687</v>
      </c>
      <c r="D334" s="16"/>
      <c r="E334" s="16"/>
      <c r="F334" s="34">
        <v>2456688843</v>
      </c>
      <c r="G334" s="33">
        <v>91.68</v>
      </c>
      <c r="H334" s="19">
        <f t="shared" si="66"/>
        <v>0.9168000000000001</v>
      </c>
      <c r="I334" s="17">
        <v>5295743.86</v>
      </c>
      <c r="J334" s="17">
        <v>319133.33</v>
      </c>
      <c r="K334" s="17">
        <v>0</v>
      </c>
      <c r="L334" s="17">
        <v>353693.33</v>
      </c>
      <c r="M334" s="20">
        <f t="shared" si="67"/>
        <v>5968570.5200000005</v>
      </c>
      <c r="N334" s="17">
        <v>14084189</v>
      </c>
      <c r="O334" s="17">
        <v>8548914.52</v>
      </c>
      <c r="P334" s="17">
        <v>0</v>
      </c>
      <c r="Q334" s="20">
        <f t="shared" si="65"/>
        <v>22633103.52</v>
      </c>
      <c r="R334" s="17">
        <v>12601803</v>
      </c>
      <c r="S334" s="17">
        <v>0</v>
      </c>
      <c r="T334" s="21">
        <f t="shared" si="68"/>
        <v>12601803</v>
      </c>
      <c r="U334" s="20">
        <f t="shared" si="69"/>
        <v>41203477.04</v>
      </c>
      <c r="V334" s="22">
        <f t="shared" si="70"/>
        <v>0.5129588566296102</v>
      </c>
      <c r="W334" s="22">
        <f t="shared" si="71"/>
        <v>0</v>
      </c>
      <c r="X334" s="22">
        <f t="shared" si="72"/>
        <v>0.5129588566296102</v>
      </c>
      <c r="Y334" s="23">
        <f t="shared" si="73"/>
        <v>0.9212849068977516</v>
      </c>
      <c r="Z334" s="23">
        <f t="shared" si="74"/>
        <v>0.24295183075409119</v>
      </c>
      <c r="AA334" s="24"/>
      <c r="AB334" s="23">
        <f t="shared" si="75"/>
        <v>1.677195594281453</v>
      </c>
      <c r="AC334" s="30">
        <v>399065.4343144293</v>
      </c>
      <c r="AD334" s="26">
        <f t="shared" si="76"/>
        <v>6693.107882621754</v>
      </c>
      <c r="AE334" s="61" t="s">
        <v>1173</v>
      </c>
      <c r="AF334" s="28">
        <f>F334/H334</f>
        <v>2679634427.356021</v>
      </c>
      <c r="AG334" s="22">
        <f>(M334/AF334)*100</f>
        <v>0.2227382384353508</v>
      </c>
      <c r="AH334" s="22">
        <f>(Q334/AF334)*100</f>
        <v>0.8446340026438586</v>
      </c>
      <c r="AI334" s="22">
        <f>(T334/AF334)*100</f>
        <v>0.4702806797580266</v>
      </c>
      <c r="AJ334" s="22">
        <f t="shared" si="77"/>
        <v>1.538</v>
      </c>
    </row>
    <row r="335" spans="1:36" ht="12.75">
      <c r="A335" s="13" t="s">
        <v>708</v>
      </c>
      <c r="B335" s="14" t="s">
        <v>709</v>
      </c>
      <c r="C335" s="15" t="s">
        <v>687</v>
      </c>
      <c r="D335" s="16"/>
      <c r="E335" s="16" t="s">
        <v>110</v>
      </c>
      <c r="F335" s="34">
        <v>259882117</v>
      </c>
      <c r="G335" s="33">
        <v>105.45</v>
      </c>
      <c r="H335" s="19">
        <f t="shared" si="66"/>
        <v>1.0545</v>
      </c>
      <c r="I335" s="17">
        <v>537068.95</v>
      </c>
      <c r="J335" s="17">
        <v>32378.16</v>
      </c>
      <c r="K335" s="17">
        <v>9986.64</v>
      </c>
      <c r="L335" s="17">
        <v>35924.29</v>
      </c>
      <c r="M335" s="20">
        <f t="shared" si="67"/>
        <v>615358.04</v>
      </c>
      <c r="N335" s="17">
        <v>1970341.8</v>
      </c>
      <c r="O335" s="17">
        <v>696698.46</v>
      </c>
      <c r="P335" s="17">
        <v>0</v>
      </c>
      <c r="Q335" s="20">
        <f aca="true" t="shared" si="78" ref="Q335:Q398">SUM(N335:P335)</f>
        <v>2667040.26</v>
      </c>
      <c r="R335" s="17">
        <v>851161.27</v>
      </c>
      <c r="S335" s="17">
        <v>0</v>
      </c>
      <c r="T335" s="21">
        <f t="shared" si="68"/>
        <v>851161.27</v>
      </c>
      <c r="U335" s="20">
        <f t="shared" si="69"/>
        <v>4133559.57</v>
      </c>
      <c r="V335" s="22">
        <f t="shared" si="70"/>
        <v>0.3275182147296422</v>
      </c>
      <c r="W335" s="22">
        <f t="shared" si="71"/>
        <v>0</v>
      </c>
      <c r="X335" s="22">
        <f t="shared" si="72"/>
        <v>0.3275182147296422</v>
      </c>
      <c r="Y335" s="23">
        <f t="shared" si="73"/>
        <v>1.0262500131934817</v>
      </c>
      <c r="Z335" s="23">
        <f t="shared" si="74"/>
        <v>0.23678352597073848</v>
      </c>
      <c r="AA335" s="24"/>
      <c r="AB335" s="23">
        <f t="shared" si="75"/>
        <v>1.5905517538938625</v>
      </c>
      <c r="AC335" s="30">
        <v>331950.5843071786</v>
      </c>
      <c r="AD335" s="26">
        <f t="shared" si="76"/>
        <v>5279.845840758754</v>
      </c>
      <c r="AE335" s="61" t="s">
        <v>1173</v>
      </c>
      <c r="AF335" s="28">
        <f>F335/H335</f>
        <v>246450561.40350878</v>
      </c>
      <c r="AG335" s="22">
        <f>(M335/AF335)*100</f>
        <v>0.24968822813614375</v>
      </c>
      <c r="AH335" s="22">
        <f>(Q335/AF335)*100</f>
        <v>1.0821806389125266</v>
      </c>
      <c r="AI335" s="22">
        <f>(T335/AF335)*100</f>
        <v>0.34536795743240767</v>
      </c>
      <c r="AJ335" s="22">
        <f t="shared" si="77"/>
        <v>1.677</v>
      </c>
    </row>
    <row r="336" spans="1:36" ht="12.75">
      <c r="A336" s="13" t="s">
        <v>710</v>
      </c>
      <c r="B336" s="14" t="s">
        <v>711</v>
      </c>
      <c r="C336" s="15" t="s">
        <v>687</v>
      </c>
      <c r="D336" s="16"/>
      <c r="E336" s="16"/>
      <c r="F336" s="34">
        <v>1136856297</v>
      </c>
      <c r="G336" s="33">
        <v>71.16</v>
      </c>
      <c r="H336" s="19">
        <f t="shared" si="66"/>
        <v>0.7116</v>
      </c>
      <c r="I336" s="17">
        <v>3598669.98</v>
      </c>
      <c r="J336" s="17">
        <v>216557.09</v>
      </c>
      <c r="K336" s="17">
        <v>0</v>
      </c>
      <c r="L336" s="17">
        <v>239970.2</v>
      </c>
      <c r="M336" s="20">
        <f t="shared" si="67"/>
        <v>4055197.27</v>
      </c>
      <c r="N336" s="17">
        <v>11644650</v>
      </c>
      <c r="O336" s="17">
        <v>3791091.02</v>
      </c>
      <c r="P336" s="17">
        <v>0</v>
      </c>
      <c r="Q336" s="20">
        <f t="shared" si="78"/>
        <v>15435741.02</v>
      </c>
      <c r="R336" s="17">
        <v>5470558.69</v>
      </c>
      <c r="S336" s="17">
        <v>0</v>
      </c>
      <c r="T336" s="21">
        <f t="shared" si="68"/>
        <v>5470558.69</v>
      </c>
      <c r="U336" s="20">
        <f t="shared" si="69"/>
        <v>24961496.98</v>
      </c>
      <c r="V336" s="22">
        <f t="shared" si="70"/>
        <v>0.4812005443815561</v>
      </c>
      <c r="W336" s="22">
        <f t="shared" si="71"/>
        <v>0</v>
      </c>
      <c r="X336" s="22">
        <f t="shared" si="72"/>
        <v>0.4812005443815561</v>
      </c>
      <c r="Y336" s="23">
        <f t="shared" si="73"/>
        <v>1.3577565661317703</v>
      </c>
      <c r="Z336" s="23">
        <f t="shared" si="74"/>
        <v>0.35670271438009193</v>
      </c>
      <c r="AA336" s="24"/>
      <c r="AB336" s="23">
        <f t="shared" si="75"/>
        <v>2.1956598248934185</v>
      </c>
      <c r="AC336" s="30">
        <v>542400.0498504486</v>
      </c>
      <c r="AD336" s="26">
        <f t="shared" si="76"/>
        <v>11909.259984768174</v>
      </c>
      <c r="AE336" s="61" t="s">
        <v>1173</v>
      </c>
      <c r="AF336" s="28">
        <f>F336/H336</f>
        <v>1597605813.6593592</v>
      </c>
      <c r="AG336" s="22">
        <f>(M336/AF336)*100</f>
        <v>0.25382965155287346</v>
      </c>
      <c r="AH336" s="22">
        <f>(Q336/AF336)*100</f>
        <v>0.9661795724593678</v>
      </c>
      <c r="AI336" s="22">
        <f>(T336/AF336)*100</f>
        <v>0.3424223073819153</v>
      </c>
      <c r="AJ336" s="22">
        <f t="shared" si="77"/>
        <v>1.562</v>
      </c>
    </row>
    <row r="337" spans="1:36" ht="12.75">
      <c r="A337" s="13" t="s">
        <v>712</v>
      </c>
      <c r="B337" s="14" t="s">
        <v>713</v>
      </c>
      <c r="C337" s="15" t="s">
        <v>687</v>
      </c>
      <c r="D337" s="16"/>
      <c r="E337" s="16"/>
      <c r="F337" s="34">
        <v>152312326</v>
      </c>
      <c r="G337" s="33">
        <v>96.02</v>
      </c>
      <c r="H337" s="19">
        <f t="shared" si="66"/>
        <v>0.9601999999999999</v>
      </c>
      <c r="I337" s="17">
        <v>357172.17</v>
      </c>
      <c r="J337" s="17">
        <v>21493.53</v>
      </c>
      <c r="K337" s="17">
        <v>6641.84</v>
      </c>
      <c r="L337" s="17">
        <v>23817.28</v>
      </c>
      <c r="M337" s="20">
        <f t="shared" si="67"/>
        <v>409124.81999999995</v>
      </c>
      <c r="N337" s="17">
        <v>1393274</v>
      </c>
      <c r="O337" s="17">
        <v>509676.9</v>
      </c>
      <c r="P337" s="17">
        <v>0</v>
      </c>
      <c r="Q337" s="20">
        <f t="shared" si="78"/>
        <v>1902950.9</v>
      </c>
      <c r="R337" s="17">
        <v>263839.98</v>
      </c>
      <c r="S337" s="17">
        <v>0</v>
      </c>
      <c r="T337" s="21">
        <f t="shared" si="68"/>
        <v>263839.98</v>
      </c>
      <c r="U337" s="20">
        <f t="shared" si="69"/>
        <v>2575915.6999999997</v>
      </c>
      <c r="V337" s="22">
        <f t="shared" si="70"/>
        <v>0.1732229996934063</v>
      </c>
      <c r="W337" s="22">
        <f t="shared" si="71"/>
        <v>0</v>
      </c>
      <c r="X337" s="22">
        <f t="shared" si="72"/>
        <v>0.1732229996934063</v>
      </c>
      <c r="Y337" s="23">
        <f t="shared" si="73"/>
        <v>1.249374197069251</v>
      </c>
      <c r="Z337" s="23">
        <f t="shared" si="74"/>
        <v>0.2686091341025151</v>
      </c>
      <c r="AA337" s="24"/>
      <c r="AB337" s="23">
        <f t="shared" si="75"/>
        <v>1.6912063308651724</v>
      </c>
      <c r="AC337" s="30">
        <v>316124.7159090909</v>
      </c>
      <c r="AD337" s="26">
        <f t="shared" si="76"/>
        <v>5346.321208884086</v>
      </c>
      <c r="AE337" s="61" t="s">
        <v>1173</v>
      </c>
      <c r="AF337" s="28">
        <f>F337/H337</f>
        <v>158625625.9112685</v>
      </c>
      <c r="AG337" s="22">
        <f>(M337/AF337)*100</f>
        <v>0.25791849056523497</v>
      </c>
      <c r="AH337" s="22">
        <f>(Q337/AF337)*100</f>
        <v>1.1996491040258945</v>
      </c>
      <c r="AI337" s="22">
        <f>(T337/AF337)*100</f>
        <v>0.16632872430560872</v>
      </c>
      <c r="AJ337" s="22">
        <f t="shared" si="77"/>
        <v>1.6239999999999999</v>
      </c>
    </row>
    <row r="338" spans="1:36" ht="12.75">
      <c r="A338" s="13" t="s">
        <v>714</v>
      </c>
      <c r="B338" s="14" t="s">
        <v>715</v>
      </c>
      <c r="C338" s="15" t="s">
        <v>687</v>
      </c>
      <c r="D338" s="16"/>
      <c r="E338" s="32"/>
      <c r="F338" s="34">
        <v>1080148969</v>
      </c>
      <c r="G338" s="33">
        <v>84.59</v>
      </c>
      <c r="H338" s="19">
        <f t="shared" si="66"/>
        <v>0.8459</v>
      </c>
      <c r="I338" s="17">
        <v>2820867.53</v>
      </c>
      <c r="J338" s="17">
        <v>0</v>
      </c>
      <c r="K338" s="17">
        <v>0</v>
      </c>
      <c r="L338" s="17">
        <v>188130.62</v>
      </c>
      <c r="M338" s="20">
        <f t="shared" si="67"/>
        <v>3008998.15</v>
      </c>
      <c r="N338" s="17">
        <v>8165236</v>
      </c>
      <c r="O338" s="17">
        <v>4048479.72</v>
      </c>
      <c r="P338" s="17">
        <v>0</v>
      </c>
      <c r="Q338" s="20">
        <f t="shared" si="78"/>
        <v>12213715.72</v>
      </c>
      <c r="R338" s="17">
        <v>7750354.65</v>
      </c>
      <c r="S338" s="17">
        <v>0</v>
      </c>
      <c r="T338" s="21">
        <f t="shared" si="68"/>
        <v>7750354.65</v>
      </c>
      <c r="U338" s="20">
        <f t="shared" si="69"/>
        <v>22973068.520000003</v>
      </c>
      <c r="V338" s="22">
        <f t="shared" si="70"/>
        <v>0.7175264590749242</v>
      </c>
      <c r="W338" s="22">
        <f t="shared" si="71"/>
        <v>0</v>
      </c>
      <c r="X338" s="22">
        <f t="shared" si="72"/>
        <v>0.7175264590749242</v>
      </c>
      <c r="Y338" s="23">
        <f t="shared" si="73"/>
        <v>1.1307436354179403</v>
      </c>
      <c r="Z338" s="23">
        <f t="shared" si="74"/>
        <v>0.27857251512129155</v>
      </c>
      <c r="AA338" s="24"/>
      <c r="AB338" s="23">
        <f t="shared" si="75"/>
        <v>2.1268426096141564</v>
      </c>
      <c r="AC338" s="30">
        <v>259205.67255434784</v>
      </c>
      <c r="AD338" s="26">
        <f t="shared" si="76"/>
        <v>5512.896690422817</v>
      </c>
      <c r="AE338" s="61" t="s">
        <v>1173</v>
      </c>
      <c r="AF338" s="28">
        <f>F338/H338</f>
        <v>1276922767.4666038</v>
      </c>
      <c r="AG338" s="22">
        <f>(M338/AF338)*100</f>
        <v>0.23564449054110048</v>
      </c>
      <c r="AH338" s="22">
        <f>(Q338/AF338)*100</f>
        <v>0.9564960412000356</v>
      </c>
      <c r="AI338" s="22">
        <f>(T338/AF338)*100</f>
        <v>0.6069556317314784</v>
      </c>
      <c r="AJ338" s="22">
        <f t="shared" si="77"/>
        <v>1.799</v>
      </c>
    </row>
    <row r="339" spans="1:36" ht="12.75">
      <c r="A339" s="13" t="s">
        <v>716</v>
      </c>
      <c r="B339" s="14" t="s">
        <v>717</v>
      </c>
      <c r="C339" s="15" t="s">
        <v>687</v>
      </c>
      <c r="D339" s="16"/>
      <c r="E339" s="16"/>
      <c r="F339" s="34">
        <v>3088181896</v>
      </c>
      <c r="G339" s="33">
        <v>45.59</v>
      </c>
      <c r="H339" s="19">
        <f t="shared" si="66"/>
        <v>0.4559</v>
      </c>
      <c r="I339" s="17">
        <v>14312576.16</v>
      </c>
      <c r="J339" s="17">
        <v>863257.55</v>
      </c>
      <c r="K339" s="17">
        <v>0</v>
      </c>
      <c r="L339" s="17">
        <v>957531.8</v>
      </c>
      <c r="M339" s="20">
        <f t="shared" si="67"/>
        <v>16133365.510000002</v>
      </c>
      <c r="N339" s="17">
        <v>55342814</v>
      </c>
      <c r="O339" s="17">
        <v>21813856.18</v>
      </c>
      <c r="P339" s="17">
        <v>0</v>
      </c>
      <c r="Q339" s="20">
        <f t="shared" si="78"/>
        <v>77156670.18</v>
      </c>
      <c r="R339" s="17">
        <v>13749605.81</v>
      </c>
      <c r="S339" s="17">
        <v>926454.57</v>
      </c>
      <c r="T339" s="21">
        <f t="shared" si="68"/>
        <v>14676060.38</v>
      </c>
      <c r="U339" s="20">
        <f t="shared" si="69"/>
        <v>107966096.07000001</v>
      </c>
      <c r="V339" s="22">
        <f t="shared" si="70"/>
        <v>0.44523302943422216</v>
      </c>
      <c r="W339" s="22">
        <f t="shared" si="71"/>
        <v>0.030000000038857815</v>
      </c>
      <c r="X339" s="22">
        <f t="shared" si="72"/>
        <v>0.47523302947308005</v>
      </c>
      <c r="Y339" s="23">
        <f t="shared" si="73"/>
        <v>2.498449663212455</v>
      </c>
      <c r="Z339" s="23">
        <f t="shared" si="74"/>
        <v>0.5224227734414515</v>
      </c>
      <c r="AA339" s="24"/>
      <c r="AB339" s="23">
        <f t="shared" si="75"/>
        <v>3.4961054661269864</v>
      </c>
      <c r="AC339" s="30">
        <v>199150.2070302176</v>
      </c>
      <c r="AD339" s="26">
        <f t="shared" si="76"/>
        <v>6962.501273786647</v>
      </c>
      <c r="AE339" s="61" t="s">
        <v>1173</v>
      </c>
      <c r="AF339" s="28">
        <f>F339/H339</f>
        <v>6773814204.869489</v>
      </c>
      <c r="AG339" s="22">
        <f>(M339/AF339)*100</f>
        <v>0.23817254241195773</v>
      </c>
      <c r="AH339" s="22">
        <f>(Q339/AF339)*100</f>
        <v>1.1390432014585583</v>
      </c>
      <c r="AI339" s="22">
        <f>(T339/AF339)*100</f>
        <v>0.21665873813677716</v>
      </c>
      <c r="AJ339" s="22">
        <f t="shared" si="77"/>
        <v>1.594</v>
      </c>
    </row>
    <row r="340" spans="1:36" ht="13.5" customHeight="1">
      <c r="A340" s="13" t="s">
        <v>718</v>
      </c>
      <c r="B340" s="14" t="s">
        <v>719</v>
      </c>
      <c r="C340" s="15" t="s">
        <v>687</v>
      </c>
      <c r="D340" s="16"/>
      <c r="E340" s="16"/>
      <c r="F340" s="34">
        <v>542093646</v>
      </c>
      <c r="G340" s="33">
        <v>66.59</v>
      </c>
      <c r="H340" s="19">
        <f t="shared" si="66"/>
        <v>0.6659</v>
      </c>
      <c r="I340" s="17">
        <v>1823872.27</v>
      </c>
      <c r="J340" s="17">
        <v>109757.58</v>
      </c>
      <c r="K340" s="17">
        <v>0</v>
      </c>
      <c r="L340" s="17">
        <v>121624.04</v>
      </c>
      <c r="M340" s="20">
        <f t="shared" si="67"/>
        <v>2055253.8900000001</v>
      </c>
      <c r="N340" s="17">
        <v>3218273</v>
      </c>
      <c r="O340" s="17">
        <v>4095763.35</v>
      </c>
      <c r="P340" s="17">
        <v>0</v>
      </c>
      <c r="Q340" s="20">
        <f t="shared" si="78"/>
        <v>7314036.35</v>
      </c>
      <c r="R340" s="17">
        <v>5279011.54</v>
      </c>
      <c r="S340" s="17">
        <v>0</v>
      </c>
      <c r="T340" s="21">
        <f t="shared" si="68"/>
        <v>5279011.54</v>
      </c>
      <c r="U340" s="20">
        <f t="shared" si="69"/>
        <v>14648301.780000001</v>
      </c>
      <c r="V340" s="22">
        <f t="shared" si="70"/>
        <v>0.9738191139026927</v>
      </c>
      <c r="W340" s="22">
        <f t="shared" si="71"/>
        <v>0</v>
      </c>
      <c r="X340" s="22">
        <f t="shared" si="72"/>
        <v>0.9738191139026927</v>
      </c>
      <c r="Y340" s="23">
        <f t="shared" si="73"/>
        <v>1.3492200847526628</v>
      </c>
      <c r="Z340" s="23">
        <f t="shared" si="74"/>
        <v>0.37913262868238823</v>
      </c>
      <c r="AA340" s="24"/>
      <c r="AB340" s="23">
        <f t="shared" si="75"/>
        <v>2.702171827337744</v>
      </c>
      <c r="AC340" s="30">
        <v>214099.7789566755</v>
      </c>
      <c r="AD340" s="26">
        <f t="shared" si="76"/>
        <v>5785.343909359669</v>
      </c>
      <c r="AE340" s="61" t="s">
        <v>1173</v>
      </c>
      <c r="AF340" s="28">
        <f>F340/H340</f>
        <v>814076657.155729</v>
      </c>
      <c r="AG340" s="22">
        <f>(M340/AF340)*100</f>
        <v>0.2524644174396023</v>
      </c>
      <c r="AH340" s="22">
        <f>(Q340/AF340)*100</f>
        <v>0.8984456544367981</v>
      </c>
      <c r="AI340" s="22">
        <f>(T340/AF340)*100</f>
        <v>0.6484661479478031</v>
      </c>
      <c r="AJ340" s="22">
        <f t="shared" si="77"/>
        <v>1.798</v>
      </c>
    </row>
    <row r="341" spans="1:36" ht="12.75">
      <c r="A341" s="13" t="s">
        <v>720</v>
      </c>
      <c r="B341" s="14" t="s">
        <v>721</v>
      </c>
      <c r="C341" s="15" t="s">
        <v>687</v>
      </c>
      <c r="D341" s="16"/>
      <c r="E341" s="16"/>
      <c r="F341" s="34">
        <v>4579651507</v>
      </c>
      <c r="G341" s="33">
        <v>98.63</v>
      </c>
      <c r="H341" s="19">
        <f t="shared" si="66"/>
        <v>0.9863</v>
      </c>
      <c r="I341" s="17">
        <v>10322275.06</v>
      </c>
      <c r="J341" s="17">
        <v>621384.59</v>
      </c>
      <c r="K341" s="17">
        <v>0</v>
      </c>
      <c r="L341" s="17">
        <v>688449.55</v>
      </c>
      <c r="M341" s="20">
        <f t="shared" si="67"/>
        <v>11632109.200000001</v>
      </c>
      <c r="N341" s="17">
        <v>48965083</v>
      </c>
      <c r="O341" s="17">
        <v>0</v>
      </c>
      <c r="P341" s="17">
        <v>0</v>
      </c>
      <c r="Q341" s="20">
        <f t="shared" si="78"/>
        <v>48965083</v>
      </c>
      <c r="R341" s="17">
        <v>9475498</v>
      </c>
      <c r="S341" s="17">
        <v>1144913</v>
      </c>
      <c r="T341" s="21">
        <f t="shared" si="68"/>
        <v>10620411</v>
      </c>
      <c r="U341" s="20">
        <f t="shared" si="69"/>
        <v>71217603.2</v>
      </c>
      <c r="V341" s="22">
        <f t="shared" si="70"/>
        <v>0.20690434600791557</v>
      </c>
      <c r="W341" s="22">
        <f t="shared" si="71"/>
        <v>0.025000002691252816</v>
      </c>
      <c r="X341" s="22">
        <f t="shared" si="72"/>
        <v>0.23190434869916837</v>
      </c>
      <c r="Y341" s="23">
        <f t="shared" si="73"/>
        <v>1.0691879704199512</v>
      </c>
      <c r="Z341" s="23">
        <f t="shared" si="74"/>
        <v>0.25399550996883313</v>
      </c>
      <c r="AA341" s="24"/>
      <c r="AB341" s="23">
        <f t="shared" si="75"/>
        <v>1.5550878290879526</v>
      </c>
      <c r="AC341" s="30">
        <v>735851.335528723</v>
      </c>
      <c r="AD341" s="26">
        <f t="shared" si="76"/>
        <v>11443.134558988324</v>
      </c>
      <c r="AE341" s="61" t="s">
        <v>1173</v>
      </c>
      <c r="AF341" s="28">
        <f>F341/H341</f>
        <v>4643264226.9086485</v>
      </c>
      <c r="AG341" s="22">
        <f>(M341/AF341)*100</f>
        <v>0.25051577148226006</v>
      </c>
      <c r="AH341" s="22">
        <f>(Q341/AF341)*100</f>
        <v>1.0545400952251978</v>
      </c>
      <c r="AI341" s="22">
        <f>(T341/AF341)*100</f>
        <v>0.22872725912198977</v>
      </c>
      <c r="AJ341" s="22">
        <f t="shared" si="77"/>
        <v>1.5350000000000001</v>
      </c>
    </row>
    <row r="342" spans="1:36" ht="12.75">
      <c r="A342" s="13" t="s">
        <v>722</v>
      </c>
      <c r="B342" s="14" t="s">
        <v>723</v>
      </c>
      <c r="C342" s="15" t="s">
        <v>687</v>
      </c>
      <c r="D342" s="16"/>
      <c r="E342" s="16"/>
      <c r="F342" s="34">
        <v>6870231317</v>
      </c>
      <c r="G342" s="33">
        <v>97.16</v>
      </c>
      <c r="H342" s="19">
        <f t="shared" si="66"/>
        <v>0.9716</v>
      </c>
      <c r="I342" s="17">
        <v>15947378.47</v>
      </c>
      <c r="J342" s="17">
        <v>959817.62</v>
      </c>
      <c r="K342" s="17">
        <v>296486.61</v>
      </c>
      <c r="L342" s="17">
        <v>1063555.48</v>
      </c>
      <c r="M342" s="20">
        <f t="shared" si="67"/>
        <v>18267238.18</v>
      </c>
      <c r="N342" s="17">
        <v>68603584.5</v>
      </c>
      <c r="O342" s="17">
        <v>25462524.42</v>
      </c>
      <c r="P342" s="17">
        <v>0</v>
      </c>
      <c r="Q342" s="20">
        <f t="shared" si="78"/>
        <v>94066108.92</v>
      </c>
      <c r="R342" s="17">
        <v>18277984</v>
      </c>
      <c r="S342" s="17">
        <v>1374046.26</v>
      </c>
      <c r="T342" s="21">
        <f t="shared" si="68"/>
        <v>19652030.26</v>
      </c>
      <c r="U342" s="20">
        <f t="shared" si="69"/>
        <v>131985377.36</v>
      </c>
      <c r="V342" s="22">
        <f t="shared" si="70"/>
        <v>0.26604612212651646</v>
      </c>
      <c r="W342" s="22">
        <f t="shared" si="71"/>
        <v>0.019999999950511126</v>
      </c>
      <c r="X342" s="22">
        <f t="shared" si="72"/>
        <v>0.2860461220770276</v>
      </c>
      <c r="Y342" s="23">
        <f t="shared" si="73"/>
        <v>1.3691840140409643</v>
      </c>
      <c r="Z342" s="23">
        <f t="shared" si="74"/>
        <v>0.26588971079909274</v>
      </c>
      <c r="AA342" s="24"/>
      <c r="AB342" s="23">
        <f t="shared" si="75"/>
        <v>1.9211198469170847</v>
      </c>
      <c r="AC342" s="30">
        <v>352225.90259268234</v>
      </c>
      <c r="AD342" s="26">
        <f t="shared" si="76"/>
        <v>6766.681720690859</v>
      </c>
      <c r="AE342" s="61" t="s">
        <v>1173</v>
      </c>
      <c r="AF342" s="28">
        <f>F342/H342</f>
        <v>7071049111.774393</v>
      </c>
      <c r="AG342" s="22">
        <f>(M342/AF342)*100</f>
        <v>0.2583384430123985</v>
      </c>
      <c r="AH342" s="22">
        <f>(Q342/AF342)*100</f>
        <v>1.3302991880422008</v>
      </c>
      <c r="AI342" s="22">
        <f>(T342/AF342)*100</f>
        <v>0.27792241221004</v>
      </c>
      <c r="AJ342" s="22">
        <f t="shared" si="77"/>
        <v>1.866</v>
      </c>
    </row>
    <row r="343" spans="1:36" ht="12.75">
      <c r="A343" s="13" t="s">
        <v>724</v>
      </c>
      <c r="B343" s="14" t="s">
        <v>725</v>
      </c>
      <c r="C343" s="15" t="s">
        <v>687</v>
      </c>
      <c r="D343" s="16"/>
      <c r="E343" s="16"/>
      <c r="F343" s="34">
        <v>198833822</v>
      </c>
      <c r="G343" s="33">
        <v>68.33</v>
      </c>
      <c r="H343" s="19">
        <f t="shared" si="66"/>
        <v>0.6833</v>
      </c>
      <c r="I343" s="17">
        <v>664086.92</v>
      </c>
      <c r="J343" s="17">
        <v>39962.72</v>
      </c>
      <c r="K343" s="17">
        <v>0</v>
      </c>
      <c r="L343" s="17">
        <v>44283.25</v>
      </c>
      <c r="M343" s="20">
        <f t="shared" si="67"/>
        <v>748332.89</v>
      </c>
      <c r="N343" s="17">
        <v>504034</v>
      </c>
      <c r="O343" s="17">
        <v>0</v>
      </c>
      <c r="P343" s="17">
        <v>0</v>
      </c>
      <c r="Q343" s="20">
        <f t="shared" si="78"/>
        <v>504034</v>
      </c>
      <c r="R343" s="17">
        <v>1703282</v>
      </c>
      <c r="S343" s="17">
        <v>0</v>
      </c>
      <c r="T343" s="21">
        <f t="shared" si="68"/>
        <v>1703282</v>
      </c>
      <c r="U343" s="20">
        <f t="shared" si="69"/>
        <v>2955648.89</v>
      </c>
      <c r="V343" s="22">
        <f t="shared" si="70"/>
        <v>0.8566359499944631</v>
      </c>
      <c r="W343" s="22">
        <f t="shared" si="71"/>
        <v>0</v>
      </c>
      <c r="X343" s="22">
        <f t="shared" si="72"/>
        <v>0.8566359499944631</v>
      </c>
      <c r="Y343" s="23">
        <f t="shared" si="73"/>
        <v>0.25349510205562514</v>
      </c>
      <c r="Z343" s="23">
        <f t="shared" si="74"/>
        <v>0.37636096438361477</v>
      </c>
      <c r="AA343" s="24"/>
      <c r="AB343" s="23">
        <f t="shared" si="75"/>
        <v>1.4864920164337032</v>
      </c>
      <c r="AC343" s="30">
        <v>499406.83544303797</v>
      </c>
      <c r="AD343" s="26">
        <f t="shared" si="76"/>
        <v>7423.6427383849605</v>
      </c>
      <c r="AE343" s="61" t="s">
        <v>1173</v>
      </c>
      <c r="AF343" s="28">
        <f>F343/H343</f>
        <v>290990519.5375384</v>
      </c>
      <c r="AG343" s="22">
        <f>(M343/AF343)*100</f>
        <v>0.257167446963324</v>
      </c>
      <c r="AH343" s="22">
        <f>(Q343/AF343)*100</f>
        <v>0.17321320323460865</v>
      </c>
      <c r="AI343" s="22">
        <f>(T343/AF343)*100</f>
        <v>0.5853393446312167</v>
      </c>
      <c r="AJ343" s="22">
        <f t="shared" si="77"/>
        <v>1.015</v>
      </c>
    </row>
    <row r="344" spans="1:36" ht="12.75">
      <c r="A344" s="13" t="s">
        <v>726</v>
      </c>
      <c r="B344" s="14" t="s">
        <v>727</v>
      </c>
      <c r="C344" s="15" t="s">
        <v>687</v>
      </c>
      <c r="D344" s="16"/>
      <c r="E344" s="16"/>
      <c r="F344" s="34">
        <v>775263173</v>
      </c>
      <c r="G344" s="33">
        <v>93.88</v>
      </c>
      <c r="H344" s="19">
        <f t="shared" si="66"/>
        <v>0.9388</v>
      </c>
      <c r="I344" s="17">
        <v>1787072.43</v>
      </c>
      <c r="J344" s="17">
        <v>107550.31</v>
      </c>
      <c r="K344" s="17">
        <v>0</v>
      </c>
      <c r="L344" s="17">
        <v>119184.85</v>
      </c>
      <c r="M344" s="20">
        <f t="shared" si="67"/>
        <v>2013807.59</v>
      </c>
      <c r="N344" s="17">
        <v>4470589</v>
      </c>
      <c r="O344" s="17">
        <v>0</v>
      </c>
      <c r="P344" s="17">
        <v>0</v>
      </c>
      <c r="Q344" s="20">
        <f t="shared" si="78"/>
        <v>4470589</v>
      </c>
      <c r="R344" s="17">
        <v>8334302.25</v>
      </c>
      <c r="S344" s="17">
        <v>0</v>
      </c>
      <c r="T344" s="21">
        <f t="shared" si="68"/>
        <v>8334302.25</v>
      </c>
      <c r="U344" s="20">
        <f t="shared" si="69"/>
        <v>14818698.84</v>
      </c>
      <c r="V344" s="22">
        <f t="shared" si="70"/>
        <v>1.0750287825164113</v>
      </c>
      <c r="W344" s="22">
        <f t="shared" si="71"/>
        <v>0</v>
      </c>
      <c r="X344" s="22">
        <f t="shared" si="72"/>
        <v>1.0750287825164113</v>
      </c>
      <c r="Y344" s="23">
        <f t="shared" si="73"/>
        <v>0.576654374372043</v>
      </c>
      <c r="Z344" s="23">
        <f t="shared" si="74"/>
        <v>0.25975793254918356</v>
      </c>
      <c r="AA344" s="24"/>
      <c r="AB344" s="23">
        <f t="shared" si="75"/>
        <v>1.9114410894376381</v>
      </c>
      <c r="AC344" s="30">
        <v>220376.72811059907</v>
      </c>
      <c r="AD344" s="26">
        <f t="shared" si="76"/>
        <v>4212.371332664256</v>
      </c>
      <c r="AE344" s="61" t="s">
        <v>1173</v>
      </c>
      <c r="AF344" s="28">
        <f>F344/H344</f>
        <v>825802272.0494248</v>
      </c>
      <c r="AG344" s="22">
        <f>(M344/AF344)*100</f>
        <v>0.2438607470771735</v>
      </c>
      <c r="AH344" s="22">
        <f>(Q344/AF344)*100</f>
        <v>0.541363126660474</v>
      </c>
      <c r="AI344" s="22">
        <f>(T344/AF344)*100</f>
        <v>1.009237021026407</v>
      </c>
      <c r="AJ344" s="22">
        <f t="shared" si="77"/>
        <v>1.794</v>
      </c>
    </row>
    <row r="345" spans="1:36" ht="12.75">
      <c r="A345" s="13" t="s">
        <v>728</v>
      </c>
      <c r="B345" s="14" t="s">
        <v>729</v>
      </c>
      <c r="C345" s="15" t="s">
        <v>687</v>
      </c>
      <c r="D345" s="16"/>
      <c r="E345" s="16"/>
      <c r="F345" s="34">
        <v>329310230</v>
      </c>
      <c r="G345" s="33">
        <v>41.13</v>
      </c>
      <c r="H345" s="19">
        <f t="shared" si="66"/>
        <v>0.4113</v>
      </c>
      <c r="I345" s="17">
        <v>1758335.21</v>
      </c>
      <c r="J345" s="17">
        <v>0</v>
      </c>
      <c r="K345" s="17">
        <v>0</v>
      </c>
      <c r="L345" s="17">
        <v>117384.05</v>
      </c>
      <c r="M345" s="20">
        <f t="shared" si="67"/>
        <v>1875719.26</v>
      </c>
      <c r="N345" s="17">
        <v>8528422.5</v>
      </c>
      <c r="O345" s="17">
        <v>0</v>
      </c>
      <c r="P345" s="17">
        <v>0</v>
      </c>
      <c r="Q345" s="20">
        <f t="shared" si="78"/>
        <v>8528422.5</v>
      </c>
      <c r="R345" s="17">
        <v>5198895.61</v>
      </c>
      <c r="S345" s="17">
        <v>82374</v>
      </c>
      <c r="T345" s="21">
        <f t="shared" si="68"/>
        <v>5281269.61</v>
      </c>
      <c r="U345" s="20">
        <f t="shared" si="69"/>
        <v>15685411.370000001</v>
      </c>
      <c r="V345" s="22">
        <f t="shared" si="70"/>
        <v>1.578722777607</v>
      </c>
      <c r="W345" s="22">
        <f t="shared" si="71"/>
        <v>0.02501410296303276</v>
      </c>
      <c r="X345" s="22">
        <f t="shared" si="72"/>
        <v>1.603736880570033</v>
      </c>
      <c r="Y345" s="23">
        <f t="shared" si="73"/>
        <v>2.5897836517256088</v>
      </c>
      <c r="Z345" s="23">
        <f t="shared" si="74"/>
        <v>0.5695903403911868</v>
      </c>
      <c r="AA345" s="24"/>
      <c r="AB345" s="23">
        <f t="shared" si="75"/>
        <v>4.763110872686828</v>
      </c>
      <c r="AC345" s="30">
        <v>123271.43962848297</v>
      </c>
      <c r="AD345" s="26">
        <f t="shared" si="76"/>
        <v>5871.555343861852</v>
      </c>
      <c r="AE345" s="61" t="s">
        <v>1173</v>
      </c>
      <c r="AF345" s="28">
        <f>F345/H345</f>
        <v>800657014.3447605</v>
      </c>
      <c r="AG345" s="22">
        <f>(M345/AF345)*100</f>
        <v>0.2342725070028951</v>
      </c>
      <c r="AH345" s="22">
        <f>(Q345/AF345)*100</f>
        <v>1.0651780159547426</v>
      </c>
      <c r="AI345" s="22">
        <f>(T345/AF345)*100</f>
        <v>0.6596169789784545</v>
      </c>
      <c r="AJ345" s="22">
        <f t="shared" si="77"/>
        <v>1.959</v>
      </c>
    </row>
    <row r="346" spans="1:36" ht="15.75">
      <c r="A346" s="13" t="s">
        <v>730</v>
      </c>
      <c r="B346" s="14" t="s">
        <v>731</v>
      </c>
      <c r="C346" s="15" t="s">
        <v>687</v>
      </c>
      <c r="D346" s="16"/>
      <c r="E346" s="36"/>
      <c r="F346" s="34">
        <v>1253700152</v>
      </c>
      <c r="G346" s="33">
        <v>74.15</v>
      </c>
      <c r="H346" s="19">
        <f t="shared" si="66"/>
        <v>0.7415</v>
      </c>
      <c r="I346" s="17">
        <v>3752624.73</v>
      </c>
      <c r="J346" s="17">
        <v>225828.19</v>
      </c>
      <c r="K346" s="17">
        <v>0</v>
      </c>
      <c r="L346" s="17">
        <v>250254.82</v>
      </c>
      <c r="M346" s="20">
        <f t="shared" si="67"/>
        <v>4228707.74</v>
      </c>
      <c r="N346" s="17">
        <v>10772793</v>
      </c>
      <c r="O346" s="17">
        <v>5591818.16</v>
      </c>
      <c r="P346" s="17">
        <v>0</v>
      </c>
      <c r="Q346" s="20">
        <f t="shared" si="78"/>
        <v>16364611.16</v>
      </c>
      <c r="R346" s="17">
        <v>6163906.52</v>
      </c>
      <c r="S346" s="17">
        <v>125264.59</v>
      </c>
      <c r="T346" s="21">
        <f t="shared" si="68"/>
        <v>6289171.109999999</v>
      </c>
      <c r="U346" s="20">
        <f t="shared" si="69"/>
        <v>26882490.009999998</v>
      </c>
      <c r="V346" s="22">
        <f t="shared" si="70"/>
        <v>0.4916571566308624</v>
      </c>
      <c r="W346" s="22">
        <f t="shared" si="71"/>
        <v>0.009991590876029502</v>
      </c>
      <c r="X346" s="22">
        <f t="shared" si="72"/>
        <v>0.5016487475068918</v>
      </c>
      <c r="Y346" s="23">
        <f t="shared" si="73"/>
        <v>1.3053050311826078</v>
      </c>
      <c r="Z346" s="23">
        <f t="shared" si="74"/>
        <v>0.33729817558481084</v>
      </c>
      <c r="AA346" s="24"/>
      <c r="AB346" s="23">
        <f t="shared" si="75"/>
        <v>2.14425195427431</v>
      </c>
      <c r="AC346" s="30">
        <v>507833.7296345222</v>
      </c>
      <c r="AD346" s="26">
        <f t="shared" si="76"/>
        <v>10889.234672152357</v>
      </c>
      <c r="AE346" s="61" t="s">
        <v>1173</v>
      </c>
      <c r="AF346" s="28">
        <f>F346/H346</f>
        <v>1690762173.971679</v>
      </c>
      <c r="AG346" s="22">
        <f>(M346/AF346)*100</f>
        <v>0.2501065971961372</v>
      </c>
      <c r="AH346" s="22">
        <f>(Q346/AF346)*100</f>
        <v>0.9678836806219036</v>
      </c>
      <c r="AI346" s="22">
        <f>(T346/AF346)*100</f>
        <v>0.37197254627636034</v>
      </c>
      <c r="AJ346" s="22">
        <f t="shared" si="77"/>
        <v>1.5899999999999999</v>
      </c>
    </row>
    <row r="347" spans="1:36" ht="12.75">
      <c r="A347" s="13" t="s">
        <v>732</v>
      </c>
      <c r="B347" s="14" t="s">
        <v>733</v>
      </c>
      <c r="C347" s="15" t="s">
        <v>687</v>
      </c>
      <c r="D347" s="16"/>
      <c r="E347" s="16" t="s">
        <v>110</v>
      </c>
      <c r="F347" s="34">
        <v>204864904</v>
      </c>
      <c r="G347" s="33">
        <v>118.79</v>
      </c>
      <c r="H347" s="19">
        <f t="shared" si="66"/>
        <v>1.1879</v>
      </c>
      <c r="I347" s="17">
        <v>425213.49</v>
      </c>
      <c r="J347" s="17">
        <v>25588.05</v>
      </c>
      <c r="K347" s="17">
        <v>0</v>
      </c>
      <c r="L347" s="17">
        <v>28354.48</v>
      </c>
      <c r="M347" s="20">
        <f t="shared" si="67"/>
        <v>479156.01999999996</v>
      </c>
      <c r="N347" s="17">
        <v>0</v>
      </c>
      <c r="O347" s="17">
        <v>299999.99</v>
      </c>
      <c r="P347" s="17">
        <v>0</v>
      </c>
      <c r="Q347" s="20">
        <f t="shared" si="78"/>
        <v>299999.99</v>
      </c>
      <c r="R347" s="17">
        <v>489762</v>
      </c>
      <c r="S347" s="17">
        <v>5121.63</v>
      </c>
      <c r="T347" s="21">
        <f t="shared" si="68"/>
        <v>494883.63</v>
      </c>
      <c r="U347" s="20">
        <f t="shared" si="69"/>
        <v>1274039.6400000001</v>
      </c>
      <c r="V347" s="22">
        <f t="shared" si="70"/>
        <v>0.23906583823649952</v>
      </c>
      <c r="W347" s="22">
        <f t="shared" si="71"/>
        <v>0.002500003612136513</v>
      </c>
      <c r="X347" s="22">
        <f t="shared" si="72"/>
        <v>0.24156584184863603</v>
      </c>
      <c r="Y347" s="23">
        <f t="shared" si="73"/>
        <v>0.14643796186778776</v>
      </c>
      <c r="Z347" s="23">
        <f t="shared" si="74"/>
        <v>0.23388877774789574</v>
      </c>
      <c r="AA347" s="24"/>
      <c r="AB347" s="23">
        <f t="shared" si="75"/>
        <v>0.6218925814643196</v>
      </c>
      <c r="AC347" s="30">
        <v>1415636.2962962964</v>
      </c>
      <c r="AD347" s="26">
        <f t="shared" si="76"/>
        <v>8803.737107182922</v>
      </c>
      <c r="AE347" s="61" t="s">
        <v>1173</v>
      </c>
      <c r="AF347" s="28">
        <f>F347/H347</f>
        <v>172459722.1988383</v>
      </c>
      <c r="AG347" s="22">
        <f>(M347/AF347)*100</f>
        <v>0.2778364790867253</v>
      </c>
      <c r="AH347" s="22">
        <f>(Q347/AF347)*100</f>
        <v>0.1739536549027451</v>
      </c>
      <c r="AI347" s="22">
        <f>(T347/AF347)*100</f>
        <v>0.2869560635319947</v>
      </c>
      <c r="AJ347" s="22">
        <f t="shared" si="77"/>
        <v>0.739</v>
      </c>
    </row>
    <row r="348" spans="1:36" ht="12.75">
      <c r="A348" s="13" t="s">
        <v>734</v>
      </c>
      <c r="B348" s="14" t="s">
        <v>735</v>
      </c>
      <c r="C348" s="15" t="s">
        <v>687</v>
      </c>
      <c r="D348" s="16"/>
      <c r="E348" s="16"/>
      <c r="F348" s="34">
        <v>5080087292</v>
      </c>
      <c r="G348" s="33">
        <v>94.47</v>
      </c>
      <c r="H348" s="19">
        <f t="shared" si="66"/>
        <v>0.9447</v>
      </c>
      <c r="I348" s="17">
        <v>11231857.17</v>
      </c>
      <c r="J348" s="17">
        <v>0</v>
      </c>
      <c r="K348" s="17">
        <v>0</v>
      </c>
      <c r="L348" s="17">
        <v>749262.73</v>
      </c>
      <c r="M348" s="20">
        <f t="shared" si="67"/>
        <v>11981119.9</v>
      </c>
      <c r="N348" s="17">
        <v>30963790</v>
      </c>
      <c r="O348" s="17">
        <v>0</v>
      </c>
      <c r="P348" s="17">
        <v>0</v>
      </c>
      <c r="Q348" s="20">
        <f t="shared" si="78"/>
        <v>30963790</v>
      </c>
      <c r="R348" s="17">
        <v>29268645.69</v>
      </c>
      <c r="S348" s="17">
        <v>0</v>
      </c>
      <c r="T348" s="21">
        <f t="shared" si="68"/>
        <v>29268645.69</v>
      </c>
      <c r="U348" s="20">
        <f t="shared" si="69"/>
        <v>72213555.59</v>
      </c>
      <c r="V348" s="22">
        <f t="shared" si="70"/>
        <v>0.576144542557203</v>
      </c>
      <c r="W348" s="22">
        <f t="shared" si="71"/>
        <v>0</v>
      </c>
      <c r="X348" s="22">
        <f t="shared" si="72"/>
        <v>0.576144542557203</v>
      </c>
      <c r="Y348" s="23">
        <f t="shared" si="73"/>
        <v>0.6095129516526426</v>
      </c>
      <c r="Z348" s="23">
        <f t="shared" si="74"/>
        <v>0.23584476429898324</v>
      </c>
      <c r="AA348" s="24"/>
      <c r="AB348" s="23">
        <f t="shared" si="75"/>
        <v>1.4215022585088288</v>
      </c>
      <c r="AC348" s="30">
        <v>483605.30184359563</v>
      </c>
      <c r="AD348" s="26">
        <f t="shared" si="76"/>
        <v>6874.46028797515</v>
      </c>
      <c r="AE348" s="61" t="s">
        <v>1173</v>
      </c>
      <c r="AF348" s="28">
        <f>F348/H348</f>
        <v>5377460878.585794</v>
      </c>
      <c r="AG348" s="22">
        <f>(M348/AF348)*100</f>
        <v>0.22280254883324946</v>
      </c>
      <c r="AH348" s="22">
        <f>(Q348/AF348)*100</f>
        <v>0.5758068854262515</v>
      </c>
      <c r="AI348" s="22">
        <f>(T348/AF348)*100</f>
        <v>0.5442837493537898</v>
      </c>
      <c r="AJ348" s="22">
        <f t="shared" si="77"/>
        <v>1.343</v>
      </c>
    </row>
    <row r="349" spans="1:36" ht="12.75">
      <c r="A349" s="13" t="s">
        <v>736</v>
      </c>
      <c r="B349" s="14" t="s">
        <v>737</v>
      </c>
      <c r="C349" s="15" t="s">
        <v>687</v>
      </c>
      <c r="D349" s="16"/>
      <c r="E349" s="16"/>
      <c r="F349" s="34">
        <v>6332030561</v>
      </c>
      <c r="G349" s="33">
        <v>97.7</v>
      </c>
      <c r="H349" s="19">
        <f t="shared" si="66"/>
        <v>0.977</v>
      </c>
      <c r="I349" s="17">
        <v>14554079.75</v>
      </c>
      <c r="J349" s="17">
        <v>875834.1</v>
      </c>
      <c r="K349" s="17">
        <v>0</v>
      </c>
      <c r="L349" s="17">
        <v>970545.28</v>
      </c>
      <c r="M349" s="20">
        <f t="shared" si="67"/>
        <v>16400459.129999999</v>
      </c>
      <c r="N349" s="17">
        <v>49119023.28</v>
      </c>
      <c r="O349" s="17">
        <v>22761660.64</v>
      </c>
      <c r="P349" s="17">
        <v>0</v>
      </c>
      <c r="Q349" s="20">
        <f t="shared" si="78"/>
        <v>71880683.92</v>
      </c>
      <c r="R349" s="17">
        <v>17975547.31</v>
      </c>
      <c r="S349" s="17">
        <v>1266406</v>
      </c>
      <c r="T349" s="21">
        <f t="shared" si="68"/>
        <v>19241953.31</v>
      </c>
      <c r="U349" s="20">
        <f t="shared" si="69"/>
        <v>107523096.36</v>
      </c>
      <c r="V349" s="22">
        <f t="shared" si="70"/>
        <v>0.2838828261618682</v>
      </c>
      <c r="W349" s="22">
        <f t="shared" si="71"/>
        <v>0.01999999822805656</v>
      </c>
      <c r="X349" s="22">
        <f t="shared" si="72"/>
        <v>0.3038828243899248</v>
      </c>
      <c r="Y349" s="23">
        <f t="shared" si="73"/>
        <v>1.1351916771015724</v>
      </c>
      <c r="Z349" s="23">
        <f t="shared" si="74"/>
        <v>0.25900789599805596</v>
      </c>
      <c r="AA349" s="24"/>
      <c r="AB349" s="23">
        <f t="shared" si="75"/>
        <v>1.6980823974895531</v>
      </c>
      <c r="AC349" s="30">
        <v>431132.75548826647</v>
      </c>
      <c r="AD349" s="26">
        <f t="shared" si="76"/>
        <v>7320.989430757929</v>
      </c>
      <c r="AE349" s="61" t="s">
        <v>1173</v>
      </c>
      <c r="AF349" s="28">
        <f>F349/H349</f>
        <v>6481095763.561924</v>
      </c>
      <c r="AG349" s="22">
        <f>(M349/AF349)*100</f>
        <v>0.2530507143901007</v>
      </c>
      <c r="AH349" s="22">
        <f>(Q349/AF349)*100</f>
        <v>1.1090822685282362</v>
      </c>
      <c r="AI349" s="22">
        <f>(T349/AF349)*100</f>
        <v>0.29689351942895653</v>
      </c>
      <c r="AJ349" s="22">
        <f t="shared" si="77"/>
        <v>1.659</v>
      </c>
    </row>
    <row r="350" spans="1:36" ht="12.75">
      <c r="A350" s="13" t="s">
        <v>738</v>
      </c>
      <c r="B350" s="14" t="s">
        <v>739</v>
      </c>
      <c r="C350" s="15" t="s">
        <v>687</v>
      </c>
      <c r="D350" s="16"/>
      <c r="E350" s="16"/>
      <c r="F350" s="34">
        <v>1577534400</v>
      </c>
      <c r="G350" s="33">
        <v>70.55</v>
      </c>
      <c r="H350" s="19">
        <f t="shared" si="66"/>
        <v>0.7055</v>
      </c>
      <c r="I350" s="17">
        <v>4913077.57</v>
      </c>
      <c r="J350" s="17">
        <v>295656.81</v>
      </c>
      <c r="K350" s="17">
        <v>91360.79</v>
      </c>
      <c r="L350" s="17">
        <v>327625.51</v>
      </c>
      <c r="M350" s="20">
        <f t="shared" si="67"/>
        <v>5627720.68</v>
      </c>
      <c r="N350" s="17">
        <v>12321458</v>
      </c>
      <c r="O350" s="17">
        <v>0</v>
      </c>
      <c r="P350" s="17">
        <v>0</v>
      </c>
      <c r="Q350" s="20">
        <f t="shared" si="78"/>
        <v>12321458</v>
      </c>
      <c r="R350" s="17">
        <v>5134772.81</v>
      </c>
      <c r="S350" s="17">
        <v>78876.72</v>
      </c>
      <c r="T350" s="21">
        <f t="shared" si="68"/>
        <v>5213649.529999999</v>
      </c>
      <c r="U350" s="20">
        <f t="shared" si="69"/>
        <v>23162828.21</v>
      </c>
      <c r="V350" s="22">
        <f t="shared" si="70"/>
        <v>0.32549355563973753</v>
      </c>
      <c r="W350" s="22">
        <f t="shared" si="71"/>
        <v>0.005</v>
      </c>
      <c r="X350" s="22">
        <f t="shared" si="72"/>
        <v>0.3304935556397375</v>
      </c>
      <c r="Y350" s="23">
        <f t="shared" si="73"/>
        <v>0.7810579598137448</v>
      </c>
      <c r="Z350" s="23">
        <f t="shared" si="74"/>
        <v>0.35674155061214513</v>
      </c>
      <c r="AA350" s="24"/>
      <c r="AB350" s="23">
        <f t="shared" si="75"/>
        <v>1.4682930660656275</v>
      </c>
      <c r="AC350" s="30">
        <v>494500.80786793114</v>
      </c>
      <c r="AD350" s="26">
        <f t="shared" si="76"/>
        <v>7260.721073563343</v>
      </c>
      <c r="AE350" s="61" t="s">
        <v>1173</v>
      </c>
      <c r="AF350" s="28">
        <f>F350/H350</f>
        <v>2236051594.613749</v>
      </c>
      <c r="AG350" s="22">
        <f>(M350/AF350)*100</f>
        <v>0.2516811639568684</v>
      </c>
      <c r="AH350" s="22">
        <f>(Q350/AF350)*100</f>
        <v>0.551036390648597</v>
      </c>
      <c r="AI350" s="22">
        <f>(T350/AF350)*100</f>
        <v>0.23316320350383482</v>
      </c>
      <c r="AJ350" s="22">
        <f t="shared" si="77"/>
        <v>1.036</v>
      </c>
    </row>
    <row r="351" spans="1:36" ht="12.75">
      <c r="A351" s="13" t="s">
        <v>740</v>
      </c>
      <c r="B351" s="14" t="s">
        <v>741</v>
      </c>
      <c r="C351" s="15" t="s">
        <v>687</v>
      </c>
      <c r="D351" s="16"/>
      <c r="E351" s="16"/>
      <c r="F351" s="34">
        <v>3157721264</v>
      </c>
      <c r="G351" s="33">
        <v>40.99</v>
      </c>
      <c r="H351" s="19">
        <f t="shared" si="66"/>
        <v>0.40990000000000004</v>
      </c>
      <c r="I351" s="17">
        <v>17275374.18</v>
      </c>
      <c r="J351" s="17">
        <v>1039641.69</v>
      </c>
      <c r="K351" s="17">
        <v>321228.03</v>
      </c>
      <c r="L351" s="17">
        <v>1152114.02</v>
      </c>
      <c r="M351" s="20">
        <f t="shared" si="67"/>
        <v>19788357.92</v>
      </c>
      <c r="N351" s="17">
        <v>65449052</v>
      </c>
      <c r="O351" s="17">
        <v>26623338.93</v>
      </c>
      <c r="P351" s="17">
        <v>0</v>
      </c>
      <c r="Q351" s="20">
        <f t="shared" si="78"/>
        <v>92072390.93</v>
      </c>
      <c r="R351" s="17">
        <v>17888706.14</v>
      </c>
      <c r="S351" s="17">
        <v>625456.67</v>
      </c>
      <c r="T351" s="21">
        <f t="shared" si="68"/>
        <v>18514162.810000002</v>
      </c>
      <c r="U351" s="20">
        <f t="shared" si="69"/>
        <v>130374911.66000001</v>
      </c>
      <c r="V351" s="22">
        <f t="shared" si="70"/>
        <v>0.5665068143899354</v>
      </c>
      <c r="W351" s="22">
        <f t="shared" si="71"/>
        <v>0.019807215954447843</v>
      </c>
      <c r="X351" s="22">
        <f t="shared" si="72"/>
        <v>0.5863140303443832</v>
      </c>
      <c r="Y351" s="23">
        <f t="shared" si="73"/>
        <v>2.9157858858437864</v>
      </c>
      <c r="Z351" s="23">
        <f t="shared" si="74"/>
        <v>0.6266657588052396</v>
      </c>
      <c r="AA351" s="24"/>
      <c r="AB351" s="23">
        <f t="shared" si="75"/>
        <v>4.128765674993409</v>
      </c>
      <c r="AC351" s="30">
        <v>223892.02296888336</v>
      </c>
      <c r="AD351" s="26">
        <f t="shared" si="76"/>
        <v>9243.976993387616</v>
      </c>
      <c r="AE351" s="61" t="s">
        <v>1173</v>
      </c>
      <c r="AF351" s="28">
        <f>F351/H351</f>
        <v>7703638116.613808</v>
      </c>
      <c r="AG351" s="22">
        <f>(M351/AF351)*100</f>
        <v>0.2568702945342677</v>
      </c>
      <c r="AH351" s="22">
        <f>(Q351/AF351)*100</f>
        <v>1.1951806346073681</v>
      </c>
      <c r="AI351" s="22">
        <f>(T351/AF351)*100</f>
        <v>0.2403301210381627</v>
      </c>
      <c r="AJ351" s="22">
        <f t="shared" si="77"/>
        <v>1.692</v>
      </c>
    </row>
    <row r="352" spans="1:36" ht="12.75">
      <c r="A352" s="13" t="s">
        <v>742</v>
      </c>
      <c r="B352" s="14" t="s">
        <v>743</v>
      </c>
      <c r="C352" s="15" t="s">
        <v>687</v>
      </c>
      <c r="D352" s="16"/>
      <c r="E352" s="16" t="s">
        <v>110</v>
      </c>
      <c r="F352" s="34">
        <v>1035956127</v>
      </c>
      <c r="G352" s="33">
        <v>95.88</v>
      </c>
      <c r="H352" s="19">
        <f t="shared" si="66"/>
        <v>0.9588</v>
      </c>
      <c r="I352" s="17">
        <v>2450641.02</v>
      </c>
      <c r="J352" s="17">
        <v>0</v>
      </c>
      <c r="K352" s="17">
        <v>45570.52</v>
      </c>
      <c r="L352" s="17">
        <v>163419.32</v>
      </c>
      <c r="M352" s="20">
        <f t="shared" si="67"/>
        <v>2659630.86</v>
      </c>
      <c r="N352" s="17">
        <v>0</v>
      </c>
      <c r="O352" s="17">
        <v>14990949.19</v>
      </c>
      <c r="P352" s="17">
        <v>0</v>
      </c>
      <c r="Q352" s="20">
        <f t="shared" si="78"/>
        <v>14990949.19</v>
      </c>
      <c r="R352" s="17">
        <v>6178535.07</v>
      </c>
      <c r="S352" s="17">
        <v>0</v>
      </c>
      <c r="T352" s="21">
        <f t="shared" si="68"/>
        <v>6178535.07</v>
      </c>
      <c r="U352" s="20">
        <f t="shared" si="69"/>
        <v>23829115.12</v>
      </c>
      <c r="V352" s="22">
        <f t="shared" si="70"/>
        <v>0.5964089510134245</v>
      </c>
      <c r="W352" s="22">
        <f t="shared" si="71"/>
        <v>0</v>
      </c>
      <c r="X352" s="22">
        <f t="shared" si="72"/>
        <v>0.5964089510134245</v>
      </c>
      <c r="Y352" s="23">
        <f t="shared" si="73"/>
        <v>1.447064098497291</v>
      </c>
      <c r="Z352" s="23">
        <f t="shared" si="74"/>
        <v>0.2567319976862302</v>
      </c>
      <c r="AA352" s="24"/>
      <c r="AB352" s="23">
        <f t="shared" si="75"/>
        <v>2.3002050471969455</v>
      </c>
      <c r="AC352" s="30">
        <v>347174.38444924407</v>
      </c>
      <c r="AD352" s="26">
        <f t="shared" si="76"/>
        <v>7985.7227136764395</v>
      </c>
      <c r="AE352" s="61" t="s">
        <v>1173</v>
      </c>
      <c r="AF352" s="28">
        <f>F352/H352</f>
        <v>1080471555.068836</v>
      </c>
      <c r="AG352" s="22">
        <f>(M352/AF352)*100</f>
        <v>0.24615463938155754</v>
      </c>
      <c r="AH352" s="22">
        <f>(Q352/AF352)*100</f>
        <v>1.3874450576392026</v>
      </c>
      <c r="AI352" s="22">
        <f>(T352/AF352)*100</f>
        <v>0.5718369022316715</v>
      </c>
      <c r="AJ352" s="22">
        <f t="shared" si="77"/>
        <v>2.205</v>
      </c>
    </row>
    <row r="353" spans="1:36" ht="12.75">
      <c r="A353" s="13" t="s">
        <v>744</v>
      </c>
      <c r="B353" s="14" t="s">
        <v>745</v>
      </c>
      <c r="C353" s="15" t="s">
        <v>687</v>
      </c>
      <c r="D353" s="16"/>
      <c r="E353" s="16"/>
      <c r="F353" s="34">
        <v>843985292</v>
      </c>
      <c r="G353" s="33">
        <v>38.35</v>
      </c>
      <c r="H353" s="19">
        <f t="shared" si="66"/>
        <v>0.3835</v>
      </c>
      <c r="I353" s="17">
        <v>5040990.05</v>
      </c>
      <c r="J353" s="17">
        <v>0</v>
      </c>
      <c r="K353" s="17">
        <v>93749.81</v>
      </c>
      <c r="L353" s="17">
        <v>336150.26</v>
      </c>
      <c r="M353" s="20">
        <f t="shared" si="67"/>
        <v>5470890.119999999</v>
      </c>
      <c r="N353" s="17">
        <v>0</v>
      </c>
      <c r="O353" s="17">
        <v>31100271.81</v>
      </c>
      <c r="P353" s="17">
        <v>0</v>
      </c>
      <c r="Q353" s="20">
        <f t="shared" si="78"/>
        <v>31100271.81</v>
      </c>
      <c r="R353" s="17">
        <v>7817398.29</v>
      </c>
      <c r="S353" s="17">
        <v>0</v>
      </c>
      <c r="T353" s="21">
        <f t="shared" si="68"/>
        <v>7817398.29</v>
      </c>
      <c r="U353" s="20">
        <f t="shared" si="69"/>
        <v>44388560.22</v>
      </c>
      <c r="V353" s="22">
        <f t="shared" si="70"/>
        <v>0.926248166182498</v>
      </c>
      <c r="W353" s="22">
        <f t="shared" si="71"/>
        <v>0</v>
      </c>
      <c r="X353" s="22">
        <f t="shared" si="72"/>
        <v>0.926248166182498</v>
      </c>
      <c r="Y353" s="23">
        <f t="shared" si="73"/>
        <v>3.6849305437896183</v>
      </c>
      <c r="Z353" s="23">
        <f t="shared" si="74"/>
        <v>0.6482210261076444</v>
      </c>
      <c r="AA353" s="24"/>
      <c r="AB353" s="23">
        <f t="shared" si="75"/>
        <v>5.259399736079761</v>
      </c>
      <c r="AC353" s="30">
        <v>116376.73941368079</v>
      </c>
      <c r="AD353" s="26">
        <f t="shared" si="76"/>
        <v>6120.717925581358</v>
      </c>
      <c r="AE353" s="61" t="s">
        <v>1173</v>
      </c>
      <c r="AF353" s="28">
        <f>F353/H353</f>
        <v>2200743916.558018</v>
      </c>
      <c r="AG353" s="22">
        <f>(M353/AF353)*100</f>
        <v>0.24859276351228166</v>
      </c>
      <c r="AH353" s="22">
        <f>(Q353/AF353)*100</f>
        <v>1.4131708635433187</v>
      </c>
      <c r="AI353" s="22">
        <f>(T353/AF353)*100</f>
        <v>0.3552161717309879</v>
      </c>
      <c r="AJ353" s="22">
        <f t="shared" si="77"/>
        <v>2.017</v>
      </c>
    </row>
    <row r="354" spans="1:36" ht="12.75">
      <c r="A354" s="13" t="s">
        <v>746</v>
      </c>
      <c r="B354" s="14" t="s">
        <v>747</v>
      </c>
      <c r="C354" s="15" t="s">
        <v>687</v>
      </c>
      <c r="D354" s="16"/>
      <c r="E354" s="16"/>
      <c r="F354" s="34">
        <v>4987274965</v>
      </c>
      <c r="G354" s="33">
        <v>39.83</v>
      </c>
      <c r="H354" s="19">
        <f t="shared" si="66"/>
        <v>0.3983</v>
      </c>
      <c r="I354" s="17">
        <v>28412680.83</v>
      </c>
      <c r="J354" s="17">
        <v>0</v>
      </c>
      <c r="K354" s="17">
        <v>0</v>
      </c>
      <c r="L354" s="17">
        <v>1894833.17</v>
      </c>
      <c r="M354" s="20">
        <f t="shared" si="67"/>
        <v>30307514</v>
      </c>
      <c r="N354" s="17">
        <v>119769276</v>
      </c>
      <c r="O354" s="17">
        <v>0</v>
      </c>
      <c r="P354" s="17">
        <v>0</v>
      </c>
      <c r="Q354" s="20">
        <f t="shared" si="78"/>
        <v>119769276</v>
      </c>
      <c r="R354" s="17">
        <v>37778891.53</v>
      </c>
      <c r="S354" s="17">
        <v>999676.44</v>
      </c>
      <c r="T354" s="21">
        <f t="shared" si="68"/>
        <v>38778567.97</v>
      </c>
      <c r="U354" s="20">
        <f t="shared" si="69"/>
        <v>188855357.97</v>
      </c>
      <c r="V354" s="22">
        <f t="shared" si="70"/>
        <v>0.7575056878781898</v>
      </c>
      <c r="W354" s="22">
        <f t="shared" si="71"/>
        <v>0.020044542300466484</v>
      </c>
      <c r="X354" s="22">
        <f t="shared" si="72"/>
        <v>0.7775502301786563</v>
      </c>
      <c r="Y354" s="23">
        <f t="shared" si="73"/>
        <v>2.4014973475600216</v>
      </c>
      <c r="Z354" s="23">
        <f t="shared" si="74"/>
        <v>0.6076968727951417</v>
      </c>
      <c r="AA354" s="24"/>
      <c r="AB354" s="23">
        <f t="shared" si="75"/>
        <v>3.7867444505338197</v>
      </c>
      <c r="AC354" s="30">
        <v>193720.79914916726</v>
      </c>
      <c r="AD354" s="26">
        <f t="shared" si="76"/>
        <v>7335.711611310859</v>
      </c>
      <c r="AE354" s="61" t="s">
        <v>1173</v>
      </c>
      <c r="AF354" s="28">
        <f>F354/H354</f>
        <v>12521403376.85162</v>
      </c>
      <c r="AG354" s="22">
        <f>(M354/AF354)*100</f>
        <v>0.24204566443430495</v>
      </c>
      <c r="AH354" s="22">
        <f>(Q354/AF354)*100</f>
        <v>0.9565163935331565</v>
      </c>
      <c r="AI354" s="22">
        <f>(T354/AF354)*100</f>
        <v>0.30969825668015877</v>
      </c>
      <c r="AJ354" s="22">
        <f t="shared" si="77"/>
        <v>1.509</v>
      </c>
    </row>
    <row r="355" spans="1:36" ht="12.75">
      <c r="A355" s="13" t="s">
        <v>748</v>
      </c>
      <c r="B355" s="14" t="s">
        <v>749</v>
      </c>
      <c r="C355" s="15" t="s">
        <v>687</v>
      </c>
      <c r="D355" s="16"/>
      <c r="E355" s="16"/>
      <c r="F355" s="34">
        <v>1399408258</v>
      </c>
      <c r="G355" s="33">
        <v>66.41</v>
      </c>
      <c r="H355" s="19">
        <f t="shared" si="66"/>
        <v>0.6640999999999999</v>
      </c>
      <c r="I355" s="17">
        <v>4881126.54</v>
      </c>
      <c r="J355" s="17">
        <v>293731.57</v>
      </c>
      <c r="K355" s="17">
        <v>90767.41</v>
      </c>
      <c r="L355" s="17">
        <v>325488.69</v>
      </c>
      <c r="M355" s="20">
        <f t="shared" si="67"/>
        <v>5591114.210000001</v>
      </c>
      <c r="N355" s="17">
        <v>27850072</v>
      </c>
      <c r="O355" s="17">
        <v>0</v>
      </c>
      <c r="P355" s="17">
        <v>0</v>
      </c>
      <c r="Q355" s="20">
        <f t="shared" si="78"/>
        <v>27850072</v>
      </c>
      <c r="R355" s="17">
        <v>1370279.62</v>
      </c>
      <c r="S355" s="17">
        <v>839644.96</v>
      </c>
      <c r="T355" s="21">
        <f t="shared" si="68"/>
        <v>2209924.58</v>
      </c>
      <c r="U355" s="20">
        <f t="shared" si="69"/>
        <v>35651110.79</v>
      </c>
      <c r="V355" s="22">
        <f t="shared" si="70"/>
        <v>0.09791850320780371</v>
      </c>
      <c r="W355" s="22">
        <f t="shared" si="71"/>
        <v>0.06000000037158562</v>
      </c>
      <c r="X355" s="22">
        <f t="shared" si="72"/>
        <v>0.15791850357938936</v>
      </c>
      <c r="Y355" s="23">
        <f t="shared" si="73"/>
        <v>1.9901320319348867</v>
      </c>
      <c r="Z355" s="23">
        <f t="shared" si="74"/>
        <v>0.399534172964699</v>
      </c>
      <c r="AA355" s="24"/>
      <c r="AB355" s="23">
        <f t="shared" si="75"/>
        <v>2.5475847084789747</v>
      </c>
      <c r="AC355" s="30">
        <v>399924.1836105977</v>
      </c>
      <c r="AD355" s="26">
        <f t="shared" si="76"/>
        <v>10188.407347172964</v>
      </c>
      <c r="AE355" s="61" t="s">
        <v>1173</v>
      </c>
      <c r="AF355" s="28">
        <f>F355/H355</f>
        <v>2107225204.035537</v>
      </c>
      <c r="AG355" s="22">
        <f>(M355/AF355)*100</f>
        <v>0.26533064426585656</v>
      </c>
      <c r="AH355" s="22">
        <f>(Q355/AF355)*100</f>
        <v>1.321646682407958</v>
      </c>
      <c r="AI355" s="22">
        <f>(T355/AF355)*100</f>
        <v>0.10487367822707246</v>
      </c>
      <c r="AJ355" s="22">
        <f t="shared" si="77"/>
        <v>1.6920000000000002</v>
      </c>
    </row>
    <row r="356" spans="1:36" ht="12.75">
      <c r="A356" s="13" t="s">
        <v>750</v>
      </c>
      <c r="B356" s="14" t="s">
        <v>751</v>
      </c>
      <c r="C356" s="15" t="s">
        <v>687</v>
      </c>
      <c r="D356" s="16"/>
      <c r="E356" s="16"/>
      <c r="F356" s="34">
        <v>1247666739</v>
      </c>
      <c r="G356" s="33">
        <v>86.61</v>
      </c>
      <c r="H356" s="19">
        <f t="shared" si="66"/>
        <v>0.8661</v>
      </c>
      <c r="I356" s="17">
        <v>3273121.57</v>
      </c>
      <c r="J356" s="17">
        <v>196967.61</v>
      </c>
      <c r="K356" s="17">
        <v>0</v>
      </c>
      <c r="L356" s="17">
        <v>218265.26</v>
      </c>
      <c r="M356" s="20">
        <f t="shared" si="67"/>
        <v>3688354.4399999995</v>
      </c>
      <c r="N356" s="17">
        <v>3974820</v>
      </c>
      <c r="O356" s="17">
        <v>3158561.43</v>
      </c>
      <c r="P356" s="17">
        <v>0</v>
      </c>
      <c r="Q356" s="20">
        <f t="shared" si="78"/>
        <v>7133381.43</v>
      </c>
      <c r="R356" s="17">
        <v>3702040</v>
      </c>
      <c r="S356" s="17">
        <v>0</v>
      </c>
      <c r="T356" s="21">
        <f t="shared" si="68"/>
        <v>3702040</v>
      </c>
      <c r="U356" s="20">
        <f t="shared" si="69"/>
        <v>14523775.87</v>
      </c>
      <c r="V356" s="22">
        <f t="shared" si="70"/>
        <v>0.2967170546653484</v>
      </c>
      <c r="W356" s="22">
        <f t="shared" si="71"/>
        <v>0</v>
      </c>
      <c r="X356" s="22">
        <f t="shared" si="72"/>
        <v>0.2967170546653484</v>
      </c>
      <c r="Y356" s="23">
        <f t="shared" si="73"/>
        <v>0.5717377250689055</v>
      </c>
      <c r="Z356" s="23">
        <f t="shared" si="74"/>
        <v>0.29562016239658684</v>
      </c>
      <c r="AA356" s="24"/>
      <c r="AB356" s="23">
        <f t="shared" si="75"/>
        <v>1.164074942130841</v>
      </c>
      <c r="AC356" s="30">
        <v>602699.3981945837</v>
      </c>
      <c r="AD356" s="26">
        <f t="shared" si="76"/>
        <v>7015.8726707565265</v>
      </c>
      <c r="AE356" s="61" t="s">
        <v>1173</v>
      </c>
      <c r="AF356" s="28">
        <f>F356/H356</f>
        <v>1440557370.9733288</v>
      </c>
      <c r="AG356" s="22">
        <f>(M356/AF356)*100</f>
        <v>0.25603662265168387</v>
      </c>
      <c r="AH356" s="22">
        <f>(Q356/AF356)*100</f>
        <v>0.49518204368217905</v>
      </c>
      <c r="AI356" s="22">
        <f>(T356/AF356)*100</f>
        <v>0.25698664104565827</v>
      </c>
      <c r="AJ356" s="22">
        <f t="shared" si="77"/>
        <v>1.008</v>
      </c>
    </row>
    <row r="357" spans="1:36" ht="12.75">
      <c r="A357" s="13" t="s">
        <v>752</v>
      </c>
      <c r="B357" s="14" t="s">
        <v>753</v>
      </c>
      <c r="C357" s="15" t="s">
        <v>687</v>
      </c>
      <c r="D357" s="16"/>
      <c r="E357" s="16"/>
      <c r="F357" s="34">
        <v>2927031276</v>
      </c>
      <c r="G357" s="33">
        <v>70.99</v>
      </c>
      <c r="H357" s="19">
        <f t="shared" si="66"/>
        <v>0.7099</v>
      </c>
      <c r="I357" s="17">
        <v>9315794.54</v>
      </c>
      <c r="J357" s="17">
        <v>0</v>
      </c>
      <c r="K357" s="17">
        <v>173203.05</v>
      </c>
      <c r="L357" s="17">
        <v>621614.43</v>
      </c>
      <c r="M357" s="20">
        <f t="shared" si="67"/>
        <v>10110612.02</v>
      </c>
      <c r="N357" s="17">
        <v>31986252</v>
      </c>
      <c r="O357" s="17">
        <v>0</v>
      </c>
      <c r="P357" s="17">
        <v>0</v>
      </c>
      <c r="Q357" s="20">
        <f t="shared" si="78"/>
        <v>31986252</v>
      </c>
      <c r="R357" s="17">
        <v>20984292.42</v>
      </c>
      <c r="S357" s="17">
        <v>0</v>
      </c>
      <c r="T357" s="21">
        <f t="shared" si="68"/>
        <v>20984292.42</v>
      </c>
      <c r="U357" s="20">
        <f t="shared" si="69"/>
        <v>63081156.44</v>
      </c>
      <c r="V357" s="22">
        <f t="shared" si="70"/>
        <v>0.7169138434583643</v>
      </c>
      <c r="W357" s="22">
        <f t="shared" si="71"/>
        <v>0</v>
      </c>
      <c r="X357" s="22">
        <f t="shared" si="72"/>
        <v>0.7169138434583643</v>
      </c>
      <c r="Y357" s="23">
        <f t="shared" si="73"/>
        <v>1.0927881865243179</v>
      </c>
      <c r="Z357" s="23">
        <f t="shared" si="74"/>
        <v>0.3454220698938647</v>
      </c>
      <c r="AA357" s="24"/>
      <c r="AB357" s="23">
        <f t="shared" si="75"/>
        <v>2.1551240998765464</v>
      </c>
      <c r="AC357" s="30">
        <v>240670.1992941665</v>
      </c>
      <c r="AD357" s="26">
        <f t="shared" si="76"/>
        <v>5186.741466209496</v>
      </c>
      <c r="AE357" s="61" t="s">
        <v>1173</v>
      </c>
      <c r="AF357" s="28">
        <f>F357/H357</f>
        <v>4123159988.7308073</v>
      </c>
      <c r="AG357" s="22">
        <f>(M357/AF357)*100</f>
        <v>0.24521512741765453</v>
      </c>
      <c r="AH357" s="22">
        <f>(Q357/AF357)*100</f>
        <v>0.7757703336136132</v>
      </c>
      <c r="AI357" s="22">
        <f>(T357/AF357)*100</f>
        <v>0.5089371374710928</v>
      </c>
      <c r="AJ357" s="22">
        <f t="shared" si="77"/>
        <v>1.5299999999999998</v>
      </c>
    </row>
    <row r="358" spans="1:36" ht="12.75">
      <c r="A358" s="13" t="s">
        <v>754</v>
      </c>
      <c r="B358" s="14" t="s">
        <v>755</v>
      </c>
      <c r="C358" s="15" t="s">
        <v>687</v>
      </c>
      <c r="D358" s="16"/>
      <c r="E358" s="16"/>
      <c r="F358" s="34">
        <v>434729358</v>
      </c>
      <c r="G358" s="33">
        <v>74.58</v>
      </c>
      <c r="H358" s="19">
        <f t="shared" si="66"/>
        <v>0.7458</v>
      </c>
      <c r="I358" s="17">
        <v>1330976.98</v>
      </c>
      <c r="J358" s="17">
        <v>80094.79</v>
      </c>
      <c r="K358" s="17">
        <v>24750.11</v>
      </c>
      <c r="L358" s="17">
        <v>88754.1</v>
      </c>
      <c r="M358" s="20">
        <f t="shared" si="67"/>
        <v>1524575.9800000002</v>
      </c>
      <c r="N358" s="17">
        <v>4657278</v>
      </c>
      <c r="O358" s="17">
        <v>0</v>
      </c>
      <c r="P358" s="17">
        <v>0</v>
      </c>
      <c r="Q358" s="20">
        <f t="shared" si="78"/>
        <v>4657278</v>
      </c>
      <c r="R358" s="17">
        <v>3817935.47</v>
      </c>
      <c r="S358" s="17">
        <v>0</v>
      </c>
      <c r="T358" s="21">
        <f t="shared" si="68"/>
        <v>3817935.47</v>
      </c>
      <c r="U358" s="20">
        <f t="shared" si="69"/>
        <v>9999789.450000001</v>
      </c>
      <c r="V358" s="22">
        <f t="shared" si="70"/>
        <v>0.878232721057684</v>
      </c>
      <c r="W358" s="22">
        <f t="shared" si="71"/>
        <v>0</v>
      </c>
      <c r="X358" s="22">
        <f t="shared" si="72"/>
        <v>0.878232721057684</v>
      </c>
      <c r="Y358" s="23">
        <f t="shared" si="73"/>
        <v>1.0713051498123116</v>
      </c>
      <c r="Z358" s="23">
        <f t="shared" si="74"/>
        <v>0.3506954273835815</v>
      </c>
      <c r="AA358" s="24"/>
      <c r="AB358" s="23">
        <f t="shared" si="75"/>
        <v>2.3002332982535774</v>
      </c>
      <c r="AC358" s="30">
        <v>210328.5137861466</v>
      </c>
      <c r="AD358" s="26">
        <f t="shared" si="76"/>
        <v>4838.04650983081</v>
      </c>
      <c r="AE358" s="61" t="s">
        <v>1173</v>
      </c>
      <c r="AF358" s="28">
        <f>F358/H358</f>
        <v>582903403.0571198</v>
      </c>
      <c r="AG358" s="22">
        <f>(M358/AF358)*100</f>
        <v>0.2615486497426751</v>
      </c>
      <c r="AH358" s="22">
        <f>(Q358/AF358)*100</f>
        <v>0.798979380730022</v>
      </c>
      <c r="AI358" s="22">
        <f>(T358/AF358)*100</f>
        <v>0.6549859633648206</v>
      </c>
      <c r="AJ358" s="22">
        <f t="shared" si="77"/>
        <v>1.716</v>
      </c>
    </row>
    <row r="359" spans="1:36" ht="12.75">
      <c r="A359" s="13" t="s">
        <v>756</v>
      </c>
      <c r="B359" s="14" t="s">
        <v>757</v>
      </c>
      <c r="C359" s="15" t="s">
        <v>687</v>
      </c>
      <c r="D359" s="16"/>
      <c r="E359" s="16" t="s">
        <v>110</v>
      </c>
      <c r="F359" s="34">
        <v>2922487599</v>
      </c>
      <c r="G359" s="33">
        <v>93.07</v>
      </c>
      <c r="H359" s="19">
        <f t="shared" si="66"/>
        <v>0.9307</v>
      </c>
      <c r="I359" s="17">
        <v>7329132.8</v>
      </c>
      <c r="J359" s="17">
        <v>441247.32</v>
      </c>
      <c r="K359" s="17">
        <v>0</v>
      </c>
      <c r="L359" s="17">
        <v>489043.41</v>
      </c>
      <c r="M359" s="20">
        <f t="shared" si="67"/>
        <v>8259423.53</v>
      </c>
      <c r="N359" s="17">
        <v>18815938.94</v>
      </c>
      <c r="O359" s="17">
        <v>10783959.48</v>
      </c>
      <c r="P359" s="17">
        <v>0</v>
      </c>
      <c r="Q359" s="20">
        <f t="shared" si="78"/>
        <v>29599898.42</v>
      </c>
      <c r="R359" s="17">
        <v>10317640.08</v>
      </c>
      <c r="S359" s="17">
        <v>876746.28</v>
      </c>
      <c r="T359" s="21">
        <f t="shared" si="68"/>
        <v>11194386.36</v>
      </c>
      <c r="U359" s="20">
        <f t="shared" si="69"/>
        <v>49053708.31</v>
      </c>
      <c r="V359" s="22">
        <f t="shared" si="70"/>
        <v>0.3530430747945836</v>
      </c>
      <c r="W359" s="22">
        <f t="shared" si="71"/>
        <v>0.03000000001026523</v>
      </c>
      <c r="X359" s="22">
        <f t="shared" si="72"/>
        <v>0.3830430748048488</v>
      </c>
      <c r="Y359" s="23">
        <f t="shared" si="73"/>
        <v>1.0128323018420446</v>
      </c>
      <c r="Z359" s="23">
        <f t="shared" si="74"/>
        <v>0.2826162045247399</v>
      </c>
      <c r="AA359" s="24"/>
      <c r="AB359" s="23">
        <f t="shared" si="75"/>
        <v>1.6784915811716334</v>
      </c>
      <c r="AC359" s="30">
        <v>343759.61758457264</v>
      </c>
      <c r="AD359" s="26">
        <f t="shared" si="76"/>
        <v>5769.976240624854</v>
      </c>
      <c r="AE359" s="61" t="s">
        <v>1173</v>
      </c>
      <c r="AF359" s="28">
        <f>F359/H359</f>
        <v>3140096270.5490494</v>
      </c>
      <c r="AG359" s="22">
        <f>(M359/AF359)*100</f>
        <v>0.2630309015511754</v>
      </c>
      <c r="AH359" s="22">
        <f>(Q359/AF359)*100</f>
        <v>0.9426430233243908</v>
      </c>
      <c r="AI359" s="22">
        <f>(T359/AF359)*100</f>
        <v>0.35649818972087277</v>
      </c>
      <c r="AJ359" s="22">
        <f t="shared" si="77"/>
        <v>1.5619999999999998</v>
      </c>
    </row>
    <row r="360" spans="1:36" ht="12.75">
      <c r="A360" s="13" t="s">
        <v>758</v>
      </c>
      <c r="B360" s="14" t="s">
        <v>759</v>
      </c>
      <c r="C360" s="15" t="s">
        <v>687</v>
      </c>
      <c r="D360" s="16"/>
      <c r="E360" s="16"/>
      <c r="F360" s="34">
        <v>4639365876</v>
      </c>
      <c r="G360" s="33">
        <v>82.5</v>
      </c>
      <c r="H360" s="19">
        <f t="shared" si="66"/>
        <v>0.825</v>
      </c>
      <c r="I360" s="17">
        <v>13265018.4</v>
      </c>
      <c r="J360" s="17">
        <v>798302.94</v>
      </c>
      <c r="K360" s="17">
        <v>0</v>
      </c>
      <c r="L360" s="17">
        <v>884667.69</v>
      </c>
      <c r="M360" s="20">
        <f t="shared" si="67"/>
        <v>14947989.03</v>
      </c>
      <c r="N360" s="17">
        <v>0</v>
      </c>
      <c r="O360" s="17">
        <v>52013439.01</v>
      </c>
      <c r="P360" s="17">
        <v>0</v>
      </c>
      <c r="Q360" s="20">
        <f t="shared" si="78"/>
        <v>52013439.01</v>
      </c>
      <c r="R360" s="17">
        <v>16458153</v>
      </c>
      <c r="S360" s="17">
        <v>0</v>
      </c>
      <c r="T360" s="21">
        <f t="shared" si="68"/>
        <v>16458153</v>
      </c>
      <c r="U360" s="20">
        <f t="shared" si="69"/>
        <v>83419581.03999999</v>
      </c>
      <c r="V360" s="22">
        <f t="shared" si="70"/>
        <v>0.3547500550698106</v>
      </c>
      <c r="W360" s="22">
        <f t="shared" si="71"/>
        <v>0</v>
      </c>
      <c r="X360" s="22">
        <f t="shared" si="72"/>
        <v>0.3547500550698106</v>
      </c>
      <c r="Y360" s="23">
        <f t="shared" si="73"/>
        <v>1.121132508196256</v>
      </c>
      <c r="Z360" s="23">
        <f t="shared" si="74"/>
        <v>0.32219896920240226</v>
      </c>
      <c r="AA360" s="24"/>
      <c r="AB360" s="23">
        <f t="shared" si="75"/>
        <v>1.7980815324684687</v>
      </c>
      <c r="AC360" s="30">
        <v>444995.805792573</v>
      </c>
      <c r="AD360" s="26">
        <f t="shared" si="76"/>
        <v>8001.387404215508</v>
      </c>
      <c r="AE360" s="61" t="s">
        <v>1173</v>
      </c>
      <c r="AF360" s="28">
        <f>F360/H360</f>
        <v>5623473789.090909</v>
      </c>
      <c r="AG360" s="22">
        <f>(M360/AF360)*100</f>
        <v>0.2658141495919819</v>
      </c>
      <c r="AH360" s="22">
        <f>(Q360/AF360)*100</f>
        <v>0.9249343192619112</v>
      </c>
      <c r="AI360" s="22">
        <f>(T360/AF360)*100</f>
        <v>0.2926687954325937</v>
      </c>
      <c r="AJ360" s="22">
        <f t="shared" si="77"/>
        <v>1.484</v>
      </c>
    </row>
    <row r="361" spans="1:36" ht="12.75">
      <c r="A361" s="13" t="s">
        <v>760</v>
      </c>
      <c r="B361" s="14" t="s">
        <v>761</v>
      </c>
      <c r="C361" s="15" t="s">
        <v>687</v>
      </c>
      <c r="D361" s="16"/>
      <c r="E361" s="16"/>
      <c r="F361" s="34">
        <v>1343248986</v>
      </c>
      <c r="G361" s="33">
        <v>102.83</v>
      </c>
      <c r="H361" s="19">
        <f t="shared" si="66"/>
        <v>1.0283</v>
      </c>
      <c r="I361" s="17">
        <v>2943729.22</v>
      </c>
      <c r="J361" s="17">
        <v>177148.78</v>
      </c>
      <c r="K361" s="17">
        <v>54741.92</v>
      </c>
      <c r="L361" s="17">
        <v>196305.04</v>
      </c>
      <c r="M361" s="20">
        <f t="shared" si="67"/>
        <v>3371924.96</v>
      </c>
      <c r="N361" s="17">
        <v>7598627.4</v>
      </c>
      <c r="O361" s="17">
        <v>3150090</v>
      </c>
      <c r="P361" s="17">
        <v>0</v>
      </c>
      <c r="Q361" s="20">
        <f t="shared" si="78"/>
        <v>10748717.4</v>
      </c>
      <c r="R361" s="17">
        <v>4563375</v>
      </c>
      <c r="S361" s="17">
        <v>268649.8</v>
      </c>
      <c r="T361" s="21">
        <f t="shared" si="68"/>
        <v>4832024.8</v>
      </c>
      <c r="U361" s="20">
        <f t="shared" si="69"/>
        <v>18952667.16</v>
      </c>
      <c r="V361" s="22">
        <f t="shared" si="70"/>
        <v>0.3397266662816599</v>
      </c>
      <c r="W361" s="22">
        <f t="shared" si="71"/>
        <v>0.02000000020844981</v>
      </c>
      <c r="X361" s="22">
        <f t="shared" si="72"/>
        <v>0.35972666649010965</v>
      </c>
      <c r="Y361" s="23">
        <f t="shared" si="73"/>
        <v>0.8002029044524439</v>
      </c>
      <c r="Z361" s="23">
        <f t="shared" si="74"/>
        <v>0.2510275455365205</v>
      </c>
      <c r="AA361" s="24"/>
      <c r="AB361" s="23">
        <f t="shared" si="75"/>
        <v>1.410957116479074</v>
      </c>
      <c r="AC361" s="30">
        <v>584278.1882591093</v>
      </c>
      <c r="AD361" s="26">
        <f t="shared" si="76"/>
        <v>8243.914677276904</v>
      </c>
      <c r="AE361" s="61" t="s">
        <v>1173</v>
      </c>
      <c r="AF361" s="28">
        <f>F361/H361</f>
        <v>1306281227.268307</v>
      </c>
      <c r="AG361" s="22">
        <f>(M361/AF361)*100</f>
        <v>0.25813162507520404</v>
      </c>
      <c r="AH361" s="22">
        <f>(Q361/AF361)*100</f>
        <v>0.8228486466484479</v>
      </c>
      <c r="AI361" s="22">
        <f>(T361/AF361)*100</f>
        <v>0.36990693115177975</v>
      </c>
      <c r="AJ361" s="22">
        <f t="shared" si="77"/>
        <v>1.451</v>
      </c>
    </row>
    <row r="362" spans="1:36" ht="12.75">
      <c r="A362" s="13" t="s">
        <v>762</v>
      </c>
      <c r="B362" s="14" t="s">
        <v>763</v>
      </c>
      <c r="C362" s="15" t="s">
        <v>687</v>
      </c>
      <c r="D362" s="16"/>
      <c r="E362" s="16"/>
      <c r="F362" s="34">
        <v>1068251449</v>
      </c>
      <c r="G362" s="33">
        <v>41.14</v>
      </c>
      <c r="H362" s="19">
        <f t="shared" si="66"/>
        <v>0.4114</v>
      </c>
      <c r="I362" s="17">
        <v>6039587.67</v>
      </c>
      <c r="J362" s="17">
        <v>363443.98</v>
      </c>
      <c r="K362" s="17">
        <v>112310.06</v>
      </c>
      <c r="L362" s="17">
        <v>402737.35</v>
      </c>
      <c r="M362" s="20">
        <f t="shared" si="67"/>
        <v>6918079.06</v>
      </c>
      <c r="N362" s="17">
        <v>31227811</v>
      </c>
      <c r="O362" s="17">
        <v>0</v>
      </c>
      <c r="P362" s="17">
        <v>0</v>
      </c>
      <c r="Q362" s="20">
        <f t="shared" si="78"/>
        <v>31227811</v>
      </c>
      <c r="R362" s="17">
        <v>11496492.86</v>
      </c>
      <c r="S362" s="17">
        <v>106825.14</v>
      </c>
      <c r="T362" s="21">
        <f t="shared" si="68"/>
        <v>11603318</v>
      </c>
      <c r="U362" s="20">
        <f t="shared" si="69"/>
        <v>49749208.06</v>
      </c>
      <c r="V362" s="22">
        <f t="shared" si="70"/>
        <v>1.076197263365472</v>
      </c>
      <c r="W362" s="22">
        <f t="shared" si="71"/>
        <v>0.009999999541306497</v>
      </c>
      <c r="X362" s="22">
        <f t="shared" si="72"/>
        <v>1.0861972629067784</v>
      </c>
      <c r="Y362" s="23">
        <f t="shared" si="73"/>
        <v>2.9232640900447775</v>
      </c>
      <c r="Z362" s="23">
        <f t="shared" si="74"/>
        <v>0.6476077394021863</v>
      </c>
      <c r="AA362" s="24"/>
      <c r="AB362" s="23">
        <f t="shared" si="75"/>
        <v>4.657069092353742</v>
      </c>
      <c r="AC362" s="30">
        <v>135914.40949935815</v>
      </c>
      <c r="AD362" s="26">
        <f t="shared" si="76"/>
        <v>6329.6279568497075</v>
      </c>
      <c r="AE362" s="61" t="s">
        <v>1173</v>
      </c>
      <c r="AF362" s="28">
        <f>F362/H362</f>
        <v>2596624815.264949</v>
      </c>
      <c r="AG362" s="22">
        <f>(M362/AF362)*100</f>
        <v>0.2664258239900595</v>
      </c>
      <c r="AH362" s="22">
        <f>(Q362/AF362)*100</f>
        <v>1.2026308466444213</v>
      </c>
      <c r="AI362" s="22">
        <f>(T362/AF362)*100</f>
        <v>0.4468615539598487</v>
      </c>
      <c r="AJ362" s="22">
        <f t="shared" si="77"/>
        <v>1.9160000000000001</v>
      </c>
    </row>
    <row r="363" spans="1:36" ht="12.75">
      <c r="A363" s="13" t="s">
        <v>764</v>
      </c>
      <c r="B363" s="14" t="s">
        <v>765</v>
      </c>
      <c r="C363" s="15" t="s">
        <v>687</v>
      </c>
      <c r="D363" s="16"/>
      <c r="E363" s="16"/>
      <c r="F363" s="34">
        <v>2271728671</v>
      </c>
      <c r="G363" s="33">
        <v>96.49</v>
      </c>
      <c r="H363" s="19">
        <f t="shared" si="66"/>
        <v>0.9649</v>
      </c>
      <c r="I363" s="17">
        <v>5249160.66</v>
      </c>
      <c r="J363" s="17">
        <v>0</v>
      </c>
      <c r="K363" s="17">
        <v>0</v>
      </c>
      <c r="L363" s="17">
        <v>350058.45</v>
      </c>
      <c r="M363" s="20">
        <f t="shared" si="67"/>
        <v>5599219.11</v>
      </c>
      <c r="N363" s="17">
        <v>12209274</v>
      </c>
      <c r="O363" s="17">
        <v>8284994.16</v>
      </c>
      <c r="P363" s="17">
        <v>0</v>
      </c>
      <c r="Q363" s="20">
        <f t="shared" si="78"/>
        <v>20494268.16</v>
      </c>
      <c r="R363" s="17">
        <v>10107291.69</v>
      </c>
      <c r="S363" s="17">
        <v>0</v>
      </c>
      <c r="T363" s="21">
        <f t="shared" si="68"/>
        <v>10107291.69</v>
      </c>
      <c r="U363" s="20">
        <f t="shared" si="69"/>
        <v>36200778.96</v>
      </c>
      <c r="V363" s="22">
        <f t="shared" si="70"/>
        <v>0.44491632381215823</v>
      </c>
      <c r="W363" s="22">
        <f t="shared" si="71"/>
        <v>0</v>
      </c>
      <c r="X363" s="22">
        <f t="shared" si="72"/>
        <v>0.44491632381215823</v>
      </c>
      <c r="Y363" s="23">
        <f t="shared" si="73"/>
        <v>0.9021441874472869</v>
      </c>
      <c r="Z363" s="23">
        <f t="shared" si="74"/>
        <v>0.24647393773197662</v>
      </c>
      <c r="AA363" s="24"/>
      <c r="AB363" s="23">
        <f t="shared" si="75"/>
        <v>1.5935344489914218</v>
      </c>
      <c r="AC363" s="30">
        <v>406626.7127403846</v>
      </c>
      <c r="AD363" s="26">
        <f t="shared" si="76"/>
        <v>6479.73674631942</v>
      </c>
      <c r="AE363" s="61" t="s">
        <v>1173</v>
      </c>
      <c r="AF363" s="28">
        <f>F363/H363</f>
        <v>2354366950.9793763</v>
      </c>
      <c r="AG363" s="22">
        <f>(M363/AF363)*100</f>
        <v>0.23782270251758425</v>
      </c>
      <c r="AH363" s="22">
        <f>(Q363/AF363)*100</f>
        <v>0.870478926467887</v>
      </c>
      <c r="AI363" s="22">
        <f>(T363/AF363)*100</f>
        <v>0.42929976084635146</v>
      </c>
      <c r="AJ363" s="22">
        <f t="shared" si="77"/>
        <v>1.5370000000000001</v>
      </c>
    </row>
    <row r="364" spans="1:36" ht="12.75">
      <c r="A364" s="13" t="s">
        <v>766</v>
      </c>
      <c r="B364" s="14" t="s">
        <v>767</v>
      </c>
      <c r="C364" s="15" t="s">
        <v>687</v>
      </c>
      <c r="D364" s="16"/>
      <c r="E364" s="16"/>
      <c r="F364" s="34">
        <v>96376346</v>
      </c>
      <c r="G364" s="33">
        <v>98.01</v>
      </c>
      <c r="H364" s="19">
        <f t="shared" si="66"/>
        <v>0.9801000000000001</v>
      </c>
      <c r="I364" s="17">
        <v>203160.67</v>
      </c>
      <c r="J364" s="17">
        <v>12225.59</v>
      </c>
      <c r="K364" s="17">
        <v>3777.9</v>
      </c>
      <c r="L364" s="17">
        <v>13547.35</v>
      </c>
      <c r="M364" s="20">
        <f t="shared" si="67"/>
        <v>232711.51</v>
      </c>
      <c r="N364" s="17">
        <v>1321316</v>
      </c>
      <c r="O364" s="17">
        <v>0</v>
      </c>
      <c r="P364" s="17">
        <v>0</v>
      </c>
      <c r="Q364" s="20">
        <f t="shared" si="78"/>
        <v>1321316</v>
      </c>
      <c r="R364" s="17">
        <v>510790.62</v>
      </c>
      <c r="S364" s="17">
        <v>0</v>
      </c>
      <c r="T364" s="21">
        <f t="shared" si="68"/>
        <v>510790.62</v>
      </c>
      <c r="U364" s="20">
        <f t="shared" si="69"/>
        <v>2064818.13</v>
      </c>
      <c r="V364" s="22">
        <f t="shared" si="70"/>
        <v>0.5299958352851435</v>
      </c>
      <c r="W364" s="22">
        <f t="shared" si="71"/>
        <v>0</v>
      </c>
      <c r="X364" s="22">
        <f t="shared" si="72"/>
        <v>0.5299958352851435</v>
      </c>
      <c r="Y364" s="23">
        <f t="shared" si="73"/>
        <v>1.3709961570860967</v>
      </c>
      <c r="Z364" s="23">
        <f t="shared" si="74"/>
        <v>0.24146122950127205</v>
      </c>
      <c r="AA364" s="24"/>
      <c r="AB364" s="23">
        <f t="shared" si="75"/>
        <v>2.142453221872512</v>
      </c>
      <c r="AC364" s="30">
        <v>285201.261829653</v>
      </c>
      <c r="AD364" s="26">
        <f t="shared" si="76"/>
        <v>6110.303622890459</v>
      </c>
      <c r="AE364" s="61" t="s">
        <v>1173</v>
      </c>
      <c r="AF364" s="28">
        <f>F364/H364</f>
        <v>98333176.20650953</v>
      </c>
      <c r="AG364" s="22">
        <f>(M364/AF364)*100</f>
        <v>0.23665615103419677</v>
      </c>
      <c r="AH364" s="22">
        <f>(Q364/AF364)*100</f>
        <v>1.3437133335600835</v>
      </c>
      <c r="AI364" s="22">
        <f>(T364/AF364)*100</f>
        <v>0.5194489181629692</v>
      </c>
      <c r="AJ364" s="22">
        <f t="shared" si="77"/>
        <v>2.1</v>
      </c>
    </row>
    <row r="365" spans="1:36" ht="12.75">
      <c r="A365" s="13" t="s">
        <v>768</v>
      </c>
      <c r="B365" s="14" t="s">
        <v>769</v>
      </c>
      <c r="C365" s="15" t="s">
        <v>687</v>
      </c>
      <c r="D365" s="16"/>
      <c r="E365" s="16"/>
      <c r="F365" s="34">
        <v>2906237714</v>
      </c>
      <c r="G365" s="33">
        <v>78.58</v>
      </c>
      <c r="H365" s="19">
        <f t="shared" si="66"/>
        <v>0.7857999999999999</v>
      </c>
      <c r="I365" s="17">
        <v>8204830.85</v>
      </c>
      <c r="J365" s="17">
        <v>493762.26</v>
      </c>
      <c r="K365" s="17">
        <v>0</v>
      </c>
      <c r="L365" s="17">
        <v>547140.74</v>
      </c>
      <c r="M365" s="20">
        <f t="shared" si="67"/>
        <v>9245733.85</v>
      </c>
      <c r="N365" s="17">
        <v>12343874</v>
      </c>
      <c r="O365" s="17">
        <v>10827696.56</v>
      </c>
      <c r="P365" s="17">
        <v>0</v>
      </c>
      <c r="Q365" s="20">
        <f t="shared" si="78"/>
        <v>23171570.560000002</v>
      </c>
      <c r="R365" s="17">
        <v>8774943.94</v>
      </c>
      <c r="S365" s="17">
        <v>0</v>
      </c>
      <c r="T365" s="21">
        <f t="shared" si="68"/>
        <v>8774943.94</v>
      </c>
      <c r="U365" s="20">
        <f t="shared" si="69"/>
        <v>41192248.35</v>
      </c>
      <c r="V365" s="22">
        <f t="shared" si="70"/>
        <v>0.3019348313363743</v>
      </c>
      <c r="W365" s="22">
        <f t="shared" si="71"/>
        <v>0</v>
      </c>
      <c r="X365" s="22">
        <f t="shared" si="72"/>
        <v>0.3019348313363743</v>
      </c>
      <c r="Y365" s="23">
        <f t="shared" si="73"/>
        <v>0.7973047231607154</v>
      </c>
      <c r="Z365" s="23">
        <f t="shared" si="74"/>
        <v>0.31813412252759715</v>
      </c>
      <c r="AA365" s="24"/>
      <c r="AB365" s="23">
        <f t="shared" si="75"/>
        <v>1.417373677024687</v>
      </c>
      <c r="AC365" s="30">
        <v>1140164.7204968943</v>
      </c>
      <c r="AD365" s="26">
        <f t="shared" si="76"/>
        <v>16160.394623045077</v>
      </c>
      <c r="AE365" s="61" t="s">
        <v>1173</v>
      </c>
      <c r="AF365" s="28">
        <f>F365/H365</f>
        <v>3698444532.960041</v>
      </c>
      <c r="AG365" s="22">
        <f>(M365/AF365)*100</f>
        <v>0.24998979348218583</v>
      </c>
      <c r="AH365" s="22">
        <f>(Q365/AF365)*100</f>
        <v>0.6265220514596901</v>
      </c>
      <c r="AI365" s="22">
        <f>(T365/AF365)*100</f>
        <v>0.23726039046412287</v>
      </c>
      <c r="AJ365" s="22">
        <f t="shared" si="77"/>
        <v>1.1139999999999999</v>
      </c>
    </row>
    <row r="366" spans="1:36" ht="12.75">
      <c r="A366" s="13" t="s">
        <v>770</v>
      </c>
      <c r="B366" s="14" t="s">
        <v>771</v>
      </c>
      <c r="C366" s="15" t="s">
        <v>687</v>
      </c>
      <c r="D366" s="16"/>
      <c r="E366" s="16"/>
      <c r="F366" s="34">
        <v>524089850</v>
      </c>
      <c r="G366" s="33">
        <v>63.52</v>
      </c>
      <c r="H366" s="19">
        <f t="shared" si="66"/>
        <v>0.6352</v>
      </c>
      <c r="I366" s="17">
        <v>1964140.11</v>
      </c>
      <c r="J366" s="17">
        <v>118196.01</v>
      </c>
      <c r="K366" s="17">
        <v>0</v>
      </c>
      <c r="L366" s="17">
        <v>130974.63</v>
      </c>
      <c r="M366" s="20">
        <f t="shared" si="67"/>
        <v>2213310.75</v>
      </c>
      <c r="N366" s="17">
        <v>898952</v>
      </c>
      <c r="O366" s="17">
        <v>2186366.41</v>
      </c>
      <c r="P366" s="17">
        <v>0</v>
      </c>
      <c r="Q366" s="20">
        <f t="shared" si="78"/>
        <v>3085318.41</v>
      </c>
      <c r="R366" s="17">
        <v>3394646.63</v>
      </c>
      <c r="S366" s="17">
        <v>0</v>
      </c>
      <c r="T366" s="21">
        <f t="shared" si="68"/>
        <v>3394646.63</v>
      </c>
      <c r="U366" s="20">
        <f t="shared" si="69"/>
        <v>8693275.79</v>
      </c>
      <c r="V366" s="22">
        <f t="shared" si="70"/>
        <v>0.6477222617457674</v>
      </c>
      <c r="W366" s="22">
        <f t="shared" si="71"/>
        <v>0</v>
      </c>
      <c r="X366" s="22">
        <f t="shared" si="72"/>
        <v>0.6477222617457674</v>
      </c>
      <c r="Y366" s="23">
        <f t="shared" si="73"/>
        <v>0.5887002791601479</v>
      </c>
      <c r="Z366" s="23">
        <f t="shared" si="74"/>
        <v>0.4223151335596368</v>
      </c>
      <c r="AA366" s="24"/>
      <c r="AB366" s="23">
        <f t="shared" si="75"/>
        <v>1.6587376744655518</v>
      </c>
      <c r="AC366" s="30">
        <v>407497.57281553396</v>
      </c>
      <c r="AD366" s="26">
        <f t="shared" si="76"/>
        <v>6759.315762823957</v>
      </c>
      <c r="AE366" s="61" t="s">
        <v>1173</v>
      </c>
      <c r="AF366" s="28">
        <f>F366/H366</f>
        <v>825078479.2191436</v>
      </c>
      <c r="AG366" s="22">
        <f>(M366/AF366)*100</f>
        <v>0.26825457283708126</v>
      </c>
      <c r="AH366" s="22">
        <f>(Q366/AF366)*100</f>
        <v>0.3739424173225259</v>
      </c>
      <c r="AI366" s="22">
        <f>(T366/AF366)*100</f>
        <v>0.41143318066091145</v>
      </c>
      <c r="AJ366" s="22">
        <f t="shared" si="77"/>
        <v>1.053</v>
      </c>
    </row>
    <row r="367" spans="1:36" ht="12.75">
      <c r="A367" s="13" t="s">
        <v>772</v>
      </c>
      <c r="B367" s="14" t="s">
        <v>773</v>
      </c>
      <c r="C367" s="15" t="s">
        <v>687</v>
      </c>
      <c r="D367" s="16"/>
      <c r="E367" s="16"/>
      <c r="F367" s="34">
        <v>1948229473</v>
      </c>
      <c r="G367" s="33">
        <v>98.13</v>
      </c>
      <c r="H367" s="19">
        <f t="shared" si="66"/>
        <v>0.9813</v>
      </c>
      <c r="I367" s="17">
        <v>4367013.97</v>
      </c>
      <c r="J367" s="17">
        <v>262794.38</v>
      </c>
      <c r="K367" s="17">
        <v>0</v>
      </c>
      <c r="L367" s="17">
        <v>291208.2</v>
      </c>
      <c r="M367" s="20">
        <f t="shared" si="67"/>
        <v>4921016.55</v>
      </c>
      <c r="N367" s="17">
        <v>4022289</v>
      </c>
      <c r="O367" s="17">
        <v>0</v>
      </c>
      <c r="P367" s="17">
        <v>0</v>
      </c>
      <c r="Q367" s="20">
        <f t="shared" si="78"/>
        <v>4022289</v>
      </c>
      <c r="R367" s="17">
        <v>4707297</v>
      </c>
      <c r="S367" s="17">
        <v>0</v>
      </c>
      <c r="T367" s="21">
        <f t="shared" si="68"/>
        <v>4707297</v>
      </c>
      <c r="U367" s="20">
        <f t="shared" si="69"/>
        <v>13650602.55</v>
      </c>
      <c r="V367" s="22">
        <f t="shared" si="70"/>
        <v>0.24161922736706284</v>
      </c>
      <c r="W367" s="22">
        <f t="shared" si="71"/>
        <v>0</v>
      </c>
      <c r="X367" s="22">
        <f t="shared" si="72"/>
        <v>0.24161922736706284</v>
      </c>
      <c r="Y367" s="23">
        <f t="shared" si="73"/>
        <v>0.20645868752854044</v>
      </c>
      <c r="Z367" s="23">
        <f t="shared" si="74"/>
        <v>0.2525891645824619</v>
      </c>
      <c r="AA367" s="24"/>
      <c r="AB367" s="23">
        <f t="shared" si="75"/>
        <v>0.7006670794780653</v>
      </c>
      <c r="AC367" s="30">
        <v>1517286.2664473683</v>
      </c>
      <c r="AD367" s="26">
        <f t="shared" si="76"/>
        <v>10631.12537043855</v>
      </c>
      <c r="AE367" s="61" t="s">
        <v>1173</v>
      </c>
      <c r="AF367" s="28">
        <f>F367/H367</f>
        <v>1985355623.1529605</v>
      </c>
      <c r="AG367" s="22">
        <f>(M367/AF367)*100</f>
        <v>0.24786574720476984</v>
      </c>
      <c r="AH367" s="22">
        <f>(Q367/AF367)*100</f>
        <v>0.2025979100717567</v>
      </c>
      <c r="AI367" s="22">
        <f>(T367/AF367)*100</f>
        <v>0.23710094781529875</v>
      </c>
      <c r="AJ367" s="22">
        <f t="shared" si="77"/>
        <v>0.688</v>
      </c>
    </row>
    <row r="368" spans="1:36" ht="12.75">
      <c r="A368" s="13" t="s">
        <v>774</v>
      </c>
      <c r="B368" s="14" t="s">
        <v>775</v>
      </c>
      <c r="C368" s="15" t="s">
        <v>687</v>
      </c>
      <c r="D368" s="16"/>
      <c r="E368" s="16"/>
      <c r="F368" s="34">
        <v>812138583</v>
      </c>
      <c r="G368" s="33">
        <v>64.86</v>
      </c>
      <c r="H368" s="19">
        <f t="shared" si="66"/>
        <v>0.6486</v>
      </c>
      <c r="I368" s="17">
        <v>2613594.98</v>
      </c>
      <c r="J368" s="17">
        <v>157284.07</v>
      </c>
      <c r="K368" s="17">
        <v>0</v>
      </c>
      <c r="L368" s="17">
        <v>174289.6</v>
      </c>
      <c r="M368" s="20">
        <f t="shared" si="67"/>
        <v>2945168.65</v>
      </c>
      <c r="N368" s="17">
        <v>6777240</v>
      </c>
      <c r="O368" s="17">
        <v>4153351.68</v>
      </c>
      <c r="P368" s="17">
        <v>0</v>
      </c>
      <c r="Q368" s="20">
        <f t="shared" si="78"/>
        <v>10930591.68</v>
      </c>
      <c r="R368" s="17">
        <v>6052972.72</v>
      </c>
      <c r="S368" s="17">
        <v>81213.86</v>
      </c>
      <c r="T368" s="21">
        <f t="shared" si="68"/>
        <v>6134186.58</v>
      </c>
      <c r="U368" s="20">
        <f t="shared" si="69"/>
        <v>20009946.91</v>
      </c>
      <c r="V368" s="22">
        <f t="shared" si="70"/>
        <v>0.745312788568746</v>
      </c>
      <c r="W368" s="22">
        <f t="shared" si="71"/>
        <v>0.010000000209323881</v>
      </c>
      <c r="X368" s="22">
        <f t="shared" si="72"/>
        <v>0.75531278877807</v>
      </c>
      <c r="Y368" s="23">
        <f t="shared" si="73"/>
        <v>1.3459022768777873</v>
      </c>
      <c r="Z368" s="23">
        <f t="shared" si="74"/>
        <v>0.36264360684856173</v>
      </c>
      <c r="AA368" s="24"/>
      <c r="AB368" s="23">
        <f t="shared" si="75"/>
        <v>2.4638586725044194</v>
      </c>
      <c r="AC368" s="30">
        <v>399259.12240184756</v>
      </c>
      <c r="AD368" s="26">
        <f t="shared" si="76"/>
        <v>9837.180513062956</v>
      </c>
      <c r="AE368" s="61" t="s">
        <v>1173</v>
      </c>
      <c r="AF368" s="28">
        <f>F368/H368</f>
        <v>1252140892.691952</v>
      </c>
      <c r="AG368" s="22">
        <f>(M368/AF368)*100</f>
        <v>0.23521064340197712</v>
      </c>
      <c r="AH368" s="22">
        <f>(Q368/AF368)*100</f>
        <v>0.8729522167829329</v>
      </c>
      <c r="AI368" s="22">
        <f>(T368/AF368)*100</f>
        <v>0.4898958748014561</v>
      </c>
      <c r="AJ368" s="22">
        <f t="shared" si="77"/>
        <v>1.598</v>
      </c>
    </row>
    <row r="369" spans="1:36" ht="12.75">
      <c r="A369" s="13" t="s">
        <v>776</v>
      </c>
      <c r="B369" s="14" t="s">
        <v>777</v>
      </c>
      <c r="C369" s="15" t="s">
        <v>687</v>
      </c>
      <c r="D369" s="16"/>
      <c r="E369" s="16" t="s">
        <v>110</v>
      </c>
      <c r="F369" s="34">
        <v>72717014</v>
      </c>
      <c r="G369" s="33">
        <v>91.72</v>
      </c>
      <c r="H369" s="19">
        <f t="shared" si="66"/>
        <v>0.9172</v>
      </c>
      <c r="I369" s="17">
        <v>180150.18</v>
      </c>
      <c r="J369" s="17">
        <v>10840.89</v>
      </c>
      <c r="K369" s="17">
        <v>0</v>
      </c>
      <c r="L369" s="17">
        <v>12012.94</v>
      </c>
      <c r="M369" s="20">
        <f t="shared" si="67"/>
        <v>203004.01</v>
      </c>
      <c r="N369" s="17">
        <v>520130.97</v>
      </c>
      <c r="O369" s="17">
        <v>234318</v>
      </c>
      <c r="P369" s="17">
        <v>0</v>
      </c>
      <c r="Q369" s="20">
        <f t="shared" si="78"/>
        <v>754448.97</v>
      </c>
      <c r="R369" s="17">
        <v>624436.64</v>
      </c>
      <c r="S369" s="17">
        <v>0</v>
      </c>
      <c r="T369" s="21">
        <f t="shared" si="68"/>
        <v>624436.64</v>
      </c>
      <c r="U369" s="20">
        <f t="shared" si="69"/>
        <v>1581889.62</v>
      </c>
      <c r="V369" s="22">
        <f t="shared" si="70"/>
        <v>0.8587215091092713</v>
      </c>
      <c r="W369" s="22">
        <f t="shared" si="71"/>
        <v>0</v>
      </c>
      <c r="X369" s="22">
        <f t="shared" si="72"/>
        <v>0.8587215091092713</v>
      </c>
      <c r="Y369" s="23">
        <f t="shared" si="73"/>
        <v>1.0375136828363167</v>
      </c>
      <c r="Z369" s="23">
        <f t="shared" si="74"/>
        <v>0.2791698927571476</v>
      </c>
      <c r="AA369" s="24"/>
      <c r="AB369" s="23">
        <f t="shared" si="75"/>
        <v>2.1754050847027355</v>
      </c>
      <c r="AC369" s="30">
        <v>204628.68852459016</v>
      </c>
      <c r="AD369" s="26">
        <f t="shared" si="76"/>
        <v>4451.502894924458</v>
      </c>
      <c r="AE369" s="61" t="s">
        <v>1173</v>
      </c>
      <c r="AF369" s="28">
        <f>F369/H369</f>
        <v>79281524.20409943</v>
      </c>
      <c r="AG369" s="22">
        <f>(M369/AF369)*100</f>
        <v>0.25605462563685577</v>
      </c>
      <c r="AH369" s="22">
        <f>(Q369/AF369)*100</f>
        <v>0.9516075498974698</v>
      </c>
      <c r="AI369" s="22">
        <f>(T369/AF369)*100</f>
        <v>0.7876193681550234</v>
      </c>
      <c r="AJ369" s="22">
        <f t="shared" si="77"/>
        <v>1.996</v>
      </c>
    </row>
    <row r="370" spans="1:36" ht="12.75">
      <c r="A370" s="13" t="s">
        <v>778</v>
      </c>
      <c r="B370" s="14" t="s">
        <v>779</v>
      </c>
      <c r="C370" s="15" t="s">
        <v>687</v>
      </c>
      <c r="D370" s="16"/>
      <c r="E370" s="16"/>
      <c r="F370" s="34">
        <v>380603647</v>
      </c>
      <c r="G370" s="33">
        <v>100.51</v>
      </c>
      <c r="H370" s="19">
        <f t="shared" si="66"/>
        <v>1.0051</v>
      </c>
      <c r="I370" s="17">
        <v>863335.71</v>
      </c>
      <c r="J370" s="17">
        <v>51955.22</v>
      </c>
      <c r="K370" s="17">
        <v>16051.64</v>
      </c>
      <c r="L370" s="17">
        <v>57573.58</v>
      </c>
      <c r="M370" s="20">
        <f t="shared" si="67"/>
        <v>988916.1499999999</v>
      </c>
      <c r="N370" s="17">
        <v>2422294</v>
      </c>
      <c r="O370" s="17">
        <v>0</v>
      </c>
      <c r="P370" s="17">
        <v>0</v>
      </c>
      <c r="Q370" s="20">
        <f t="shared" si="78"/>
        <v>2422294</v>
      </c>
      <c r="R370" s="17">
        <v>1403957</v>
      </c>
      <c r="S370" s="17">
        <v>0</v>
      </c>
      <c r="T370" s="21">
        <f t="shared" si="68"/>
        <v>1403957</v>
      </c>
      <c r="U370" s="20">
        <f t="shared" si="69"/>
        <v>4815167.15</v>
      </c>
      <c r="V370" s="22">
        <f t="shared" si="70"/>
        <v>0.3688763917703605</v>
      </c>
      <c r="W370" s="22">
        <f t="shared" si="71"/>
        <v>0</v>
      </c>
      <c r="X370" s="22">
        <f t="shared" si="72"/>
        <v>0.3688763917703605</v>
      </c>
      <c r="Y370" s="23">
        <f t="shared" si="73"/>
        <v>0.6364347843466671</v>
      </c>
      <c r="Z370" s="23">
        <f t="shared" si="74"/>
        <v>0.2598283431582567</v>
      </c>
      <c r="AA370" s="24"/>
      <c r="AB370" s="23">
        <f t="shared" si="75"/>
        <v>1.2651395192752843</v>
      </c>
      <c r="AC370" s="30">
        <v>384257.44444444444</v>
      </c>
      <c r="AD370" s="26">
        <f t="shared" si="76"/>
        <v>4861.392785423937</v>
      </c>
      <c r="AE370" s="61" t="s">
        <v>1173</v>
      </c>
      <c r="AF370" s="28">
        <f>F370/H370</f>
        <v>378672417.66988355</v>
      </c>
      <c r="AG370" s="22">
        <f>(M370/AF370)*100</f>
        <v>0.26115346770836384</v>
      </c>
      <c r="AH370" s="22">
        <f>(Q370/AF370)*100</f>
        <v>0.639680601746835</v>
      </c>
      <c r="AI370" s="22">
        <f>(T370/AF370)*100</f>
        <v>0.3707576613683894</v>
      </c>
      <c r="AJ370" s="22">
        <f t="shared" si="77"/>
        <v>1.272</v>
      </c>
    </row>
    <row r="371" spans="1:36" ht="12.75">
      <c r="A371" s="13" t="s">
        <v>780</v>
      </c>
      <c r="B371" s="14" t="s">
        <v>781</v>
      </c>
      <c r="C371" s="15" t="s">
        <v>687</v>
      </c>
      <c r="D371" s="16"/>
      <c r="E371" s="16"/>
      <c r="F371" s="34">
        <v>3360843961</v>
      </c>
      <c r="G371" s="33">
        <v>94.03</v>
      </c>
      <c r="H371" s="19">
        <f t="shared" si="66"/>
        <v>0.9403</v>
      </c>
      <c r="I371" s="17">
        <v>7951218.5</v>
      </c>
      <c r="J371" s="17">
        <v>0</v>
      </c>
      <c r="K371" s="17">
        <v>0</v>
      </c>
      <c r="L371" s="17">
        <v>530244.91</v>
      </c>
      <c r="M371" s="20">
        <f t="shared" si="67"/>
        <v>8481463.41</v>
      </c>
      <c r="N371" s="17">
        <v>6471772.5</v>
      </c>
      <c r="O371" s="17">
        <v>0</v>
      </c>
      <c r="P371" s="17">
        <v>0</v>
      </c>
      <c r="Q371" s="20">
        <f t="shared" si="78"/>
        <v>6471772.5</v>
      </c>
      <c r="R371" s="17">
        <v>6728855</v>
      </c>
      <c r="S371" s="17">
        <v>0</v>
      </c>
      <c r="T371" s="21">
        <f t="shared" si="68"/>
        <v>6728855</v>
      </c>
      <c r="U371" s="20">
        <f t="shared" si="69"/>
        <v>21682090.91</v>
      </c>
      <c r="V371" s="22">
        <f t="shared" si="70"/>
        <v>0.20021325232837844</v>
      </c>
      <c r="W371" s="22">
        <f t="shared" si="71"/>
        <v>0</v>
      </c>
      <c r="X371" s="22">
        <f t="shared" si="72"/>
        <v>0.20021325232837844</v>
      </c>
      <c r="Y371" s="23">
        <f t="shared" si="73"/>
        <v>0.19256390880088228</v>
      </c>
      <c r="Z371" s="23">
        <f t="shared" si="74"/>
        <v>0.25236111846967124</v>
      </c>
      <c r="AA371" s="24"/>
      <c r="AB371" s="23">
        <f t="shared" si="75"/>
        <v>0.645138279598932</v>
      </c>
      <c r="AC371" s="30">
        <v>1671434.0085287846</v>
      </c>
      <c r="AD371" s="26">
        <f t="shared" si="76"/>
        <v>10783.060607254069</v>
      </c>
      <c r="AE371" s="61" t="s">
        <v>1173</v>
      </c>
      <c r="AF371" s="28">
        <f>F371/H371</f>
        <v>3574225205.7853875</v>
      </c>
      <c r="AG371" s="22">
        <f>(M371/AF371)*100</f>
        <v>0.23729515969703185</v>
      </c>
      <c r="AH371" s="22">
        <f>(Q371/AF371)*100</f>
        <v>0.1810678434454696</v>
      </c>
      <c r="AI371" s="22">
        <f>(T371/AF371)*100</f>
        <v>0.1882605211643743</v>
      </c>
      <c r="AJ371" s="22">
        <f t="shared" si="77"/>
        <v>0.606</v>
      </c>
    </row>
    <row r="372" spans="1:36" ht="12.75">
      <c r="A372" s="13" t="s">
        <v>782</v>
      </c>
      <c r="B372" s="14" t="s">
        <v>783</v>
      </c>
      <c r="C372" s="15" t="s">
        <v>687</v>
      </c>
      <c r="D372" s="16"/>
      <c r="E372" s="16" t="s">
        <v>177</v>
      </c>
      <c r="F372" s="34">
        <v>1158659018</v>
      </c>
      <c r="G372" s="33">
        <v>100.02</v>
      </c>
      <c r="H372" s="19">
        <f t="shared" si="66"/>
        <v>1.0002</v>
      </c>
      <c r="I372" s="17">
        <v>2738089.31</v>
      </c>
      <c r="J372" s="17">
        <v>164770.65</v>
      </c>
      <c r="K372" s="17">
        <v>0</v>
      </c>
      <c r="L372" s="17">
        <v>182584.9</v>
      </c>
      <c r="M372" s="20">
        <f t="shared" si="67"/>
        <v>3085444.86</v>
      </c>
      <c r="N372" s="17">
        <v>7033141</v>
      </c>
      <c r="O372" s="17">
        <v>0</v>
      </c>
      <c r="P372" s="17">
        <v>0</v>
      </c>
      <c r="Q372" s="20">
        <f t="shared" si="78"/>
        <v>7033141</v>
      </c>
      <c r="R372" s="17">
        <v>3405742.19</v>
      </c>
      <c r="S372" s="17">
        <v>115865.91</v>
      </c>
      <c r="T372" s="21">
        <f t="shared" si="68"/>
        <v>3521608.1</v>
      </c>
      <c r="U372" s="20">
        <f t="shared" si="69"/>
        <v>13640193.959999999</v>
      </c>
      <c r="V372" s="22">
        <f t="shared" si="70"/>
        <v>0.29393826286173175</v>
      </c>
      <c r="W372" s="22">
        <f t="shared" si="71"/>
        <v>0.010000000707714682</v>
      </c>
      <c r="X372" s="22">
        <f t="shared" si="72"/>
        <v>0.3039382635694465</v>
      </c>
      <c r="Y372" s="23">
        <f t="shared" si="73"/>
        <v>0.607006970190431</v>
      </c>
      <c r="Z372" s="23">
        <f t="shared" si="74"/>
        <v>0.26629446731669937</v>
      </c>
      <c r="AA372" s="24"/>
      <c r="AB372" s="23">
        <f t="shared" si="75"/>
        <v>1.1772397010765767</v>
      </c>
      <c r="AC372" s="30">
        <v>455073.4147487083</v>
      </c>
      <c r="AD372" s="26">
        <f t="shared" si="76"/>
        <v>5357.304907466663</v>
      </c>
      <c r="AE372" s="61" t="s">
        <v>1173</v>
      </c>
      <c r="AF372" s="28">
        <f>F372/H372</f>
        <v>1158427332.5334933</v>
      </c>
      <c r="AG372" s="22">
        <f>(M372/AF372)*100</f>
        <v>0.2663477262101627</v>
      </c>
      <c r="AH372" s="22">
        <f>(Q372/AF372)*100</f>
        <v>0.607128371584469</v>
      </c>
      <c r="AI372" s="22">
        <f>(T372/AF372)*100</f>
        <v>0.30399905122216037</v>
      </c>
      <c r="AJ372" s="22">
        <f t="shared" si="77"/>
        <v>1.177</v>
      </c>
    </row>
    <row r="373" spans="1:36" ht="12.75">
      <c r="A373" s="13" t="s">
        <v>784</v>
      </c>
      <c r="B373" s="14" t="s">
        <v>785</v>
      </c>
      <c r="C373" s="15" t="s">
        <v>687</v>
      </c>
      <c r="D373" s="16"/>
      <c r="E373" s="16"/>
      <c r="F373" s="34">
        <v>449916563</v>
      </c>
      <c r="G373" s="33">
        <v>65.33</v>
      </c>
      <c r="H373" s="19">
        <f t="shared" si="66"/>
        <v>0.6533</v>
      </c>
      <c r="I373" s="17">
        <v>1555966.28</v>
      </c>
      <c r="J373" s="17">
        <v>93633.5</v>
      </c>
      <c r="K373" s="17">
        <v>28934.06</v>
      </c>
      <c r="L373" s="17">
        <v>103756.5</v>
      </c>
      <c r="M373" s="20">
        <f t="shared" si="67"/>
        <v>1782290.34</v>
      </c>
      <c r="N373" s="17">
        <v>6263424</v>
      </c>
      <c r="O373" s="17">
        <v>0</v>
      </c>
      <c r="P373" s="17">
        <v>0</v>
      </c>
      <c r="Q373" s="20">
        <f t="shared" si="78"/>
        <v>6263424</v>
      </c>
      <c r="R373" s="17">
        <v>5026131.07</v>
      </c>
      <c r="S373" s="17">
        <v>0</v>
      </c>
      <c r="T373" s="21">
        <f t="shared" si="68"/>
        <v>5026131.07</v>
      </c>
      <c r="U373" s="20">
        <f t="shared" si="69"/>
        <v>13071845.41</v>
      </c>
      <c r="V373" s="22">
        <f t="shared" si="70"/>
        <v>1.1171251479354851</v>
      </c>
      <c r="W373" s="22">
        <f t="shared" si="71"/>
        <v>0</v>
      </c>
      <c r="X373" s="22">
        <f t="shared" si="72"/>
        <v>1.1171251479354851</v>
      </c>
      <c r="Y373" s="23">
        <f t="shared" si="73"/>
        <v>1.392130122580084</v>
      </c>
      <c r="Z373" s="23">
        <f t="shared" si="74"/>
        <v>0.3961379701418105</v>
      </c>
      <c r="AA373" s="24"/>
      <c r="AB373" s="23">
        <f t="shared" si="75"/>
        <v>2.9053932406573795</v>
      </c>
      <c r="AC373" s="30">
        <v>179527.84277023864</v>
      </c>
      <c r="AD373" s="26">
        <f t="shared" si="76"/>
        <v>5215.989808944521</v>
      </c>
      <c r="AE373" s="61" t="s">
        <v>1173</v>
      </c>
      <c r="AF373" s="28">
        <f>F373/H373</f>
        <v>688682937.394765</v>
      </c>
      <c r="AG373" s="22">
        <f>(M373/AF373)*100</f>
        <v>0.25879693589364483</v>
      </c>
      <c r="AH373" s="22">
        <f>(Q373/AF373)*100</f>
        <v>0.9094786090815687</v>
      </c>
      <c r="AI373" s="22">
        <f>(T373/AF373)*100</f>
        <v>0.7298178591462524</v>
      </c>
      <c r="AJ373" s="22">
        <f t="shared" si="77"/>
        <v>1.8980000000000001</v>
      </c>
    </row>
    <row r="374" spans="1:36" ht="12.75">
      <c r="A374" s="13" t="s">
        <v>786</v>
      </c>
      <c r="B374" s="14" t="s">
        <v>787</v>
      </c>
      <c r="C374" s="15" t="s">
        <v>687</v>
      </c>
      <c r="D374" s="16"/>
      <c r="E374" s="16"/>
      <c r="F374" s="34">
        <v>1349984787</v>
      </c>
      <c r="G374" s="33">
        <v>101.2</v>
      </c>
      <c r="H374" s="19">
        <f t="shared" si="66"/>
        <v>1.012</v>
      </c>
      <c r="I374" s="17">
        <v>2972216.97</v>
      </c>
      <c r="J374" s="17">
        <v>178874.72</v>
      </c>
      <c r="K374" s="17">
        <v>0</v>
      </c>
      <c r="L374" s="17">
        <v>198230.04</v>
      </c>
      <c r="M374" s="20">
        <f t="shared" si="67"/>
        <v>3349321.7300000004</v>
      </c>
      <c r="N374" s="17">
        <v>0</v>
      </c>
      <c r="O374" s="17">
        <v>16686349.2</v>
      </c>
      <c r="P374" s="17">
        <v>0</v>
      </c>
      <c r="Q374" s="20">
        <f t="shared" si="78"/>
        <v>16686349.2</v>
      </c>
      <c r="R374" s="17">
        <v>1813445.13</v>
      </c>
      <c r="S374" s="17">
        <v>539990</v>
      </c>
      <c r="T374" s="21">
        <f t="shared" si="68"/>
        <v>2353435.13</v>
      </c>
      <c r="U374" s="20">
        <f t="shared" si="69"/>
        <v>22389106.06</v>
      </c>
      <c r="V374" s="22">
        <f t="shared" si="70"/>
        <v>0.1343307826475529</v>
      </c>
      <c r="W374" s="22">
        <f t="shared" si="71"/>
        <v>0.039999710011546966</v>
      </c>
      <c r="X374" s="22">
        <f t="shared" si="72"/>
        <v>0.17433049265909986</v>
      </c>
      <c r="Y374" s="23">
        <f t="shared" si="73"/>
        <v>1.2360397954617839</v>
      </c>
      <c r="Z374" s="23">
        <f t="shared" si="74"/>
        <v>0.24810070174516718</v>
      </c>
      <c r="AA374" s="24"/>
      <c r="AB374" s="23">
        <f t="shared" si="75"/>
        <v>1.658470989866051</v>
      </c>
      <c r="AC374" s="30">
        <v>526403.8477801268</v>
      </c>
      <c r="AD374" s="26">
        <f t="shared" si="76"/>
        <v>8730.25510497205</v>
      </c>
      <c r="AE374" s="61" t="s">
        <v>1173</v>
      </c>
      <c r="AF374" s="28">
        <f>F374/H374</f>
        <v>1333977062.2529645</v>
      </c>
      <c r="AG374" s="22">
        <f>(M374/AF374)*100</f>
        <v>0.2510779101661092</v>
      </c>
      <c r="AH374" s="22">
        <f>(Q374/AF374)*100</f>
        <v>1.2508722730073252</v>
      </c>
      <c r="AI374" s="22">
        <f>(T374/AF374)*100</f>
        <v>0.17642245857100905</v>
      </c>
      <c r="AJ374" s="22">
        <f t="shared" si="77"/>
        <v>1.6779999999999997</v>
      </c>
    </row>
    <row r="375" spans="1:36" ht="12.75">
      <c r="A375" s="13" t="s">
        <v>788</v>
      </c>
      <c r="B375" s="14" t="s">
        <v>789</v>
      </c>
      <c r="C375" s="15" t="s">
        <v>687</v>
      </c>
      <c r="D375" s="16"/>
      <c r="E375" s="16"/>
      <c r="F375" s="34">
        <v>3860266268</v>
      </c>
      <c r="G375" s="33">
        <v>58.34</v>
      </c>
      <c r="H375" s="19">
        <f t="shared" si="66"/>
        <v>0.5834</v>
      </c>
      <c r="I375" s="17">
        <v>15440741.09</v>
      </c>
      <c r="J375" s="17">
        <v>929222.48</v>
      </c>
      <c r="K375" s="17">
        <v>287136.9</v>
      </c>
      <c r="L375" s="17">
        <v>1029736.56</v>
      </c>
      <c r="M375" s="20">
        <f t="shared" si="67"/>
        <v>17686837.03</v>
      </c>
      <c r="N375" s="17">
        <v>53507087.52</v>
      </c>
      <c r="O375" s="17">
        <v>0</v>
      </c>
      <c r="P375" s="17">
        <v>0</v>
      </c>
      <c r="Q375" s="20">
        <f t="shared" si="78"/>
        <v>53507087.52</v>
      </c>
      <c r="R375" s="17">
        <v>21919853.21</v>
      </c>
      <c r="S375" s="17">
        <v>0</v>
      </c>
      <c r="T375" s="21">
        <f t="shared" si="68"/>
        <v>21919853.21</v>
      </c>
      <c r="U375" s="20">
        <f t="shared" si="69"/>
        <v>93113777.76000002</v>
      </c>
      <c r="V375" s="22">
        <f t="shared" si="70"/>
        <v>0.5678326749557785</v>
      </c>
      <c r="W375" s="22">
        <f t="shared" si="71"/>
        <v>0</v>
      </c>
      <c r="X375" s="22">
        <f t="shared" si="72"/>
        <v>0.5678326749557785</v>
      </c>
      <c r="Y375" s="23">
        <f t="shared" si="73"/>
        <v>1.3860983622697605</v>
      </c>
      <c r="Z375" s="23">
        <f t="shared" si="74"/>
        <v>0.4581766075728122</v>
      </c>
      <c r="AA375" s="24"/>
      <c r="AB375" s="23">
        <f t="shared" si="75"/>
        <v>2.412107644798352</v>
      </c>
      <c r="AC375" s="30">
        <v>317346.3136368529</v>
      </c>
      <c r="AD375" s="26">
        <f t="shared" si="76"/>
        <v>7654.734691720283</v>
      </c>
      <c r="AE375" s="61" t="s">
        <v>1173</v>
      </c>
      <c r="AF375" s="28">
        <f>F375/H375</f>
        <v>6616843105.930751</v>
      </c>
      <c r="AG375" s="22">
        <f>(M375/AF375)*100</f>
        <v>0.2673002328579786</v>
      </c>
      <c r="AH375" s="22">
        <f>(Q375/AF375)*100</f>
        <v>0.8086497845481784</v>
      </c>
      <c r="AI375" s="22">
        <f>(T375/AF375)*100</f>
        <v>0.33127358256920114</v>
      </c>
      <c r="AJ375" s="22">
        <f t="shared" si="77"/>
        <v>1.407</v>
      </c>
    </row>
    <row r="376" spans="1:36" ht="12.75">
      <c r="A376" s="13" t="s">
        <v>790</v>
      </c>
      <c r="B376" s="14" t="s">
        <v>791</v>
      </c>
      <c r="C376" s="15" t="s">
        <v>687</v>
      </c>
      <c r="D376" s="16"/>
      <c r="E376" s="16"/>
      <c r="F376" s="34">
        <v>1355949450</v>
      </c>
      <c r="G376" s="33">
        <v>94.74</v>
      </c>
      <c r="H376" s="19">
        <f t="shared" si="66"/>
        <v>0.9473999999999999</v>
      </c>
      <c r="I376" s="17">
        <v>3307671.92</v>
      </c>
      <c r="J376" s="17">
        <v>199053.03</v>
      </c>
      <c r="K376" s="17">
        <v>0</v>
      </c>
      <c r="L376" s="17">
        <v>220602.46</v>
      </c>
      <c r="M376" s="20">
        <f t="shared" si="67"/>
        <v>3727327.4099999997</v>
      </c>
      <c r="N376" s="17">
        <v>9653834.5</v>
      </c>
      <c r="O376" s="17">
        <v>4562574.38</v>
      </c>
      <c r="P376" s="17">
        <v>0</v>
      </c>
      <c r="Q376" s="20">
        <f t="shared" si="78"/>
        <v>14216408.879999999</v>
      </c>
      <c r="R376" s="17">
        <v>5476822</v>
      </c>
      <c r="S376" s="17">
        <v>0</v>
      </c>
      <c r="T376" s="21">
        <f t="shared" si="68"/>
        <v>5476822</v>
      </c>
      <c r="U376" s="20">
        <f t="shared" si="69"/>
        <v>23420558.29</v>
      </c>
      <c r="V376" s="22">
        <f t="shared" si="70"/>
        <v>0.40391048501107474</v>
      </c>
      <c r="W376" s="22">
        <f t="shared" si="71"/>
        <v>0</v>
      </c>
      <c r="X376" s="22">
        <f t="shared" si="72"/>
        <v>0.40391048501107474</v>
      </c>
      <c r="Y376" s="23">
        <f t="shared" si="73"/>
        <v>1.0484468193117376</v>
      </c>
      <c r="Z376" s="23">
        <f t="shared" si="74"/>
        <v>0.27488690009793504</v>
      </c>
      <c r="AA376" s="24"/>
      <c r="AB376" s="23">
        <f t="shared" si="75"/>
        <v>1.7272442044207474</v>
      </c>
      <c r="AC376" s="30">
        <v>476713.28640563134</v>
      </c>
      <c r="AD376" s="26">
        <f t="shared" si="76"/>
        <v>8234.002611144946</v>
      </c>
      <c r="AE376" s="61" t="s">
        <v>1173</v>
      </c>
      <c r="AF376" s="28">
        <f>F376/H376</f>
        <v>1431232267.2577581</v>
      </c>
      <c r="AG376" s="22">
        <f>(M376/AF376)*100</f>
        <v>0.26042784915278366</v>
      </c>
      <c r="AH376" s="22">
        <f>(Q376/AF376)*100</f>
        <v>0.99329851661594</v>
      </c>
      <c r="AI376" s="22">
        <f>(T376/AF376)*100</f>
        <v>0.3826647934994922</v>
      </c>
      <c r="AJ376" s="22">
        <f t="shared" si="77"/>
        <v>1.6360000000000001</v>
      </c>
    </row>
    <row r="377" spans="1:36" ht="12.75">
      <c r="A377" s="13" t="s">
        <v>792</v>
      </c>
      <c r="B377" s="14" t="s">
        <v>793</v>
      </c>
      <c r="C377" s="15" t="s">
        <v>794</v>
      </c>
      <c r="D377" s="16"/>
      <c r="E377" s="16" t="s">
        <v>110</v>
      </c>
      <c r="F377" s="34">
        <v>1298268870</v>
      </c>
      <c r="G377" s="33">
        <v>98.78</v>
      </c>
      <c r="H377" s="19">
        <f t="shared" si="66"/>
        <v>0.9878</v>
      </c>
      <c r="I377" s="17">
        <v>2562846.6</v>
      </c>
      <c r="J377" s="17">
        <v>0</v>
      </c>
      <c r="K377" s="17">
        <v>0</v>
      </c>
      <c r="L377" s="17">
        <v>577681.51</v>
      </c>
      <c r="M377" s="20">
        <f t="shared" si="67"/>
        <v>3140528.1100000003</v>
      </c>
      <c r="N377" s="17">
        <v>14871791</v>
      </c>
      <c r="O377" s="17">
        <v>0</v>
      </c>
      <c r="P377" s="17">
        <v>0</v>
      </c>
      <c r="Q377" s="20">
        <f t="shared" si="78"/>
        <v>14871791</v>
      </c>
      <c r="R377" s="17">
        <v>6777907.59</v>
      </c>
      <c r="S377" s="17">
        <v>0</v>
      </c>
      <c r="T377" s="21">
        <f t="shared" si="68"/>
        <v>6777907.59</v>
      </c>
      <c r="U377" s="20">
        <f t="shared" si="69"/>
        <v>24790226.7</v>
      </c>
      <c r="V377" s="22">
        <f t="shared" si="70"/>
        <v>0.5220727190354645</v>
      </c>
      <c r="W377" s="22">
        <f t="shared" si="71"/>
        <v>0</v>
      </c>
      <c r="X377" s="22">
        <f t="shared" si="72"/>
        <v>0.5220727190354645</v>
      </c>
      <c r="Y377" s="23">
        <f t="shared" si="73"/>
        <v>1.1455093273552805</v>
      </c>
      <c r="Z377" s="23">
        <f t="shared" si="74"/>
        <v>0.24190121034019713</v>
      </c>
      <c r="AA377" s="24"/>
      <c r="AB377" s="23">
        <f t="shared" si="75"/>
        <v>1.909483256730942</v>
      </c>
      <c r="AC377" s="30">
        <v>422812.49472351203</v>
      </c>
      <c r="AD377" s="26">
        <f t="shared" si="76"/>
        <v>8073.53379411186</v>
      </c>
      <c r="AE377" s="61" t="s">
        <v>1173</v>
      </c>
      <c r="AF377" s="28">
        <f>F377/H377</f>
        <v>1314303371.1277587</v>
      </c>
      <c r="AG377" s="22">
        <f>(M377/AF377)*100</f>
        <v>0.23895001557404671</v>
      </c>
      <c r="AH377" s="22">
        <f>(Q377/AF377)*100</f>
        <v>1.131534113561546</v>
      </c>
      <c r="AI377" s="22">
        <f>(T377/AF377)*100</f>
        <v>0.5157034318632318</v>
      </c>
      <c r="AJ377" s="22">
        <f t="shared" si="77"/>
        <v>1.887</v>
      </c>
    </row>
    <row r="378" spans="1:36" ht="12.75">
      <c r="A378" s="13" t="s">
        <v>795</v>
      </c>
      <c r="B378" s="14" t="s">
        <v>796</v>
      </c>
      <c r="C378" s="15" t="s">
        <v>794</v>
      </c>
      <c r="D378" s="16"/>
      <c r="E378" s="16"/>
      <c r="F378" s="34">
        <v>1140172068</v>
      </c>
      <c r="G378" s="33">
        <v>103.61</v>
      </c>
      <c r="H378" s="19">
        <f t="shared" si="66"/>
        <v>1.0361</v>
      </c>
      <c r="I378" s="17">
        <v>2084519.74</v>
      </c>
      <c r="J378" s="17">
        <v>0</v>
      </c>
      <c r="K378" s="17">
        <v>0</v>
      </c>
      <c r="L378" s="17">
        <v>469760.6</v>
      </c>
      <c r="M378" s="20">
        <f t="shared" si="67"/>
        <v>2554280.34</v>
      </c>
      <c r="N378" s="17">
        <v>10538903</v>
      </c>
      <c r="O378" s="17">
        <v>0</v>
      </c>
      <c r="P378" s="17">
        <v>0</v>
      </c>
      <c r="Q378" s="20">
        <f t="shared" si="78"/>
        <v>10538903</v>
      </c>
      <c r="R378" s="17">
        <v>2779636.59</v>
      </c>
      <c r="S378" s="17">
        <v>342051.62</v>
      </c>
      <c r="T378" s="21">
        <f t="shared" si="68"/>
        <v>3121688.21</v>
      </c>
      <c r="U378" s="20">
        <f t="shared" si="69"/>
        <v>16214871.55</v>
      </c>
      <c r="V378" s="22">
        <f t="shared" si="70"/>
        <v>0.2437909740128803</v>
      </c>
      <c r="W378" s="22">
        <f t="shared" si="71"/>
        <v>0.029999999964917572</v>
      </c>
      <c r="X378" s="22">
        <f t="shared" si="72"/>
        <v>0.27379097397779784</v>
      </c>
      <c r="Y378" s="23">
        <f t="shared" si="73"/>
        <v>0.9243256606423023</v>
      </c>
      <c r="Z378" s="23">
        <f t="shared" si="74"/>
        <v>0.22402586519072662</v>
      </c>
      <c r="AA378" s="24"/>
      <c r="AB378" s="23">
        <f t="shared" si="75"/>
        <v>1.4221424998108267</v>
      </c>
      <c r="AC378" s="30">
        <v>702663.096015676</v>
      </c>
      <c r="AD378" s="26">
        <f t="shared" si="76"/>
        <v>9992.870518925485</v>
      </c>
      <c r="AE378" s="61" t="s">
        <v>1173</v>
      </c>
      <c r="AF378" s="28">
        <f>F378/H378</f>
        <v>1100445968.5358555</v>
      </c>
      <c r="AG378" s="22">
        <f>(M378/AF378)*100</f>
        <v>0.2321131989241119</v>
      </c>
      <c r="AH378" s="22">
        <f>(Q378/AF378)*100</f>
        <v>0.9576938169914895</v>
      </c>
      <c r="AI378" s="22">
        <f>(T378/AF378)*100</f>
        <v>0.2836748281383964</v>
      </c>
      <c r="AJ378" s="22">
        <f t="shared" si="77"/>
        <v>1.474</v>
      </c>
    </row>
    <row r="379" spans="1:36" ht="12.75">
      <c r="A379" s="13" t="s">
        <v>797</v>
      </c>
      <c r="B379" s="14" t="s">
        <v>798</v>
      </c>
      <c r="C379" s="15" t="s">
        <v>794</v>
      </c>
      <c r="D379" s="16"/>
      <c r="E379" s="16"/>
      <c r="F379" s="34">
        <v>739559878</v>
      </c>
      <c r="G379" s="33">
        <v>70.86</v>
      </c>
      <c r="H379" s="19">
        <f t="shared" si="66"/>
        <v>0.7086</v>
      </c>
      <c r="I379" s="17">
        <v>2020473.6</v>
      </c>
      <c r="J379" s="17">
        <v>0</v>
      </c>
      <c r="K379" s="17">
        <v>0</v>
      </c>
      <c r="L379" s="17">
        <v>455456.26</v>
      </c>
      <c r="M379" s="20">
        <f t="shared" si="67"/>
        <v>2475929.8600000003</v>
      </c>
      <c r="N379" s="17">
        <v>11865205</v>
      </c>
      <c r="O379" s="17">
        <v>0</v>
      </c>
      <c r="P379" s="17">
        <v>0</v>
      </c>
      <c r="Q379" s="20">
        <f t="shared" si="78"/>
        <v>11865205</v>
      </c>
      <c r="R379" s="17">
        <v>5604645.1</v>
      </c>
      <c r="S379" s="17">
        <v>0</v>
      </c>
      <c r="T379" s="21">
        <f t="shared" si="68"/>
        <v>5604645.1</v>
      </c>
      <c r="U379" s="20">
        <f t="shared" si="69"/>
        <v>19945779.96</v>
      </c>
      <c r="V379" s="22">
        <f t="shared" si="70"/>
        <v>0.7578352026284475</v>
      </c>
      <c r="W379" s="22">
        <f t="shared" si="71"/>
        <v>0</v>
      </c>
      <c r="X379" s="22">
        <f t="shared" si="72"/>
        <v>0.7578352026284475</v>
      </c>
      <c r="Y379" s="23">
        <f t="shared" si="73"/>
        <v>1.604360289539666</v>
      </c>
      <c r="Z379" s="23">
        <f t="shared" si="74"/>
        <v>0.3347842323052577</v>
      </c>
      <c r="AA379" s="24"/>
      <c r="AB379" s="23">
        <f t="shared" si="75"/>
        <v>2.6969797244733713</v>
      </c>
      <c r="AC379" s="30">
        <v>253600.4753673293</v>
      </c>
      <c r="AD379" s="26">
        <f t="shared" si="76"/>
        <v>6839.553401824957</v>
      </c>
      <c r="AE379" s="61" t="s">
        <v>1173</v>
      </c>
      <c r="AF379" s="28">
        <f>F379/H379</f>
        <v>1043691614.4510301</v>
      </c>
      <c r="AG379" s="22">
        <f>(M379/AF379)*100</f>
        <v>0.2372281070115056</v>
      </c>
      <c r="AH379" s="22">
        <f>(Q379/AF379)*100</f>
        <v>1.1368497011678074</v>
      </c>
      <c r="AI379" s="22">
        <f>(T379/AF379)*100</f>
        <v>0.537002024582518</v>
      </c>
      <c r="AJ379" s="22">
        <f t="shared" si="77"/>
        <v>1.911</v>
      </c>
    </row>
    <row r="380" spans="1:36" ht="12.75">
      <c r="A380" s="13" t="s">
        <v>799</v>
      </c>
      <c r="B380" s="14" t="s">
        <v>800</v>
      </c>
      <c r="C380" s="15" t="s">
        <v>794</v>
      </c>
      <c r="D380" s="16"/>
      <c r="E380" s="32"/>
      <c r="F380" s="34">
        <v>2053319615</v>
      </c>
      <c r="G380" s="33">
        <v>84.58</v>
      </c>
      <c r="H380" s="19">
        <f t="shared" si="66"/>
        <v>0.8458</v>
      </c>
      <c r="I380" s="17">
        <v>4458315.61</v>
      </c>
      <c r="J380" s="17">
        <v>0</v>
      </c>
      <c r="K380" s="17">
        <v>0</v>
      </c>
      <c r="L380" s="17">
        <v>1004947.25</v>
      </c>
      <c r="M380" s="20">
        <f t="shared" si="67"/>
        <v>5463262.86</v>
      </c>
      <c r="N380" s="17">
        <v>0</v>
      </c>
      <c r="O380" s="17">
        <v>20232739.24</v>
      </c>
      <c r="P380" s="17">
        <v>0</v>
      </c>
      <c r="Q380" s="20">
        <f t="shared" si="78"/>
        <v>20232739.24</v>
      </c>
      <c r="R380" s="17">
        <v>7037809.41</v>
      </c>
      <c r="S380" s="17">
        <v>102643.07</v>
      </c>
      <c r="T380" s="21">
        <f t="shared" si="68"/>
        <v>7140452.48</v>
      </c>
      <c r="U380" s="20">
        <f t="shared" si="69"/>
        <v>32836454.58</v>
      </c>
      <c r="V380" s="22">
        <f t="shared" si="70"/>
        <v>0.34275274821255725</v>
      </c>
      <c r="W380" s="22">
        <f t="shared" si="71"/>
        <v>0.004998884209266174</v>
      </c>
      <c r="X380" s="22">
        <f t="shared" si="72"/>
        <v>0.34775163242182344</v>
      </c>
      <c r="Y380" s="23">
        <f t="shared" si="73"/>
        <v>0.9853672605177931</v>
      </c>
      <c r="Z380" s="23">
        <f t="shared" si="74"/>
        <v>0.2660697740424595</v>
      </c>
      <c r="AA380" s="24"/>
      <c r="AB380" s="23">
        <f t="shared" si="75"/>
        <v>1.599188666982076</v>
      </c>
      <c r="AC380" s="30">
        <v>653779.6805349183</v>
      </c>
      <c r="AD380" s="26">
        <f t="shared" si="76"/>
        <v>10455.170558146036</v>
      </c>
      <c r="AE380" s="61" t="s">
        <v>1173</v>
      </c>
      <c r="AF380" s="28">
        <f>F380/H380</f>
        <v>2427665659.7304325</v>
      </c>
      <c r="AG380" s="22">
        <f>(M380/AF380)*100</f>
        <v>0.2250418148851123</v>
      </c>
      <c r="AH380" s="22">
        <f>(Q380/AF380)*100</f>
        <v>0.8334236289459497</v>
      </c>
      <c r="AI380" s="22">
        <f>(T380/AF380)*100</f>
        <v>0.2941283307023783</v>
      </c>
      <c r="AJ380" s="22">
        <f t="shared" si="77"/>
        <v>1.352</v>
      </c>
    </row>
    <row r="381" spans="1:36" ht="12.75">
      <c r="A381" s="13" t="s">
        <v>801</v>
      </c>
      <c r="B381" s="14" t="s">
        <v>802</v>
      </c>
      <c r="C381" s="15" t="s">
        <v>794</v>
      </c>
      <c r="D381" s="16"/>
      <c r="E381" s="16"/>
      <c r="F381" s="34">
        <v>2861683545</v>
      </c>
      <c r="G381" s="33">
        <v>89.37</v>
      </c>
      <c r="H381" s="19">
        <f t="shared" si="66"/>
        <v>0.8937</v>
      </c>
      <c r="I381" s="17">
        <v>6244358.08</v>
      </c>
      <c r="J381" s="17">
        <v>0</v>
      </c>
      <c r="K381" s="17">
        <v>0</v>
      </c>
      <c r="L381" s="17">
        <v>1407209.69</v>
      </c>
      <c r="M381" s="20">
        <f t="shared" si="67"/>
        <v>7651567.77</v>
      </c>
      <c r="N381" s="17">
        <v>0</v>
      </c>
      <c r="O381" s="17">
        <v>27912429.75</v>
      </c>
      <c r="P381" s="17">
        <v>0</v>
      </c>
      <c r="Q381" s="20">
        <f t="shared" si="78"/>
        <v>27912429.75</v>
      </c>
      <c r="R381" s="17">
        <v>8268786.21</v>
      </c>
      <c r="S381" s="17">
        <v>572336.71</v>
      </c>
      <c r="T381" s="21">
        <f t="shared" si="68"/>
        <v>8841122.92</v>
      </c>
      <c r="U381" s="20">
        <f t="shared" si="69"/>
        <v>44405120.44</v>
      </c>
      <c r="V381" s="22">
        <f t="shared" si="70"/>
        <v>0.28894830892281625</v>
      </c>
      <c r="W381" s="22">
        <f t="shared" si="71"/>
        <v>0.020000000034944464</v>
      </c>
      <c r="X381" s="22">
        <f t="shared" si="72"/>
        <v>0.3089483089577607</v>
      </c>
      <c r="Y381" s="23">
        <f t="shared" si="73"/>
        <v>0.9753849197885366</v>
      </c>
      <c r="Z381" s="23">
        <f t="shared" si="74"/>
        <v>0.26737994085226496</v>
      </c>
      <c r="AA381" s="24"/>
      <c r="AB381" s="23">
        <f t="shared" si="75"/>
        <v>1.5517131695985622</v>
      </c>
      <c r="AC381" s="30">
        <v>724309.6421742693</v>
      </c>
      <c r="AD381" s="26">
        <f t="shared" si="76"/>
        <v>11239.208106290358</v>
      </c>
      <c r="AE381" s="61" t="s">
        <v>1173</v>
      </c>
      <c r="AF381" s="28">
        <f>F381/H381</f>
        <v>3202062823.0949984</v>
      </c>
      <c r="AG381" s="22">
        <f>(M381/AF381)*100</f>
        <v>0.2389574531396692</v>
      </c>
      <c r="AH381" s="22">
        <f>(Q381/AF381)*100</f>
        <v>0.871701502815015</v>
      </c>
      <c r="AI381" s="22">
        <f>(T381/AF381)*100</f>
        <v>0.27610710371555075</v>
      </c>
      <c r="AJ381" s="22">
        <f t="shared" si="77"/>
        <v>1.387</v>
      </c>
    </row>
    <row r="382" spans="1:36" ht="12.75">
      <c r="A382" s="13" t="s">
        <v>803</v>
      </c>
      <c r="B382" s="14" t="s">
        <v>804</v>
      </c>
      <c r="C382" s="15" t="s">
        <v>794</v>
      </c>
      <c r="D382" s="32"/>
      <c r="E382" s="16"/>
      <c r="F382" s="34">
        <v>455353437</v>
      </c>
      <c r="G382" s="33">
        <v>95.71</v>
      </c>
      <c r="H382" s="19">
        <f t="shared" si="66"/>
        <v>0.9571</v>
      </c>
      <c r="I382" s="17">
        <v>886942.28</v>
      </c>
      <c r="J382" s="17">
        <v>0</v>
      </c>
      <c r="K382" s="17">
        <v>0</v>
      </c>
      <c r="L382" s="17">
        <v>199884.04</v>
      </c>
      <c r="M382" s="20">
        <f t="shared" si="67"/>
        <v>1086826.32</v>
      </c>
      <c r="N382" s="17">
        <v>3264567.77</v>
      </c>
      <c r="O382" s="17">
        <v>1248501.03</v>
      </c>
      <c r="P382" s="17">
        <v>0</v>
      </c>
      <c r="Q382" s="20">
        <f t="shared" si="78"/>
        <v>4513068.8</v>
      </c>
      <c r="R382" s="17">
        <v>2920977.67</v>
      </c>
      <c r="S382" s="17">
        <v>90584</v>
      </c>
      <c r="T382" s="21">
        <f t="shared" si="68"/>
        <v>3011561.67</v>
      </c>
      <c r="U382" s="20">
        <f t="shared" si="69"/>
        <v>8611456.79</v>
      </c>
      <c r="V382" s="22">
        <f t="shared" si="70"/>
        <v>0.6414748265093253</v>
      </c>
      <c r="W382" s="22">
        <f t="shared" si="71"/>
        <v>0.019893118759966667</v>
      </c>
      <c r="X382" s="22">
        <f t="shared" si="72"/>
        <v>0.661367945269292</v>
      </c>
      <c r="Y382" s="23">
        <f t="shared" si="73"/>
        <v>0.9911133711284581</v>
      </c>
      <c r="Z382" s="23">
        <f t="shared" si="74"/>
        <v>0.2386775264419493</v>
      </c>
      <c r="AA382" s="24"/>
      <c r="AB382" s="23">
        <f t="shared" si="75"/>
        <v>1.8911588428396993</v>
      </c>
      <c r="AC382" s="30">
        <v>527736.8308351177</v>
      </c>
      <c r="AD382" s="26">
        <f t="shared" si="76"/>
        <v>9980.341743260313</v>
      </c>
      <c r="AE382" s="61" t="s">
        <v>1173</v>
      </c>
      <c r="AF382" s="28">
        <f>F382/H382</f>
        <v>475763699.71789783</v>
      </c>
      <c r="AG382" s="22">
        <f>(M382/AF382)*100</f>
        <v>0.2284382605575897</v>
      </c>
      <c r="AH382" s="22">
        <f>(Q382/AF382)*100</f>
        <v>0.9485946075070473</v>
      </c>
      <c r="AI382" s="22">
        <f>(T382/AF382)*100</f>
        <v>0.6329952604172393</v>
      </c>
      <c r="AJ382" s="22">
        <f t="shared" si="77"/>
        <v>1.81</v>
      </c>
    </row>
    <row r="383" spans="1:36" ht="12.75">
      <c r="A383" s="13" t="s">
        <v>805</v>
      </c>
      <c r="B383" s="14" t="s">
        <v>806</v>
      </c>
      <c r="C383" s="15" t="s">
        <v>794</v>
      </c>
      <c r="D383" s="16"/>
      <c r="E383" s="16"/>
      <c r="F383" s="34">
        <v>2269011433</v>
      </c>
      <c r="G383" s="33">
        <v>102.58</v>
      </c>
      <c r="H383" s="19">
        <f t="shared" si="66"/>
        <v>1.0258</v>
      </c>
      <c r="I383" s="17">
        <v>4226030.04</v>
      </c>
      <c r="J383" s="17">
        <v>0</v>
      </c>
      <c r="K383" s="17">
        <v>0</v>
      </c>
      <c r="L383" s="17">
        <v>952288.68</v>
      </c>
      <c r="M383" s="20">
        <f t="shared" si="67"/>
        <v>5178318.72</v>
      </c>
      <c r="N383" s="17">
        <v>15643882.75</v>
      </c>
      <c r="O383" s="17">
        <v>8795679.23</v>
      </c>
      <c r="P383" s="17">
        <v>0</v>
      </c>
      <c r="Q383" s="20">
        <f t="shared" si="78"/>
        <v>24439561.98</v>
      </c>
      <c r="R383" s="17">
        <v>7583023</v>
      </c>
      <c r="S383" s="17">
        <v>453802</v>
      </c>
      <c r="T383" s="21">
        <f t="shared" si="68"/>
        <v>8036825</v>
      </c>
      <c r="U383" s="20">
        <f t="shared" si="69"/>
        <v>37654705.7</v>
      </c>
      <c r="V383" s="22">
        <f t="shared" si="70"/>
        <v>0.33419941784841595</v>
      </c>
      <c r="W383" s="22">
        <f t="shared" si="71"/>
        <v>0.01999998736894862</v>
      </c>
      <c r="X383" s="22">
        <f t="shared" si="72"/>
        <v>0.35419940521736454</v>
      </c>
      <c r="Y383" s="23">
        <f t="shared" si="73"/>
        <v>1.0771017556172886</v>
      </c>
      <c r="Z383" s="23">
        <f t="shared" si="74"/>
        <v>0.2282191550332307</v>
      </c>
      <c r="AA383" s="24"/>
      <c r="AB383" s="23">
        <f t="shared" si="75"/>
        <v>1.659520315867884</v>
      </c>
      <c r="AC383" s="30">
        <v>834763.3459770115</v>
      </c>
      <c r="AD383" s="26">
        <f t="shared" si="76"/>
        <v>13853.06731590702</v>
      </c>
      <c r="AE383" s="61" t="s">
        <v>1173</v>
      </c>
      <c r="AF383" s="28">
        <f>F383/H383</f>
        <v>2211943295.9641256</v>
      </c>
      <c r="AG383" s="22">
        <f>(M383/AF383)*100</f>
        <v>0.23410720923308803</v>
      </c>
      <c r="AH383" s="22">
        <f>(Q383/AF383)*100</f>
        <v>1.1048909809122147</v>
      </c>
      <c r="AI383" s="22">
        <f>(T383/AF383)*100</f>
        <v>0.36333774987197254</v>
      </c>
      <c r="AJ383" s="22">
        <f t="shared" si="77"/>
        <v>1.702</v>
      </c>
    </row>
    <row r="384" spans="1:36" ht="12.75">
      <c r="A384" s="13" t="s">
        <v>807</v>
      </c>
      <c r="B384" s="14" t="s">
        <v>808</v>
      </c>
      <c r="C384" s="15" t="s">
        <v>794</v>
      </c>
      <c r="D384" s="16"/>
      <c r="E384" s="16"/>
      <c r="F384" s="34">
        <v>2273457077</v>
      </c>
      <c r="G384" s="33">
        <v>64.38</v>
      </c>
      <c r="H384" s="19">
        <f t="shared" si="66"/>
        <v>0.6437999999999999</v>
      </c>
      <c r="I384" s="17">
        <v>6695107.62</v>
      </c>
      <c r="J384" s="17">
        <v>0</v>
      </c>
      <c r="K384" s="17">
        <v>0</v>
      </c>
      <c r="L384" s="17">
        <v>1509155.35</v>
      </c>
      <c r="M384" s="20">
        <f t="shared" si="67"/>
        <v>8204262.970000001</v>
      </c>
      <c r="N384" s="17">
        <v>24253807</v>
      </c>
      <c r="O384" s="17">
        <v>14999752.39</v>
      </c>
      <c r="P384" s="17">
        <v>0</v>
      </c>
      <c r="Q384" s="20">
        <f t="shared" si="78"/>
        <v>39253559.39</v>
      </c>
      <c r="R384" s="17">
        <v>10618380</v>
      </c>
      <c r="S384" s="17">
        <v>682035</v>
      </c>
      <c r="T384" s="21">
        <f t="shared" si="68"/>
        <v>11300415</v>
      </c>
      <c r="U384" s="20">
        <f t="shared" si="69"/>
        <v>58758237.36</v>
      </c>
      <c r="V384" s="22">
        <f t="shared" si="70"/>
        <v>0.46705874095550387</v>
      </c>
      <c r="W384" s="22">
        <f t="shared" si="71"/>
        <v>0.029999906613587674</v>
      </c>
      <c r="X384" s="22">
        <f t="shared" si="72"/>
        <v>0.4970586475690915</v>
      </c>
      <c r="Y384" s="23">
        <f t="shared" si="73"/>
        <v>1.7266021772356515</v>
      </c>
      <c r="Z384" s="23">
        <f t="shared" si="74"/>
        <v>0.36087168977151535</v>
      </c>
      <c r="AA384" s="24"/>
      <c r="AB384" s="23">
        <f t="shared" si="75"/>
        <v>2.5845325145762583</v>
      </c>
      <c r="AC384" s="30">
        <v>310282.78179069376</v>
      </c>
      <c r="AD384" s="26">
        <f t="shared" si="76"/>
        <v>8019.359382512182</v>
      </c>
      <c r="AE384" s="61" t="s">
        <v>1173</v>
      </c>
      <c r="AF384" s="28">
        <f>F384/H384</f>
        <v>3531309532.4634986</v>
      </c>
      <c r="AG384" s="22">
        <f>(M384/AF384)*100</f>
        <v>0.23232919387490156</v>
      </c>
      <c r="AH384" s="22">
        <f>(Q384/AF384)*100</f>
        <v>1.1115864817043122</v>
      </c>
      <c r="AI384" s="22">
        <f>(T384/AF384)*100</f>
        <v>0.32000635730498106</v>
      </c>
      <c r="AJ384" s="22">
        <f t="shared" si="77"/>
        <v>1.6640000000000001</v>
      </c>
    </row>
    <row r="385" spans="1:36" ht="12.75">
      <c r="A385" s="13" t="s">
        <v>809</v>
      </c>
      <c r="B385" s="14" t="s">
        <v>810</v>
      </c>
      <c r="C385" s="15" t="s">
        <v>794</v>
      </c>
      <c r="D385" s="16"/>
      <c r="E385" s="16"/>
      <c r="F385" s="34">
        <v>684265660</v>
      </c>
      <c r="G385" s="33">
        <v>42.12</v>
      </c>
      <c r="H385" s="19">
        <f t="shared" si="66"/>
        <v>0.42119999999999996</v>
      </c>
      <c r="I385" s="17">
        <v>3233533.19</v>
      </c>
      <c r="J385" s="17">
        <v>0</v>
      </c>
      <c r="K385" s="17">
        <v>0</v>
      </c>
      <c r="L385" s="17">
        <v>728844.69</v>
      </c>
      <c r="M385" s="20">
        <f t="shared" si="67"/>
        <v>3962377.88</v>
      </c>
      <c r="N385" s="17">
        <v>12907390.5</v>
      </c>
      <c r="O385" s="17">
        <v>0</v>
      </c>
      <c r="P385" s="17">
        <v>0</v>
      </c>
      <c r="Q385" s="20">
        <f t="shared" si="78"/>
        <v>12907390.5</v>
      </c>
      <c r="R385" s="17">
        <v>10580303.25</v>
      </c>
      <c r="S385" s="17">
        <v>0</v>
      </c>
      <c r="T385" s="21">
        <f t="shared" si="68"/>
        <v>10580303.25</v>
      </c>
      <c r="U385" s="20">
        <f t="shared" si="69"/>
        <v>27450071.63</v>
      </c>
      <c r="V385" s="22">
        <f t="shared" si="70"/>
        <v>1.5462274184561593</v>
      </c>
      <c r="W385" s="22">
        <f t="shared" si="71"/>
        <v>0</v>
      </c>
      <c r="X385" s="22">
        <f t="shared" si="72"/>
        <v>1.5462274184561593</v>
      </c>
      <c r="Y385" s="23">
        <f t="shared" si="73"/>
        <v>1.8863127663019068</v>
      </c>
      <c r="Z385" s="23">
        <f t="shared" si="74"/>
        <v>0.5790701056078132</v>
      </c>
      <c r="AA385" s="24"/>
      <c r="AB385" s="23">
        <f t="shared" si="75"/>
        <v>4.011610290365879</v>
      </c>
      <c r="AC385" s="30">
        <v>133145.89211618257</v>
      </c>
      <c r="AD385" s="26">
        <f t="shared" si="76"/>
        <v>5341.294309332231</v>
      </c>
      <c r="AE385" s="61" t="s">
        <v>1173</v>
      </c>
      <c r="AF385" s="28">
        <f>F385/H385</f>
        <v>1624562345.6790125</v>
      </c>
      <c r="AG385" s="22">
        <f>(M385/AF385)*100</f>
        <v>0.2439043284820109</v>
      </c>
      <c r="AH385" s="22">
        <f>(Q385/AF385)*100</f>
        <v>0.7945149371663631</v>
      </c>
      <c r="AI385" s="22">
        <f>(T385/AF385)*100</f>
        <v>0.6512709886537342</v>
      </c>
      <c r="AJ385" s="22">
        <f t="shared" si="77"/>
        <v>1.6900000000000002</v>
      </c>
    </row>
    <row r="386" spans="1:36" ht="12.75">
      <c r="A386" s="13" t="s">
        <v>811</v>
      </c>
      <c r="B386" s="14" t="s">
        <v>812</v>
      </c>
      <c r="C386" s="15" t="s">
        <v>794</v>
      </c>
      <c r="D386" s="16"/>
      <c r="E386" s="16"/>
      <c r="F386" s="34">
        <v>2502207519</v>
      </c>
      <c r="G386" s="33">
        <v>67.23</v>
      </c>
      <c r="H386" s="19">
        <f aca="true" t="shared" si="79" ref="H386:H449">G386/100</f>
        <v>0.6723</v>
      </c>
      <c r="I386" s="17">
        <v>7098114.17</v>
      </c>
      <c r="J386" s="17">
        <v>0</v>
      </c>
      <c r="K386" s="17">
        <v>0</v>
      </c>
      <c r="L386" s="17">
        <v>1600101.05</v>
      </c>
      <c r="M386" s="20">
        <f aca="true" t="shared" si="80" ref="M386:M449">SUM(I386:L386)</f>
        <v>8698215.22</v>
      </c>
      <c r="N386" s="17">
        <v>16209244.5</v>
      </c>
      <c r="O386" s="17">
        <v>9377775.39</v>
      </c>
      <c r="P386" s="17">
        <v>0</v>
      </c>
      <c r="Q386" s="20">
        <f t="shared" si="78"/>
        <v>25587019.89</v>
      </c>
      <c r="R386" s="17">
        <v>12742518.4</v>
      </c>
      <c r="S386" s="17">
        <v>249982</v>
      </c>
      <c r="T386" s="21">
        <f aca="true" t="shared" si="81" ref="T386:T449">R386+S386</f>
        <v>12992500.4</v>
      </c>
      <c r="U386" s="20">
        <f aca="true" t="shared" si="82" ref="U386:U449">M386+Q386+T386</f>
        <v>47277735.51</v>
      </c>
      <c r="V386" s="22">
        <f aca="true" t="shared" si="83" ref="V386:V449">(R386/$F386)*100</f>
        <v>0.5092510634406738</v>
      </c>
      <c r="W386" s="22">
        <f aca="true" t="shared" si="84" ref="W386:W449">(S386/$F386)*100</f>
        <v>0.009990458349350041</v>
      </c>
      <c r="X386" s="22">
        <f aca="true" t="shared" si="85" ref="X386:X449">(T386/$F386)*100</f>
        <v>0.5192415217900238</v>
      </c>
      <c r="Y386" s="23">
        <f aca="true" t="shared" si="86" ref="Y386:Y449">(Q386/F386)*100</f>
        <v>1.0225778515854584</v>
      </c>
      <c r="Z386" s="23">
        <f aca="true" t="shared" si="87" ref="Z386:Z449">(M386/F386)*100</f>
        <v>0.3476216562356194</v>
      </c>
      <c r="AA386" s="24"/>
      <c r="AB386" s="23">
        <f aca="true" t="shared" si="88" ref="AB386:AB449">((U386/F386)*100)-AA386</f>
        <v>1.8894410296111015</v>
      </c>
      <c r="AC386" s="30">
        <v>359625.9928716904</v>
      </c>
      <c r="AD386" s="26">
        <f aca="true" t="shared" si="89" ref="AD386:AD449">AC386/100*AB386</f>
        <v>6794.921062464014</v>
      </c>
      <c r="AE386" s="61" t="s">
        <v>1173</v>
      </c>
      <c r="AF386" s="28">
        <f>F386/H386</f>
        <v>3721861548.415886</v>
      </c>
      <c r="AG386" s="22">
        <f>(M386/AF386)*100</f>
        <v>0.23370603948720692</v>
      </c>
      <c r="AH386" s="22">
        <f>(Q386/AF386)*100</f>
        <v>0.6874790896209036</v>
      </c>
      <c r="AI386" s="22">
        <f>(T386/AF386)*100</f>
        <v>0.349086075099433</v>
      </c>
      <c r="AJ386" s="22">
        <f aca="true" t="shared" si="90" ref="AJ386:AJ449">ROUND(AG386,3)+ROUND(AH386,3)+ROUND(AI386,3)</f>
        <v>1.27</v>
      </c>
    </row>
    <row r="387" spans="1:36" ht="12.75">
      <c r="A387" s="13" t="s">
        <v>813</v>
      </c>
      <c r="B387" s="14" t="s">
        <v>814</v>
      </c>
      <c r="C387" s="15" t="s">
        <v>794</v>
      </c>
      <c r="D387" s="16"/>
      <c r="E387" s="16"/>
      <c r="F387" s="34">
        <v>3314427191</v>
      </c>
      <c r="G387" s="33">
        <v>99.4</v>
      </c>
      <c r="H387" s="19">
        <f t="shared" si="79"/>
        <v>0.9940000000000001</v>
      </c>
      <c r="I387" s="17">
        <v>5682647.24</v>
      </c>
      <c r="J387" s="17">
        <v>0</v>
      </c>
      <c r="K387" s="17">
        <v>0</v>
      </c>
      <c r="L387" s="17">
        <v>1288332.57</v>
      </c>
      <c r="M387" s="20">
        <f t="shared" si="80"/>
        <v>6970979.8100000005</v>
      </c>
      <c r="N387" s="17">
        <v>14682817</v>
      </c>
      <c r="O387" s="17">
        <v>6716578.73</v>
      </c>
      <c r="P387" s="17">
        <v>0</v>
      </c>
      <c r="Q387" s="20">
        <f t="shared" si="78"/>
        <v>21399395.73</v>
      </c>
      <c r="R387" s="17">
        <v>11050417</v>
      </c>
      <c r="S387" s="17">
        <v>0</v>
      </c>
      <c r="T387" s="21">
        <f t="shared" si="81"/>
        <v>11050417</v>
      </c>
      <c r="U387" s="20">
        <f t="shared" si="82"/>
        <v>39420792.54</v>
      </c>
      <c r="V387" s="22">
        <f t="shared" si="83"/>
        <v>0.3334035223343061</v>
      </c>
      <c r="W387" s="22">
        <f t="shared" si="84"/>
        <v>0</v>
      </c>
      <c r="X387" s="22">
        <f t="shared" si="85"/>
        <v>0.3334035223343061</v>
      </c>
      <c r="Y387" s="23">
        <f t="shared" si="86"/>
        <v>0.6456438623273412</v>
      </c>
      <c r="Z387" s="23">
        <f t="shared" si="87"/>
        <v>0.21032230935496213</v>
      </c>
      <c r="AA387" s="24"/>
      <c r="AB387" s="23">
        <f t="shared" si="88"/>
        <v>1.1893696940166092</v>
      </c>
      <c r="AC387" s="30">
        <v>651965.1703800786</v>
      </c>
      <c r="AD387" s="26">
        <f t="shared" si="89"/>
        <v>7754.2761520444055</v>
      </c>
      <c r="AE387" s="61" t="s">
        <v>1173</v>
      </c>
      <c r="AF387" s="28">
        <f>F387/H387</f>
        <v>3334433793.762575</v>
      </c>
      <c r="AG387" s="22">
        <f>(M387/AF387)*100</f>
        <v>0.20906037549883236</v>
      </c>
      <c r="AH387" s="22">
        <f>(Q387/AF387)*100</f>
        <v>0.6417699991533772</v>
      </c>
      <c r="AI387" s="22">
        <f>(T387/AF387)*100</f>
        <v>0.3314031012003003</v>
      </c>
      <c r="AJ387" s="22">
        <f t="shared" si="90"/>
        <v>1.182</v>
      </c>
    </row>
    <row r="388" spans="1:36" ht="12.75">
      <c r="A388" s="13" t="s">
        <v>815</v>
      </c>
      <c r="B388" s="14" t="s">
        <v>816</v>
      </c>
      <c r="C388" s="15" t="s">
        <v>794</v>
      </c>
      <c r="D388" s="16"/>
      <c r="E388" s="16"/>
      <c r="F388" s="34">
        <v>2039915715</v>
      </c>
      <c r="G388" s="33">
        <v>49.37</v>
      </c>
      <c r="H388" s="19">
        <f t="shared" si="79"/>
        <v>0.49369999999999997</v>
      </c>
      <c r="I388" s="17">
        <v>7895600.28</v>
      </c>
      <c r="J388" s="17">
        <v>0</v>
      </c>
      <c r="K388" s="17">
        <v>0</v>
      </c>
      <c r="L388" s="17">
        <v>1777608.97</v>
      </c>
      <c r="M388" s="20">
        <f t="shared" si="80"/>
        <v>9673209.25</v>
      </c>
      <c r="N388" s="17">
        <v>19866543.75</v>
      </c>
      <c r="O388" s="17">
        <v>9206688.88</v>
      </c>
      <c r="P388" s="17">
        <v>0</v>
      </c>
      <c r="Q388" s="20">
        <f t="shared" si="78"/>
        <v>29073232.630000003</v>
      </c>
      <c r="R388" s="17">
        <v>12623176.52</v>
      </c>
      <c r="S388" s="17">
        <v>407983.14</v>
      </c>
      <c r="T388" s="21">
        <f t="shared" si="81"/>
        <v>13031159.66</v>
      </c>
      <c r="U388" s="20">
        <f t="shared" si="82"/>
        <v>51777601.54000001</v>
      </c>
      <c r="V388" s="22">
        <f t="shared" si="83"/>
        <v>0.6188087295557699</v>
      </c>
      <c r="W388" s="22">
        <f t="shared" si="84"/>
        <v>0.019999999852935102</v>
      </c>
      <c r="X388" s="22">
        <f t="shared" si="85"/>
        <v>0.638808729408705</v>
      </c>
      <c r="Y388" s="23">
        <f t="shared" si="86"/>
        <v>1.425217346786311</v>
      </c>
      <c r="Z388" s="23">
        <f t="shared" si="87"/>
        <v>0.47419651600654494</v>
      </c>
      <c r="AA388" s="24"/>
      <c r="AB388" s="23">
        <f t="shared" si="88"/>
        <v>2.538222592201561</v>
      </c>
      <c r="AC388" s="30">
        <v>238644.04399748586</v>
      </c>
      <c r="AD388" s="26">
        <f t="shared" si="89"/>
        <v>6057.317039687619</v>
      </c>
      <c r="AE388" s="61" t="s">
        <v>1173</v>
      </c>
      <c r="AF388" s="28">
        <f>F388/H388</f>
        <v>4131893285.39599</v>
      </c>
      <c r="AG388" s="22">
        <f>(M388/AF388)*100</f>
        <v>0.23411081995243122</v>
      </c>
      <c r="AH388" s="22">
        <f>(Q388/AF388)*100</f>
        <v>0.7036298041084016</v>
      </c>
      <c r="AI388" s="22">
        <f>(T388/AF388)*100</f>
        <v>0.3153798697090776</v>
      </c>
      <c r="AJ388" s="22">
        <f t="shared" si="90"/>
        <v>1.253</v>
      </c>
    </row>
    <row r="389" spans="1:36" ht="12.75">
      <c r="A389" s="13" t="s">
        <v>817</v>
      </c>
      <c r="B389" s="14" t="s">
        <v>818</v>
      </c>
      <c r="C389" s="15" t="s">
        <v>794</v>
      </c>
      <c r="D389" s="16"/>
      <c r="E389" s="16"/>
      <c r="F389" s="34">
        <v>2000744088</v>
      </c>
      <c r="G389" s="33">
        <v>72.77</v>
      </c>
      <c r="H389" s="19">
        <f t="shared" si="79"/>
        <v>0.7277</v>
      </c>
      <c r="I389" s="17">
        <v>5213416.29</v>
      </c>
      <c r="J389" s="17">
        <v>0</v>
      </c>
      <c r="K389" s="17">
        <v>0</v>
      </c>
      <c r="L389" s="17">
        <v>1175313.53</v>
      </c>
      <c r="M389" s="20">
        <f t="shared" si="80"/>
        <v>6388729.82</v>
      </c>
      <c r="N389" s="17">
        <v>8437416</v>
      </c>
      <c r="O389" s="17">
        <v>0</v>
      </c>
      <c r="P389" s="17">
        <v>0</v>
      </c>
      <c r="Q389" s="20">
        <f t="shared" si="78"/>
        <v>8437416</v>
      </c>
      <c r="R389" s="17">
        <v>4990300</v>
      </c>
      <c r="S389" s="17">
        <v>899776.52</v>
      </c>
      <c r="T389" s="21">
        <f t="shared" si="81"/>
        <v>5890076.52</v>
      </c>
      <c r="U389" s="20">
        <f t="shared" si="82"/>
        <v>20716222.34</v>
      </c>
      <c r="V389" s="22">
        <f t="shared" si="83"/>
        <v>0.24942220396554785</v>
      </c>
      <c r="W389" s="22">
        <f t="shared" si="84"/>
        <v>0.044972094402110266</v>
      </c>
      <c r="X389" s="22">
        <f t="shared" si="85"/>
        <v>0.29439429836765807</v>
      </c>
      <c r="Y389" s="23">
        <f t="shared" si="86"/>
        <v>0.42171390387234775</v>
      </c>
      <c r="Z389" s="23">
        <f t="shared" si="87"/>
        <v>0.31931769076905553</v>
      </c>
      <c r="AA389" s="24"/>
      <c r="AB389" s="23">
        <f t="shared" si="88"/>
        <v>1.0354258930090614</v>
      </c>
      <c r="AC389" s="30">
        <v>1243931.4939516129</v>
      </c>
      <c r="AD389" s="26">
        <f t="shared" si="89"/>
        <v>12879.988779669446</v>
      </c>
      <c r="AE389" s="61" t="s">
        <v>1173</v>
      </c>
      <c r="AF389" s="28">
        <f>F389/H389</f>
        <v>2749407843.8917136</v>
      </c>
      <c r="AG389" s="22">
        <f>(M389/AF389)*100</f>
        <v>0.23236748357264173</v>
      </c>
      <c r="AH389" s="22">
        <f>(Q389/AF389)*100</f>
        <v>0.3068812078479074</v>
      </c>
      <c r="AI389" s="22">
        <f>(T389/AF389)*100</f>
        <v>0.21423073092214479</v>
      </c>
      <c r="AJ389" s="22">
        <f t="shared" si="90"/>
        <v>0.753</v>
      </c>
    </row>
    <row r="390" spans="1:36" ht="12.75">
      <c r="A390" s="13" t="s">
        <v>819</v>
      </c>
      <c r="B390" s="14" t="s">
        <v>820</v>
      </c>
      <c r="C390" s="15" t="s">
        <v>794</v>
      </c>
      <c r="D390" s="16"/>
      <c r="E390" s="16"/>
      <c r="F390" s="34">
        <v>3242448166</v>
      </c>
      <c r="G390" s="33">
        <v>100.98</v>
      </c>
      <c r="H390" s="19">
        <f t="shared" si="79"/>
        <v>1.0098</v>
      </c>
      <c r="I390" s="17">
        <v>6102346.29</v>
      </c>
      <c r="J390" s="17">
        <v>0</v>
      </c>
      <c r="K390" s="17">
        <v>0</v>
      </c>
      <c r="L390" s="17">
        <v>1375464.78</v>
      </c>
      <c r="M390" s="20">
        <f t="shared" si="80"/>
        <v>7477811.07</v>
      </c>
      <c r="N390" s="17">
        <v>35140345</v>
      </c>
      <c r="O390" s="17">
        <v>0</v>
      </c>
      <c r="P390" s="17">
        <v>0</v>
      </c>
      <c r="Q390" s="20">
        <f t="shared" si="78"/>
        <v>35140345</v>
      </c>
      <c r="R390" s="17">
        <v>14716250.2</v>
      </c>
      <c r="S390" s="17">
        <v>324244</v>
      </c>
      <c r="T390" s="21">
        <f t="shared" si="81"/>
        <v>15040494.2</v>
      </c>
      <c r="U390" s="20">
        <f t="shared" si="82"/>
        <v>57658650.269999996</v>
      </c>
      <c r="V390" s="22">
        <f t="shared" si="83"/>
        <v>0.4538623116419619</v>
      </c>
      <c r="W390" s="22">
        <f t="shared" si="84"/>
        <v>0.009999974815326006</v>
      </c>
      <c r="X390" s="22">
        <f t="shared" si="85"/>
        <v>0.46386228645728794</v>
      </c>
      <c r="Y390" s="23">
        <f t="shared" si="86"/>
        <v>1.0837596532298739</v>
      </c>
      <c r="Z390" s="23">
        <f t="shared" si="87"/>
        <v>0.23062237812809497</v>
      </c>
      <c r="AA390" s="24"/>
      <c r="AB390" s="23">
        <f t="shared" si="88"/>
        <v>1.7782443178152565</v>
      </c>
      <c r="AC390" s="30">
        <v>372425.86951002793</v>
      </c>
      <c r="AD390" s="26">
        <f t="shared" si="89"/>
        <v>6622.641862636134</v>
      </c>
      <c r="AE390" s="61" t="s">
        <v>1173</v>
      </c>
      <c r="AF390" s="28">
        <f>F390/H390</f>
        <v>3210980556.5458508</v>
      </c>
      <c r="AG390" s="22">
        <f>(M390/AF390)*100</f>
        <v>0.23288247743375026</v>
      </c>
      <c r="AH390" s="22">
        <f>(Q390/AF390)*100</f>
        <v>1.0943804978315266</v>
      </c>
      <c r="AI390" s="22">
        <f>(T390/AF390)*100</f>
        <v>0.46840813686456934</v>
      </c>
      <c r="AJ390" s="22">
        <f t="shared" si="90"/>
        <v>1.7950000000000002</v>
      </c>
    </row>
    <row r="391" spans="1:36" ht="12.75">
      <c r="A391" s="13" t="s">
        <v>821</v>
      </c>
      <c r="B391" s="14" t="s">
        <v>822</v>
      </c>
      <c r="C391" s="15" t="s">
        <v>794</v>
      </c>
      <c r="D391" s="32"/>
      <c r="E391" s="16"/>
      <c r="F391" s="34">
        <v>1661755327</v>
      </c>
      <c r="G391" s="33">
        <v>67.5</v>
      </c>
      <c r="H391" s="19">
        <f t="shared" si="79"/>
        <v>0.675</v>
      </c>
      <c r="I391" s="17">
        <v>4667692.67</v>
      </c>
      <c r="J391" s="17">
        <v>0</v>
      </c>
      <c r="K391" s="17">
        <v>0</v>
      </c>
      <c r="L391" s="17">
        <v>1051934.41</v>
      </c>
      <c r="M391" s="20">
        <f t="shared" si="80"/>
        <v>5719627.08</v>
      </c>
      <c r="N391" s="17">
        <v>30674497.5</v>
      </c>
      <c r="O391" s="17">
        <v>0</v>
      </c>
      <c r="P391" s="17">
        <v>0</v>
      </c>
      <c r="Q391" s="20">
        <f t="shared" si="78"/>
        <v>30674497.5</v>
      </c>
      <c r="R391" s="17">
        <v>7616102.42</v>
      </c>
      <c r="S391" s="17">
        <v>249263.3</v>
      </c>
      <c r="T391" s="21">
        <f t="shared" si="81"/>
        <v>7865365.72</v>
      </c>
      <c r="U391" s="20">
        <f t="shared" si="82"/>
        <v>44259490.3</v>
      </c>
      <c r="V391" s="22">
        <f t="shared" si="83"/>
        <v>0.45831671463629375</v>
      </c>
      <c r="W391" s="22">
        <f t="shared" si="84"/>
        <v>0.015000000057168464</v>
      </c>
      <c r="X391" s="22">
        <f t="shared" si="85"/>
        <v>0.47331671469346215</v>
      </c>
      <c r="Y391" s="23">
        <f t="shared" si="86"/>
        <v>1.8459093827836424</v>
      </c>
      <c r="Z391" s="23">
        <f t="shared" si="87"/>
        <v>0.34419189077165513</v>
      </c>
      <c r="AA391" s="24"/>
      <c r="AB391" s="23">
        <f t="shared" si="88"/>
        <v>2.6634179882487596</v>
      </c>
      <c r="AC391" s="30">
        <v>452050.63179547456</v>
      </c>
      <c r="AD391" s="26">
        <f t="shared" si="89"/>
        <v>12039.997843232837</v>
      </c>
      <c r="AE391" s="61" t="s">
        <v>1173</v>
      </c>
      <c r="AF391" s="28">
        <f>F391/H391</f>
        <v>2461859743.7037034</v>
      </c>
      <c r="AG391" s="22">
        <f>(M391/AF391)*100</f>
        <v>0.2323295262708672</v>
      </c>
      <c r="AH391" s="22">
        <f>(Q391/AF391)*100</f>
        <v>1.2459888333789588</v>
      </c>
      <c r="AI391" s="22">
        <f>(T391/AF391)*100</f>
        <v>0.31948878241808704</v>
      </c>
      <c r="AJ391" s="22">
        <f t="shared" si="90"/>
        <v>1.797</v>
      </c>
    </row>
    <row r="392" spans="1:36" ht="12.75">
      <c r="A392" s="13" t="s">
        <v>823</v>
      </c>
      <c r="B392" s="14" t="s">
        <v>824</v>
      </c>
      <c r="C392" s="15" t="s">
        <v>794</v>
      </c>
      <c r="D392" s="16"/>
      <c r="E392" s="16"/>
      <c r="F392" s="34">
        <v>738715077</v>
      </c>
      <c r="G392" s="33">
        <v>43.57</v>
      </c>
      <c r="H392" s="19">
        <f t="shared" si="79"/>
        <v>0.4357</v>
      </c>
      <c r="I392" s="17">
        <v>3242980.23</v>
      </c>
      <c r="J392" s="17">
        <v>0</v>
      </c>
      <c r="K392" s="17">
        <v>0</v>
      </c>
      <c r="L392" s="17">
        <v>730842.56</v>
      </c>
      <c r="M392" s="20">
        <f t="shared" si="80"/>
        <v>3973822.79</v>
      </c>
      <c r="N392" s="17">
        <v>15936602</v>
      </c>
      <c r="O392" s="17">
        <v>0</v>
      </c>
      <c r="P392" s="17">
        <v>0</v>
      </c>
      <c r="Q392" s="20">
        <f t="shared" si="78"/>
        <v>15936602</v>
      </c>
      <c r="R392" s="17">
        <v>10724240</v>
      </c>
      <c r="S392" s="17">
        <v>73872</v>
      </c>
      <c r="T392" s="21">
        <f t="shared" si="81"/>
        <v>10798112</v>
      </c>
      <c r="U392" s="20">
        <f t="shared" si="82"/>
        <v>30708536.79</v>
      </c>
      <c r="V392" s="22">
        <f t="shared" si="83"/>
        <v>1.4517424016242193</v>
      </c>
      <c r="W392" s="22">
        <f t="shared" si="84"/>
        <v>0.010000066642744316</v>
      </c>
      <c r="X392" s="22">
        <f t="shared" si="85"/>
        <v>1.4617424682669635</v>
      </c>
      <c r="Y392" s="23">
        <f t="shared" si="86"/>
        <v>2.157340833589078</v>
      </c>
      <c r="Z392" s="23">
        <f t="shared" si="87"/>
        <v>0.5379371443369092</v>
      </c>
      <c r="AA392" s="24"/>
      <c r="AB392" s="23">
        <f t="shared" si="88"/>
        <v>4.157020446192951</v>
      </c>
      <c r="AC392" s="30">
        <v>172263.69179600888</v>
      </c>
      <c r="AD392" s="26">
        <f t="shared" si="89"/>
        <v>7161.036889326899</v>
      </c>
      <c r="AE392" s="61" t="s">
        <v>1173</v>
      </c>
      <c r="AF392" s="28">
        <f>F392/H392</f>
        <v>1695467241.2210238</v>
      </c>
      <c r="AG392" s="22">
        <f>(M392/AF392)*100</f>
        <v>0.23437921378759133</v>
      </c>
      <c r="AH392" s="22">
        <f>(Q392/AF392)*100</f>
        <v>0.9399534011947612</v>
      </c>
      <c r="AI392" s="22">
        <f>(T392/AF392)*100</f>
        <v>0.6368811934239159</v>
      </c>
      <c r="AJ392" s="22">
        <f t="shared" si="90"/>
        <v>1.811</v>
      </c>
    </row>
    <row r="393" spans="1:36" ht="12.75">
      <c r="A393" s="13" t="s">
        <v>825</v>
      </c>
      <c r="B393" s="14" t="s">
        <v>826</v>
      </c>
      <c r="C393" s="15" t="s">
        <v>794</v>
      </c>
      <c r="D393" s="16"/>
      <c r="E393" s="16"/>
      <c r="F393" s="34">
        <v>2126394341</v>
      </c>
      <c r="G393" s="33">
        <v>55.97</v>
      </c>
      <c r="H393" s="19">
        <f t="shared" si="79"/>
        <v>0.5597</v>
      </c>
      <c r="I393" s="17">
        <v>6943775.97</v>
      </c>
      <c r="J393" s="17">
        <v>0</v>
      </c>
      <c r="K393" s="17">
        <v>0</v>
      </c>
      <c r="L393" s="17">
        <v>1564274.77</v>
      </c>
      <c r="M393" s="20">
        <f t="shared" si="80"/>
        <v>8508050.74</v>
      </c>
      <c r="N393" s="17">
        <v>31903062.16</v>
      </c>
      <c r="O393" s="17">
        <v>0</v>
      </c>
      <c r="P393" s="17">
        <v>0</v>
      </c>
      <c r="Q393" s="20">
        <f t="shared" si="78"/>
        <v>31903062.16</v>
      </c>
      <c r="R393" s="17">
        <v>11820662.05</v>
      </c>
      <c r="S393" s="17">
        <v>446542.81</v>
      </c>
      <c r="T393" s="21">
        <f t="shared" si="81"/>
        <v>12267204.860000001</v>
      </c>
      <c r="U393" s="20">
        <f t="shared" si="82"/>
        <v>52678317.76</v>
      </c>
      <c r="V393" s="22">
        <f t="shared" si="83"/>
        <v>0.5559016886981077</v>
      </c>
      <c r="W393" s="22">
        <f t="shared" si="84"/>
        <v>0.020999999924284977</v>
      </c>
      <c r="X393" s="22">
        <f t="shared" si="85"/>
        <v>0.5769016886223928</v>
      </c>
      <c r="Y393" s="23">
        <f t="shared" si="86"/>
        <v>1.5003361109866686</v>
      </c>
      <c r="Z393" s="23">
        <f t="shared" si="87"/>
        <v>0.4001163178415363</v>
      </c>
      <c r="AA393" s="24"/>
      <c r="AB393" s="23">
        <f t="shared" si="88"/>
        <v>2.4773541174505977</v>
      </c>
      <c r="AC393" s="30">
        <v>406667.2068636797</v>
      </c>
      <c r="AD393" s="26">
        <f t="shared" si="89"/>
        <v>10074.586793558708</v>
      </c>
      <c r="AE393" s="61" t="s">
        <v>1173</v>
      </c>
      <c r="AF393" s="28">
        <f>F393/H393</f>
        <v>3799168020.3680544</v>
      </c>
      <c r="AG393" s="22">
        <f>(M393/AF393)*100</f>
        <v>0.22394510309590784</v>
      </c>
      <c r="AH393" s="22">
        <f>(Q393/AF393)*100</f>
        <v>0.8397381213192384</v>
      </c>
      <c r="AI393" s="22">
        <f>(T393/AF393)*100</f>
        <v>0.3228918751219532</v>
      </c>
      <c r="AJ393" s="22">
        <f t="shared" si="90"/>
        <v>1.387</v>
      </c>
    </row>
    <row r="394" spans="1:36" ht="12.75">
      <c r="A394" s="13" t="s">
        <v>827</v>
      </c>
      <c r="B394" s="14" t="s">
        <v>828</v>
      </c>
      <c r="C394" s="15" t="s">
        <v>794</v>
      </c>
      <c r="D394" s="16"/>
      <c r="E394" s="16"/>
      <c r="F394" s="34">
        <v>1589321867</v>
      </c>
      <c r="G394" s="33">
        <v>101.09</v>
      </c>
      <c r="H394" s="19">
        <f t="shared" si="79"/>
        <v>1.0109000000000001</v>
      </c>
      <c r="I394" s="17">
        <v>2855838.53</v>
      </c>
      <c r="J394" s="17">
        <v>0</v>
      </c>
      <c r="K394" s="17">
        <v>0</v>
      </c>
      <c r="L394" s="17">
        <v>643100.02</v>
      </c>
      <c r="M394" s="20">
        <f t="shared" si="80"/>
        <v>3498938.55</v>
      </c>
      <c r="N394" s="17">
        <v>8963962.5</v>
      </c>
      <c r="O394" s="17">
        <v>5736184.88</v>
      </c>
      <c r="P394" s="17">
        <v>0</v>
      </c>
      <c r="Q394" s="20">
        <f t="shared" si="78"/>
        <v>14700147.379999999</v>
      </c>
      <c r="R394" s="17">
        <v>4861626</v>
      </c>
      <c r="S394" s="17">
        <v>109594</v>
      </c>
      <c r="T394" s="21">
        <f t="shared" si="81"/>
        <v>4971220</v>
      </c>
      <c r="U394" s="20">
        <f t="shared" si="82"/>
        <v>23170305.93</v>
      </c>
      <c r="V394" s="22">
        <f t="shared" si="83"/>
        <v>0.3058931045337464</v>
      </c>
      <c r="W394" s="22">
        <f t="shared" si="84"/>
        <v>0.006895645386599339</v>
      </c>
      <c r="X394" s="22">
        <f t="shared" si="85"/>
        <v>0.3127887499203457</v>
      </c>
      <c r="Y394" s="23">
        <f t="shared" si="86"/>
        <v>0.9249320534265322</v>
      </c>
      <c r="Z394" s="23">
        <f t="shared" si="87"/>
        <v>0.2201529232467296</v>
      </c>
      <c r="AA394" s="24"/>
      <c r="AB394" s="23">
        <f t="shared" si="88"/>
        <v>1.4578737265936077</v>
      </c>
      <c r="AC394" s="30">
        <v>875424.4873341375</v>
      </c>
      <c r="AD394" s="26">
        <f t="shared" si="89"/>
        <v>12762.583597011175</v>
      </c>
      <c r="AE394" s="61" t="s">
        <v>1173</v>
      </c>
      <c r="AF394" s="28">
        <f>F394/H394</f>
        <v>1572185049.955485</v>
      </c>
      <c r="AG394" s="22">
        <f>(M394/AF394)*100</f>
        <v>0.22255259011011896</v>
      </c>
      <c r="AH394" s="22">
        <f>(Q394/AF394)*100</f>
        <v>0.9350138128088815</v>
      </c>
      <c r="AI394" s="22">
        <f>(T394/AF394)*100</f>
        <v>0.31619814729447754</v>
      </c>
      <c r="AJ394" s="22">
        <f t="shared" si="90"/>
        <v>1.4740000000000002</v>
      </c>
    </row>
    <row r="395" spans="1:36" ht="12.75">
      <c r="A395" s="13" t="s">
        <v>829</v>
      </c>
      <c r="B395" s="14" t="s">
        <v>830</v>
      </c>
      <c r="C395" s="15" t="s">
        <v>794</v>
      </c>
      <c r="D395" s="16"/>
      <c r="E395" s="16"/>
      <c r="F395" s="34">
        <v>2160521422</v>
      </c>
      <c r="G395" s="33">
        <v>96.65</v>
      </c>
      <c r="H395" s="19">
        <f t="shared" si="79"/>
        <v>0.9665</v>
      </c>
      <c r="I395" s="17">
        <v>4211234.14</v>
      </c>
      <c r="J395" s="17">
        <v>0</v>
      </c>
      <c r="K395" s="17">
        <v>0</v>
      </c>
      <c r="L395" s="17">
        <v>949033.68</v>
      </c>
      <c r="M395" s="20">
        <f t="shared" si="80"/>
        <v>5160267.819999999</v>
      </c>
      <c r="N395" s="17">
        <v>13396165</v>
      </c>
      <c r="O395" s="17">
        <v>8572216.69</v>
      </c>
      <c r="P395" s="17">
        <v>0</v>
      </c>
      <c r="Q395" s="20">
        <f t="shared" si="78"/>
        <v>21968381.689999998</v>
      </c>
      <c r="R395" s="17">
        <v>5995739.91</v>
      </c>
      <c r="S395" s="17">
        <v>432104</v>
      </c>
      <c r="T395" s="21">
        <f t="shared" si="81"/>
        <v>6427843.91</v>
      </c>
      <c r="U395" s="20">
        <f t="shared" si="82"/>
        <v>33556493.42</v>
      </c>
      <c r="V395" s="22">
        <f t="shared" si="83"/>
        <v>0.27751355987249265</v>
      </c>
      <c r="W395" s="22">
        <f t="shared" si="84"/>
        <v>0.019999986836510986</v>
      </c>
      <c r="X395" s="22">
        <f t="shared" si="85"/>
        <v>0.29751354670900365</v>
      </c>
      <c r="Y395" s="23">
        <f t="shared" si="86"/>
        <v>1.0168092510586546</v>
      </c>
      <c r="Z395" s="23">
        <f t="shared" si="87"/>
        <v>0.238843631331511</v>
      </c>
      <c r="AA395" s="24"/>
      <c r="AB395" s="23">
        <f t="shared" si="88"/>
        <v>1.5531664290991696</v>
      </c>
      <c r="AC395" s="30">
        <v>1047694.7880299252</v>
      </c>
      <c r="AD395" s="26">
        <f t="shared" si="89"/>
        <v>16272.443727102504</v>
      </c>
      <c r="AE395" s="61" t="s">
        <v>1173</v>
      </c>
      <c r="AF395" s="28">
        <f>F395/H395</f>
        <v>2235407575.788929</v>
      </c>
      <c r="AG395" s="22">
        <f>(M395/AF395)*100</f>
        <v>0.2308423696819054</v>
      </c>
      <c r="AH395" s="22">
        <f>(Q395/AF395)*100</f>
        <v>0.9827461411481898</v>
      </c>
      <c r="AI395" s="22">
        <f>(T395/AF395)*100</f>
        <v>0.2875468428942521</v>
      </c>
      <c r="AJ395" s="22">
        <f t="shared" si="90"/>
        <v>1.502</v>
      </c>
    </row>
    <row r="396" spans="1:36" ht="12.75">
      <c r="A396" s="13" t="s">
        <v>831</v>
      </c>
      <c r="B396" s="14" t="s">
        <v>832</v>
      </c>
      <c r="C396" s="15" t="s">
        <v>794</v>
      </c>
      <c r="D396" s="16"/>
      <c r="E396" s="16"/>
      <c r="F396" s="34">
        <v>523991983</v>
      </c>
      <c r="G396" s="33">
        <v>97.96</v>
      </c>
      <c r="H396" s="19">
        <f t="shared" si="79"/>
        <v>0.9795999999999999</v>
      </c>
      <c r="I396" s="17">
        <v>1015454.89</v>
      </c>
      <c r="J396" s="17">
        <v>0</v>
      </c>
      <c r="K396" s="17">
        <v>0</v>
      </c>
      <c r="L396" s="17">
        <v>228891.4</v>
      </c>
      <c r="M396" s="20">
        <f t="shared" si="80"/>
        <v>1244346.29</v>
      </c>
      <c r="N396" s="17">
        <v>5840100</v>
      </c>
      <c r="O396" s="17">
        <v>0</v>
      </c>
      <c r="P396" s="17">
        <v>0</v>
      </c>
      <c r="Q396" s="20">
        <f t="shared" si="78"/>
        <v>5840100</v>
      </c>
      <c r="R396" s="17">
        <v>2784960.55</v>
      </c>
      <c r="S396" s="17">
        <v>26000</v>
      </c>
      <c r="T396" s="21">
        <f t="shared" si="81"/>
        <v>2810960.55</v>
      </c>
      <c r="U396" s="20">
        <f t="shared" si="82"/>
        <v>9895406.84</v>
      </c>
      <c r="V396" s="22">
        <f t="shared" si="83"/>
        <v>0.5314891525735422</v>
      </c>
      <c r="W396" s="22">
        <f t="shared" si="84"/>
        <v>0.004961907976366883</v>
      </c>
      <c r="X396" s="22">
        <f t="shared" si="85"/>
        <v>0.5364510605499092</v>
      </c>
      <c r="Y396" s="23">
        <f t="shared" si="86"/>
        <v>1.1145399527992397</v>
      </c>
      <c r="Z396" s="23">
        <f t="shared" si="87"/>
        <v>0.23747429929667457</v>
      </c>
      <c r="AA396" s="24"/>
      <c r="AB396" s="23">
        <f t="shared" si="88"/>
        <v>1.8884653126458235</v>
      </c>
      <c r="AC396" s="30">
        <v>340670.63670411985</v>
      </c>
      <c r="AD396" s="26">
        <f t="shared" si="89"/>
        <v>6433.446804526974</v>
      </c>
      <c r="AE396" s="61" t="s">
        <v>1173</v>
      </c>
      <c r="AF396" s="28">
        <f>F396/H396</f>
        <v>534904025.1122908</v>
      </c>
      <c r="AG396" s="22">
        <f>(M396/AF396)*100</f>
        <v>0.23262982359102238</v>
      </c>
      <c r="AH396" s="22">
        <f>(Q396/AF396)*100</f>
        <v>1.091803337762135</v>
      </c>
      <c r="AI396" s="22">
        <f>(T396/AF396)*100</f>
        <v>0.525507458914691</v>
      </c>
      <c r="AJ396" s="22">
        <f t="shared" si="90"/>
        <v>1.8510000000000002</v>
      </c>
    </row>
    <row r="397" spans="1:36" ht="12.75">
      <c r="A397" s="13" t="s">
        <v>833</v>
      </c>
      <c r="B397" s="14" t="s">
        <v>834</v>
      </c>
      <c r="C397" s="15" t="s">
        <v>794</v>
      </c>
      <c r="D397" s="16"/>
      <c r="E397" s="16"/>
      <c r="F397" s="34">
        <v>2819459017</v>
      </c>
      <c r="G397" s="33">
        <v>50.53</v>
      </c>
      <c r="H397" s="19">
        <f t="shared" si="79"/>
        <v>0.5053</v>
      </c>
      <c r="I397" s="17">
        <v>10315371.87</v>
      </c>
      <c r="J397" s="17">
        <v>0</v>
      </c>
      <c r="K397" s="17">
        <v>0</v>
      </c>
      <c r="L397" s="17">
        <v>2325023.48</v>
      </c>
      <c r="M397" s="20">
        <f t="shared" si="80"/>
        <v>12640395.35</v>
      </c>
      <c r="N397" s="17">
        <v>57074884</v>
      </c>
      <c r="O397" s="17">
        <v>0</v>
      </c>
      <c r="P397" s="17">
        <v>0</v>
      </c>
      <c r="Q397" s="20">
        <f t="shared" si="78"/>
        <v>57074884</v>
      </c>
      <c r="R397" s="17">
        <v>16876843</v>
      </c>
      <c r="S397" s="17">
        <v>1663480</v>
      </c>
      <c r="T397" s="21">
        <f t="shared" si="81"/>
        <v>18540323</v>
      </c>
      <c r="U397" s="20">
        <f t="shared" si="82"/>
        <v>88255602.35</v>
      </c>
      <c r="V397" s="22">
        <f t="shared" si="83"/>
        <v>0.5985844411371346</v>
      </c>
      <c r="W397" s="22">
        <f t="shared" si="84"/>
        <v>0.058999970915342446</v>
      </c>
      <c r="X397" s="22">
        <f t="shared" si="85"/>
        <v>0.6575844120524771</v>
      </c>
      <c r="Y397" s="23">
        <f t="shared" si="86"/>
        <v>2.024320398199283</v>
      </c>
      <c r="Z397" s="23">
        <f t="shared" si="87"/>
        <v>0.44832697598313764</v>
      </c>
      <c r="AA397" s="24"/>
      <c r="AB397" s="23">
        <f t="shared" si="88"/>
        <v>3.130231786234898</v>
      </c>
      <c r="AC397" s="30">
        <v>332670.6857142857</v>
      </c>
      <c r="AD397" s="26">
        <f t="shared" si="89"/>
        <v>10413.363547714169</v>
      </c>
      <c r="AE397" s="61" t="s">
        <v>1173</v>
      </c>
      <c r="AF397" s="28">
        <f>F397/H397</f>
        <v>5579772446.071641</v>
      </c>
      <c r="AG397" s="22">
        <f>(M397/AF397)*100</f>
        <v>0.22653962096427946</v>
      </c>
      <c r="AH397" s="22">
        <f>(Q397/AF397)*100</f>
        <v>1.022889097210098</v>
      </c>
      <c r="AI397" s="22">
        <f>(T397/AF397)*100</f>
        <v>0.33227740341011663</v>
      </c>
      <c r="AJ397" s="22">
        <f t="shared" si="90"/>
        <v>1.582</v>
      </c>
    </row>
    <row r="398" spans="1:36" ht="12.75">
      <c r="A398" s="13" t="s">
        <v>835</v>
      </c>
      <c r="B398" s="14" t="s">
        <v>836</v>
      </c>
      <c r="C398" s="15" t="s">
        <v>794</v>
      </c>
      <c r="D398" s="32"/>
      <c r="E398" s="16"/>
      <c r="F398" s="34">
        <v>3765860825</v>
      </c>
      <c r="G398" s="33">
        <v>64.41</v>
      </c>
      <c r="H398" s="19">
        <f t="shared" si="79"/>
        <v>0.6441</v>
      </c>
      <c r="I398" s="17">
        <v>10416470.93</v>
      </c>
      <c r="J398" s="17">
        <v>0</v>
      </c>
      <c r="K398" s="17">
        <v>0</v>
      </c>
      <c r="L398" s="17">
        <v>2343874.54</v>
      </c>
      <c r="M398" s="20">
        <f t="shared" si="80"/>
        <v>12760345.469999999</v>
      </c>
      <c r="N398" s="17">
        <v>0</v>
      </c>
      <c r="O398" s="17">
        <v>51585180.45</v>
      </c>
      <c r="P398" s="17">
        <v>0</v>
      </c>
      <c r="Q398" s="20">
        <f t="shared" si="78"/>
        <v>51585180.45</v>
      </c>
      <c r="R398" s="17">
        <v>20502537.64</v>
      </c>
      <c r="S398" s="17">
        <v>376586.08</v>
      </c>
      <c r="T398" s="21">
        <f t="shared" si="81"/>
        <v>20879123.72</v>
      </c>
      <c r="U398" s="20">
        <f t="shared" si="82"/>
        <v>85224649.64</v>
      </c>
      <c r="V398" s="22">
        <f t="shared" si="83"/>
        <v>0.5444316344324807</v>
      </c>
      <c r="W398" s="22">
        <f t="shared" si="84"/>
        <v>0.009999999933614116</v>
      </c>
      <c r="X398" s="22">
        <f t="shared" si="85"/>
        <v>0.5544316343660948</v>
      </c>
      <c r="Y398" s="23">
        <f t="shared" si="86"/>
        <v>1.3698111227995262</v>
      </c>
      <c r="Z398" s="23">
        <f t="shared" si="87"/>
        <v>0.33884272581953423</v>
      </c>
      <c r="AA398" s="24"/>
      <c r="AB398" s="23">
        <f t="shared" si="88"/>
        <v>2.263085482985155</v>
      </c>
      <c r="AC398" s="30">
        <v>394986.9793719616</v>
      </c>
      <c r="AD398" s="26">
        <f t="shared" si="89"/>
        <v>8938.892989848433</v>
      </c>
      <c r="AE398" s="61" t="s">
        <v>1173</v>
      </c>
      <c r="AF398" s="28">
        <f>F398/H398</f>
        <v>5846702103.710604</v>
      </c>
      <c r="AG398" s="22">
        <f>(M398/AF398)*100</f>
        <v>0.21824859970036198</v>
      </c>
      <c r="AH398" s="22">
        <f>(Q398/AF398)*100</f>
        <v>0.882295344195175</v>
      </c>
      <c r="AI398" s="22">
        <f>(T398/AF398)*100</f>
        <v>0.35710941569520166</v>
      </c>
      <c r="AJ398" s="22">
        <f t="shared" si="90"/>
        <v>1.457</v>
      </c>
    </row>
    <row r="399" spans="1:36" ht="12.75">
      <c r="A399" s="13" t="s">
        <v>837</v>
      </c>
      <c r="B399" s="14" t="s">
        <v>838</v>
      </c>
      <c r="C399" s="15" t="s">
        <v>794</v>
      </c>
      <c r="D399" s="16"/>
      <c r="E399" s="16"/>
      <c r="F399" s="34">
        <v>775043933</v>
      </c>
      <c r="G399" s="33">
        <v>49.19</v>
      </c>
      <c r="H399" s="19">
        <f t="shared" si="79"/>
        <v>0.4919</v>
      </c>
      <c r="I399" s="17">
        <v>2879799.75</v>
      </c>
      <c r="J399" s="17">
        <v>0</v>
      </c>
      <c r="K399" s="17">
        <v>0</v>
      </c>
      <c r="L399" s="17">
        <v>648803.73</v>
      </c>
      <c r="M399" s="20">
        <f t="shared" si="80"/>
        <v>3528603.48</v>
      </c>
      <c r="N399" s="17">
        <v>12461191</v>
      </c>
      <c r="O399" s="17">
        <v>0</v>
      </c>
      <c r="P399" s="17">
        <v>0</v>
      </c>
      <c r="Q399" s="20">
        <f aca="true" t="shared" si="91" ref="Q399:Q462">SUM(N399:P399)</f>
        <v>12461191</v>
      </c>
      <c r="R399" s="17">
        <v>8512181.9</v>
      </c>
      <c r="S399" s="17">
        <v>0</v>
      </c>
      <c r="T399" s="21">
        <f t="shared" si="81"/>
        <v>8512181.9</v>
      </c>
      <c r="U399" s="20">
        <f t="shared" si="82"/>
        <v>24501976.380000003</v>
      </c>
      <c r="V399" s="22">
        <f t="shared" si="83"/>
        <v>1.0982837923847086</v>
      </c>
      <c r="W399" s="22">
        <f t="shared" si="84"/>
        <v>0</v>
      </c>
      <c r="X399" s="22">
        <f t="shared" si="85"/>
        <v>1.0982837923847086</v>
      </c>
      <c r="Y399" s="23">
        <f t="shared" si="86"/>
        <v>1.607804470098342</v>
      </c>
      <c r="Z399" s="23">
        <f t="shared" si="87"/>
        <v>0.45527786616452365</v>
      </c>
      <c r="AA399" s="24"/>
      <c r="AB399" s="23">
        <f t="shared" si="88"/>
        <v>3.1613661286475745</v>
      </c>
      <c r="AC399" s="30">
        <v>235677.0108415075</v>
      </c>
      <c r="AD399" s="26">
        <f t="shared" si="89"/>
        <v>7450.61319375249</v>
      </c>
      <c r="AE399" s="61" t="s">
        <v>1173</v>
      </c>
      <c r="AF399" s="28">
        <f>F399/H399</f>
        <v>1575612793.2506607</v>
      </c>
      <c r="AG399" s="22">
        <f>(M399/AF399)*100</f>
        <v>0.22395118236632916</v>
      </c>
      <c r="AH399" s="22">
        <f>(Q399/AF399)*100</f>
        <v>0.7908790188413746</v>
      </c>
      <c r="AI399" s="22">
        <f>(T399/AF399)*100</f>
        <v>0.5402457974740381</v>
      </c>
      <c r="AJ399" s="22">
        <f t="shared" si="90"/>
        <v>1.5550000000000002</v>
      </c>
    </row>
    <row r="400" spans="1:36" ht="12.75">
      <c r="A400" s="13" t="s">
        <v>839</v>
      </c>
      <c r="B400" s="14" t="s">
        <v>840</v>
      </c>
      <c r="C400" s="15" t="s">
        <v>794</v>
      </c>
      <c r="D400" s="16"/>
      <c r="E400" s="16"/>
      <c r="F400" s="34">
        <v>2272701864</v>
      </c>
      <c r="G400" s="33">
        <v>71.72</v>
      </c>
      <c r="H400" s="19">
        <f t="shared" si="79"/>
        <v>0.7172</v>
      </c>
      <c r="I400" s="17">
        <v>5532548.13</v>
      </c>
      <c r="J400" s="17">
        <v>0</v>
      </c>
      <c r="K400" s="17">
        <v>0</v>
      </c>
      <c r="L400" s="17">
        <v>1245188.91</v>
      </c>
      <c r="M400" s="20">
        <f t="shared" si="80"/>
        <v>6777737.04</v>
      </c>
      <c r="N400" s="17">
        <v>0</v>
      </c>
      <c r="O400" s="17">
        <v>24953162.55</v>
      </c>
      <c r="P400" s="17">
        <v>0</v>
      </c>
      <c r="Q400" s="20">
        <f t="shared" si="91"/>
        <v>24953162.55</v>
      </c>
      <c r="R400" s="17">
        <v>21621608.43</v>
      </c>
      <c r="S400" s="17">
        <v>0</v>
      </c>
      <c r="T400" s="21">
        <f t="shared" si="81"/>
        <v>21621608.43</v>
      </c>
      <c r="U400" s="20">
        <f t="shared" si="82"/>
        <v>53352508.019999996</v>
      </c>
      <c r="V400" s="22">
        <f t="shared" si="83"/>
        <v>0.9513614069883124</v>
      </c>
      <c r="W400" s="22">
        <f t="shared" si="84"/>
        <v>0</v>
      </c>
      <c r="X400" s="22">
        <f t="shared" si="85"/>
        <v>0.9513614069883124</v>
      </c>
      <c r="Y400" s="23">
        <f t="shared" si="86"/>
        <v>1.0979514271212831</v>
      </c>
      <c r="Z400" s="23">
        <f t="shared" si="87"/>
        <v>0.2982237638539641</v>
      </c>
      <c r="AA400" s="24"/>
      <c r="AB400" s="23">
        <f t="shared" si="88"/>
        <v>2.3475365979635594</v>
      </c>
      <c r="AC400" s="30">
        <v>353489.42696629214</v>
      </c>
      <c r="AD400" s="26">
        <f t="shared" si="89"/>
        <v>8298.293667965376</v>
      </c>
      <c r="AE400" s="61" t="s">
        <v>1173</v>
      </c>
      <c r="AF400" s="28">
        <f>F400/H400</f>
        <v>3168853686.5588403</v>
      </c>
      <c r="AG400" s="22">
        <f>(M400/AF400)*100</f>
        <v>0.21388608343606302</v>
      </c>
      <c r="AH400" s="22">
        <f>(Q400/AF400)*100</f>
        <v>0.7874507635313841</v>
      </c>
      <c r="AI400" s="22">
        <f>(T400/AF400)*100</f>
        <v>0.6823164010920175</v>
      </c>
      <c r="AJ400" s="22">
        <f t="shared" si="90"/>
        <v>1.6830000000000003</v>
      </c>
    </row>
    <row r="401" spans="1:36" ht="12.75">
      <c r="A401" s="13" t="s">
        <v>841</v>
      </c>
      <c r="B401" s="14" t="s">
        <v>842</v>
      </c>
      <c r="C401" s="15" t="s">
        <v>794</v>
      </c>
      <c r="D401" s="16"/>
      <c r="E401" s="16"/>
      <c r="F401" s="34">
        <v>1477533321</v>
      </c>
      <c r="G401" s="33">
        <v>99.84</v>
      </c>
      <c r="H401" s="19">
        <f t="shared" si="79"/>
        <v>0.9984000000000001</v>
      </c>
      <c r="I401" s="17">
        <v>2672581.6</v>
      </c>
      <c r="J401" s="17">
        <v>0</v>
      </c>
      <c r="K401" s="17">
        <v>0</v>
      </c>
      <c r="L401" s="17">
        <v>602140.86</v>
      </c>
      <c r="M401" s="20">
        <f t="shared" si="80"/>
        <v>3274722.46</v>
      </c>
      <c r="N401" s="17">
        <v>18271513.5</v>
      </c>
      <c r="O401" s="17">
        <v>0</v>
      </c>
      <c r="P401" s="17">
        <v>0</v>
      </c>
      <c r="Q401" s="20">
        <f t="shared" si="91"/>
        <v>18271513.5</v>
      </c>
      <c r="R401" s="17">
        <v>4551685.45</v>
      </c>
      <c r="S401" s="17">
        <v>0</v>
      </c>
      <c r="T401" s="21">
        <f t="shared" si="81"/>
        <v>4551685.45</v>
      </c>
      <c r="U401" s="20">
        <f t="shared" si="82"/>
        <v>26097921.41</v>
      </c>
      <c r="V401" s="22">
        <f t="shared" si="83"/>
        <v>0.30805974967247457</v>
      </c>
      <c r="W401" s="22">
        <f t="shared" si="84"/>
        <v>0</v>
      </c>
      <c r="X401" s="22">
        <f t="shared" si="85"/>
        <v>0.30805974967247457</v>
      </c>
      <c r="Y401" s="23">
        <f t="shared" si="86"/>
        <v>1.2366227712302131</v>
      </c>
      <c r="Z401" s="23">
        <f t="shared" si="87"/>
        <v>0.22163442363409142</v>
      </c>
      <c r="AA401" s="24"/>
      <c r="AB401" s="23">
        <f t="shared" si="88"/>
        <v>1.766316944536779</v>
      </c>
      <c r="AC401" s="30">
        <v>1007624.2983751846</v>
      </c>
      <c r="AD401" s="26">
        <f t="shared" si="89"/>
        <v>17797.838719470717</v>
      </c>
      <c r="AE401" s="61" t="s">
        <v>1173</v>
      </c>
      <c r="AF401" s="28">
        <f>F401/H401</f>
        <v>1479901162.8605769</v>
      </c>
      <c r="AG401" s="22">
        <f>(M401/AF401)*100</f>
        <v>0.22127980855627688</v>
      </c>
      <c r="AH401" s="22">
        <f>(Q401/AF401)*100</f>
        <v>1.2346441747962449</v>
      </c>
      <c r="AI401" s="22">
        <f>(T401/AF401)*100</f>
        <v>0.3075668540729986</v>
      </c>
      <c r="AJ401" s="22">
        <f t="shared" si="90"/>
        <v>1.7640000000000002</v>
      </c>
    </row>
    <row r="402" spans="1:36" ht="12.75">
      <c r="A402" s="13" t="s">
        <v>843</v>
      </c>
      <c r="B402" s="14" t="s">
        <v>844</v>
      </c>
      <c r="C402" s="15" t="s">
        <v>794</v>
      </c>
      <c r="D402" s="16"/>
      <c r="E402" s="16"/>
      <c r="F402" s="34">
        <v>691403688</v>
      </c>
      <c r="G402" s="33">
        <v>80.77</v>
      </c>
      <c r="H402" s="19">
        <f t="shared" si="79"/>
        <v>0.8077</v>
      </c>
      <c r="I402" s="17">
        <v>1628349.47</v>
      </c>
      <c r="J402" s="17">
        <v>0</v>
      </c>
      <c r="K402" s="17">
        <v>0</v>
      </c>
      <c r="L402" s="17">
        <v>366815.19</v>
      </c>
      <c r="M402" s="20">
        <f t="shared" si="80"/>
        <v>1995164.66</v>
      </c>
      <c r="N402" s="17">
        <v>8784211</v>
      </c>
      <c r="O402" s="17">
        <v>0</v>
      </c>
      <c r="P402" s="17">
        <v>0</v>
      </c>
      <c r="Q402" s="20">
        <f t="shared" si="91"/>
        <v>8784211</v>
      </c>
      <c r="R402" s="17">
        <v>3953273.68</v>
      </c>
      <c r="S402" s="17">
        <v>0</v>
      </c>
      <c r="T402" s="21">
        <f t="shared" si="81"/>
        <v>3953273.68</v>
      </c>
      <c r="U402" s="20">
        <f t="shared" si="82"/>
        <v>14732649.34</v>
      </c>
      <c r="V402" s="22">
        <f t="shared" si="83"/>
        <v>0.5717750351369257</v>
      </c>
      <c r="W402" s="22">
        <f t="shared" si="84"/>
        <v>0</v>
      </c>
      <c r="X402" s="22">
        <f t="shared" si="85"/>
        <v>0.5717750351369257</v>
      </c>
      <c r="Y402" s="23">
        <f t="shared" si="86"/>
        <v>1.2704894625901968</v>
      </c>
      <c r="Z402" s="23">
        <f t="shared" si="87"/>
        <v>0.28856725739652117</v>
      </c>
      <c r="AA402" s="24"/>
      <c r="AB402" s="23">
        <f t="shared" si="88"/>
        <v>2.1308317551236433</v>
      </c>
      <c r="AC402" s="30">
        <v>292865.84630838776</v>
      </c>
      <c r="AD402" s="26">
        <f t="shared" si="89"/>
        <v>6240.47845305073</v>
      </c>
      <c r="AE402" s="61" t="s">
        <v>1173</v>
      </c>
      <c r="AF402" s="28">
        <f>F402/H402</f>
        <v>856015461.1860839</v>
      </c>
      <c r="AG402" s="22">
        <f>(M402/AF402)*100</f>
        <v>0.23307577379917013</v>
      </c>
      <c r="AH402" s="22">
        <f>(Q402/AF402)*100</f>
        <v>1.0261743389341018</v>
      </c>
      <c r="AI402" s="22">
        <f>(T402/AF402)*100</f>
        <v>0.4618226958800949</v>
      </c>
      <c r="AJ402" s="22">
        <f t="shared" si="90"/>
        <v>1.721</v>
      </c>
    </row>
    <row r="403" spans="1:36" ht="12.75">
      <c r="A403" s="13" t="s">
        <v>845</v>
      </c>
      <c r="B403" s="14" t="s">
        <v>846</v>
      </c>
      <c r="C403" s="15" t="s">
        <v>794</v>
      </c>
      <c r="D403" s="16"/>
      <c r="E403" s="16" t="s">
        <v>110</v>
      </c>
      <c r="F403" s="34">
        <v>3673163443</v>
      </c>
      <c r="G403" s="33">
        <v>94.75</v>
      </c>
      <c r="H403" s="19">
        <f t="shared" si="79"/>
        <v>0.9475</v>
      </c>
      <c r="I403" s="17">
        <v>7255774.24</v>
      </c>
      <c r="J403" s="17">
        <v>0</v>
      </c>
      <c r="K403" s="17">
        <v>0</v>
      </c>
      <c r="L403" s="17">
        <v>1632701.44</v>
      </c>
      <c r="M403" s="20">
        <f t="shared" si="80"/>
        <v>8888475.68</v>
      </c>
      <c r="N403" s="17">
        <v>56786066.5</v>
      </c>
      <c r="O403" s="17">
        <v>0</v>
      </c>
      <c r="P403" s="17">
        <v>0</v>
      </c>
      <c r="Q403" s="20">
        <f t="shared" si="91"/>
        <v>56786066.5</v>
      </c>
      <c r="R403" s="17">
        <v>16934177</v>
      </c>
      <c r="S403" s="17">
        <v>587706</v>
      </c>
      <c r="T403" s="21">
        <f t="shared" si="81"/>
        <v>17521883</v>
      </c>
      <c r="U403" s="20">
        <f t="shared" si="82"/>
        <v>83196425.18</v>
      </c>
      <c r="V403" s="22">
        <f t="shared" si="83"/>
        <v>0.4610243258374931</v>
      </c>
      <c r="W403" s="22">
        <f t="shared" si="84"/>
        <v>0.015999995892369008</v>
      </c>
      <c r="X403" s="22">
        <f t="shared" si="85"/>
        <v>0.47702432172986214</v>
      </c>
      <c r="Y403" s="23">
        <f t="shared" si="86"/>
        <v>1.545971677579935</v>
      </c>
      <c r="Z403" s="23">
        <f t="shared" si="87"/>
        <v>0.24198421382361557</v>
      </c>
      <c r="AA403" s="24"/>
      <c r="AB403" s="23">
        <f t="shared" si="88"/>
        <v>2.2649802131334127</v>
      </c>
      <c r="AC403" s="30">
        <v>378286.1643185056</v>
      </c>
      <c r="AD403" s="26">
        <f t="shared" si="89"/>
        <v>8568.1067708355</v>
      </c>
      <c r="AE403" s="61" t="s">
        <v>1173</v>
      </c>
      <c r="AF403" s="28">
        <f>F403/H403</f>
        <v>3876689649.604222</v>
      </c>
      <c r="AG403" s="22">
        <f>(M403/AF403)*100</f>
        <v>0.22928004259787574</v>
      </c>
      <c r="AH403" s="22">
        <f>(Q403/AF403)*100</f>
        <v>1.4648081645069884</v>
      </c>
      <c r="AI403" s="22">
        <f>(T403/AF403)*100</f>
        <v>0.45198054483904426</v>
      </c>
      <c r="AJ403" s="22">
        <f t="shared" si="90"/>
        <v>2.1460000000000004</v>
      </c>
    </row>
    <row r="404" spans="1:36" ht="12.75">
      <c r="A404" s="13" t="s">
        <v>847</v>
      </c>
      <c r="B404" s="14" t="s">
        <v>848</v>
      </c>
      <c r="C404" s="15" t="s">
        <v>794</v>
      </c>
      <c r="D404" s="16"/>
      <c r="E404" s="16"/>
      <c r="F404" s="34">
        <v>341457883</v>
      </c>
      <c r="G404" s="33">
        <v>100.11</v>
      </c>
      <c r="H404" s="19">
        <f t="shared" si="79"/>
        <v>1.0011</v>
      </c>
      <c r="I404" s="17">
        <v>630606.54</v>
      </c>
      <c r="J404" s="17">
        <v>0</v>
      </c>
      <c r="K404" s="17">
        <v>0</v>
      </c>
      <c r="L404" s="17">
        <v>142147.02</v>
      </c>
      <c r="M404" s="20">
        <f t="shared" si="80"/>
        <v>772753.56</v>
      </c>
      <c r="N404" s="17">
        <v>2613252</v>
      </c>
      <c r="O404" s="17">
        <v>1575460.38</v>
      </c>
      <c r="P404" s="17">
        <v>0</v>
      </c>
      <c r="Q404" s="20">
        <f t="shared" si="91"/>
        <v>4188712.38</v>
      </c>
      <c r="R404" s="17">
        <v>2152076.98</v>
      </c>
      <c r="S404" s="17">
        <v>0</v>
      </c>
      <c r="T404" s="21">
        <f t="shared" si="81"/>
        <v>2152076.98</v>
      </c>
      <c r="U404" s="20">
        <f t="shared" si="82"/>
        <v>7113542.92</v>
      </c>
      <c r="V404" s="22">
        <f t="shared" si="83"/>
        <v>0.6302613256698484</v>
      </c>
      <c r="W404" s="22">
        <f t="shared" si="84"/>
        <v>0</v>
      </c>
      <c r="X404" s="22">
        <f t="shared" si="85"/>
        <v>0.6302613256698484</v>
      </c>
      <c r="Y404" s="23">
        <f t="shared" si="86"/>
        <v>1.2267142123645158</v>
      </c>
      <c r="Z404" s="23">
        <f t="shared" si="87"/>
        <v>0.22631006588885813</v>
      </c>
      <c r="AA404" s="24"/>
      <c r="AB404" s="23">
        <f t="shared" si="88"/>
        <v>2.083285603923222</v>
      </c>
      <c r="AC404" s="30">
        <v>294078.7025703794</v>
      </c>
      <c r="AD404" s="26">
        <f t="shared" si="89"/>
        <v>6126.499274852906</v>
      </c>
      <c r="AE404" s="61" t="s">
        <v>1173</v>
      </c>
      <c r="AF404" s="28">
        <f>F404/H404</f>
        <v>341082692.0387573</v>
      </c>
      <c r="AG404" s="22">
        <f>(M404/AF404)*100</f>
        <v>0.2265590069613359</v>
      </c>
      <c r="AH404" s="22">
        <f>(Q404/AF404)*100</f>
        <v>1.228063597998117</v>
      </c>
      <c r="AI404" s="22">
        <f>(T404/AF404)*100</f>
        <v>0.6309546131280853</v>
      </c>
      <c r="AJ404" s="22">
        <f t="shared" si="90"/>
        <v>2.0860000000000003</v>
      </c>
    </row>
    <row r="405" spans="1:36" ht="12.75">
      <c r="A405" s="13" t="s">
        <v>849</v>
      </c>
      <c r="B405" s="14" t="s">
        <v>850</v>
      </c>
      <c r="C405" s="15" t="s">
        <v>794</v>
      </c>
      <c r="D405" s="16"/>
      <c r="E405" s="16"/>
      <c r="F405" s="34">
        <v>7546086291</v>
      </c>
      <c r="G405" s="33">
        <v>76.31</v>
      </c>
      <c r="H405" s="19">
        <f t="shared" si="79"/>
        <v>0.7631</v>
      </c>
      <c r="I405" s="17">
        <v>18358225.28</v>
      </c>
      <c r="J405" s="17">
        <v>0</v>
      </c>
      <c r="K405" s="17">
        <v>0</v>
      </c>
      <c r="L405" s="17">
        <v>4138080.59</v>
      </c>
      <c r="M405" s="20">
        <f t="shared" si="80"/>
        <v>22496305.87</v>
      </c>
      <c r="N405" s="17">
        <v>106919998.5</v>
      </c>
      <c r="O405" s="17">
        <v>0</v>
      </c>
      <c r="P405" s="17">
        <v>0</v>
      </c>
      <c r="Q405" s="20">
        <f t="shared" si="91"/>
        <v>106919998.5</v>
      </c>
      <c r="R405" s="17">
        <v>37118983.14</v>
      </c>
      <c r="S405" s="17">
        <v>1509217.26</v>
      </c>
      <c r="T405" s="21">
        <f t="shared" si="81"/>
        <v>38628200.4</v>
      </c>
      <c r="U405" s="20">
        <f t="shared" si="82"/>
        <v>168044504.77</v>
      </c>
      <c r="V405" s="22">
        <f t="shared" si="83"/>
        <v>0.49189714652840305</v>
      </c>
      <c r="W405" s="22">
        <f t="shared" si="84"/>
        <v>0.020000000023853423</v>
      </c>
      <c r="X405" s="22">
        <f t="shared" si="85"/>
        <v>0.5118971465522564</v>
      </c>
      <c r="Y405" s="23">
        <f t="shared" si="86"/>
        <v>1.41689339846962</v>
      </c>
      <c r="Z405" s="23">
        <f t="shared" si="87"/>
        <v>0.2981188526406158</v>
      </c>
      <c r="AA405" s="24"/>
      <c r="AB405" s="23">
        <f t="shared" si="88"/>
        <v>2.2269093976624923</v>
      </c>
      <c r="AC405" s="30">
        <v>307382.72196014924</v>
      </c>
      <c r="AD405" s="26">
        <f t="shared" si="89"/>
        <v>6845.134722121333</v>
      </c>
      <c r="AE405" s="61" t="s">
        <v>1173</v>
      </c>
      <c r="AF405" s="28">
        <f>F405/H405</f>
        <v>9888725319.093172</v>
      </c>
      <c r="AG405" s="22">
        <f>(M405/AF405)*100</f>
        <v>0.22749449645005393</v>
      </c>
      <c r="AH405" s="22">
        <f>(Q405/AF405)*100</f>
        <v>1.081231352372167</v>
      </c>
      <c r="AI405" s="22">
        <f>(T405/AF405)*100</f>
        <v>0.3906287125340269</v>
      </c>
      <c r="AJ405" s="22">
        <f t="shared" si="90"/>
        <v>1.699</v>
      </c>
    </row>
    <row r="406" spans="1:36" ht="15.75">
      <c r="A406" s="13" t="s">
        <v>851</v>
      </c>
      <c r="B406" s="14" t="s">
        <v>852</v>
      </c>
      <c r="C406" s="15" t="s">
        <v>794</v>
      </c>
      <c r="D406" s="36"/>
      <c r="E406" s="16"/>
      <c r="F406" s="34">
        <v>1282861911</v>
      </c>
      <c r="G406" s="33">
        <v>68.12</v>
      </c>
      <c r="H406" s="19">
        <f t="shared" si="79"/>
        <v>0.6812</v>
      </c>
      <c r="I406" s="17">
        <v>3586810.78</v>
      </c>
      <c r="J406" s="17">
        <v>0</v>
      </c>
      <c r="K406" s="17">
        <v>0</v>
      </c>
      <c r="L406" s="17">
        <v>808544.26</v>
      </c>
      <c r="M406" s="20">
        <f t="shared" si="80"/>
        <v>4395355.04</v>
      </c>
      <c r="N406" s="17">
        <v>13635673</v>
      </c>
      <c r="O406" s="17">
        <v>5845952.42</v>
      </c>
      <c r="P406" s="17">
        <v>0</v>
      </c>
      <c r="Q406" s="20">
        <f t="shared" si="91"/>
        <v>19481625.42</v>
      </c>
      <c r="R406" s="17">
        <v>8755628</v>
      </c>
      <c r="S406" s="17">
        <v>255778</v>
      </c>
      <c r="T406" s="21">
        <f t="shared" si="81"/>
        <v>9011406</v>
      </c>
      <c r="U406" s="20">
        <f t="shared" si="82"/>
        <v>32888386.46</v>
      </c>
      <c r="V406" s="22">
        <f t="shared" si="83"/>
        <v>0.6825074409742921</v>
      </c>
      <c r="W406" s="22">
        <f t="shared" si="84"/>
        <v>0.01993807734151365</v>
      </c>
      <c r="X406" s="22">
        <f t="shared" si="85"/>
        <v>0.7024455183158057</v>
      </c>
      <c r="Y406" s="23">
        <f t="shared" si="86"/>
        <v>1.5186065821233976</v>
      </c>
      <c r="Z406" s="23">
        <f t="shared" si="87"/>
        <v>0.3426210570531157</v>
      </c>
      <c r="AA406" s="24"/>
      <c r="AB406" s="23">
        <f t="shared" si="88"/>
        <v>2.563673157492319</v>
      </c>
      <c r="AC406" s="30">
        <v>390259.7174362509</v>
      </c>
      <c r="AD406" s="26">
        <f t="shared" si="89"/>
        <v>10004.983620418534</v>
      </c>
      <c r="AE406" s="61" t="s">
        <v>1173</v>
      </c>
      <c r="AF406" s="28">
        <f>F406/H406</f>
        <v>1883238272.1667645</v>
      </c>
      <c r="AG406" s="22">
        <f>(M406/AF406)*100</f>
        <v>0.2333934640645824</v>
      </c>
      <c r="AH406" s="22">
        <f>(Q406/AF406)*100</f>
        <v>1.0344748037424583</v>
      </c>
      <c r="AI406" s="22">
        <f>(T406/AF406)*100</f>
        <v>0.4785058870767268</v>
      </c>
      <c r="AJ406" s="22">
        <f t="shared" si="90"/>
        <v>1.746</v>
      </c>
    </row>
    <row r="407" spans="1:36" ht="12.75">
      <c r="A407" s="13" t="s">
        <v>853</v>
      </c>
      <c r="B407" s="14" t="s">
        <v>854</v>
      </c>
      <c r="C407" s="15" t="s">
        <v>794</v>
      </c>
      <c r="D407" s="16"/>
      <c r="E407" s="16"/>
      <c r="F407" s="34">
        <v>2884392155</v>
      </c>
      <c r="G407" s="33">
        <v>101.15</v>
      </c>
      <c r="H407" s="19">
        <f t="shared" si="79"/>
        <v>1.0115</v>
      </c>
      <c r="I407" s="17">
        <v>5512236.01</v>
      </c>
      <c r="J407" s="17">
        <v>0</v>
      </c>
      <c r="K407" s="17">
        <v>0</v>
      </c>
      <c r="L407" s="17">
        <v>1242563.63</v>
      </c>
      <c r="M407" s="20">
        <f t="shared" si="80"/>
        <v>6754799.64</v>
      </c>
      <c r="N407" s="17">
        <v>29577128</v>
      </c>
      <c r="O407" s="17">
        <v>0</v>
      </c>
      <c r="P407" s="17">
        <v>0</v>
      </c>
      <c r="Q407" s="20">
        <f t="shared" si="91"/>
        <v>29577128</v>
      </c>
      <c r="R407" s="17">
        <v>10082746</v>
      </c>
      <c r="S407" s="17">
        <v>288400</v>
      </c>
      <c r="T407" s="21">
        <f t="shared" si="81"/>
        <v>10371146</v>
      </c>
      <c r="U407" s="20">
        <f t="shared" si="82"/>
        <v>46703073.64</v>
      </c>
      <c r="V407" s="22">
        <f t="shared" si="83"/>
        <v>0.34956224598385094</v>
      </c>
      <c r="W407" s="22">
        <f t="shared" si="84"/>
        <v>0.009998640424120832</v>
      </c>
      <c r="X407" s="22">
        <f t="shared" si="85"/>
        <v>0.3595608864079718</v>
      </c>
      <c r="Y407" s="23">
        <f t="shared" si="86"/>
        <v>1.025419790742705</v>
      </c>
      <c r="Z407" s="23">
        <f t="shared" si="87"/>
        <v>0.23418451018495434</v>
      </c>
      <c r="AA407" s="24"/>
      <c r="AB407" s="23">
        <f t="shared" si="88"/>
        <v>1.6191651873356312</v>
      </c>
      <c r="AC407" s="30">
        <v>469985.31687931396</v>
      </c>
      <c r="AD407" s="26">
        <f t="shared" si="89"/>
        <v>7609.838636498905</v>
      </c>
      <c r="AE407" s="61" t="s">
        <v>1173</v>
      </c>
      <c r="AF407" s="28">
        <f>F407/H407</f>
        <v>2851598769.1547203</v>
      </c>
      <c r="AG407" s="22">
        <f>(M407/AF407)*100</f>
        <v>0.23687763205208137</v>
      </c>
      <c r="AH407" s="22">
        <f>(Q407/AF407)*100</f>
        <v>1.0372121183362462</v>
      </c>
      <c r="AI407" s="22">
        <f>(T407/AF407)*100</f>
        <v>0.36369583660166355</v>
      </c>
      <c r="AJ407" s="22">
        <f t="shared" si="90"/>
        <v>1.638</v>
      </c>
    </row>
    <row r="408" spans="1:36" ht="12.75">
      <c r="A408" s="13" t="s">
        <v>855</v>
      </c>
      <c r="B408" s="14" t="s">
        <v>856</v>
      </c>
      <c r="C408" s="15" t="s">
        <v>794</v>
      </c>
      <c r="D408" s="16"/>
      <c r="E408" s="16"/>
      <c r="F408" s="34">
        <v>2910303249</v>
      </c>
      <c r="G408" s="33">
        <v>59.07</v>
      </c>
      <c r="H408" s="19">
        <f t="shared" si="79"/>
        <v>0.5907</v>
      </c>
      <c r="I408" s="17">
        <v>9467146.14</v>
      </c>
      <c r="J408" s="17">
        <v>0</v>
      </c>
      <c r="K408" s="17">
        <v>0</v>
      </c>
      <c r="L408" s="17">
        <v>2133532.78</v>
      </c>
      <c r="M408" s="20">
        <f t="shared" si="80"/>
        <v>11600678.92</v>
      </c>
      <c r="N408" s="17">
        <v>59732815</v>
      </c>
      <c r="O408" s="17">
        <v>0</v>
      </c>
      <c r="P408" s="17">
        <v>0</v>
      </c>
      <c r="Q408" s="20">
        <f t="shared" si="91"/>
        <v>59732815</v>
      </c>
      <c r="R408" s="17">
        <v>16297698</v>
      </c>
      <c r="S408" s="17">
        <v>873091</v>
      </c>
      <c r="T408" s="21">
        <f t="shared" si="81"/>
        <v>17170789</v>
      </c>
      <c r="U408" s="20">
        <f t="shared" si="82"/>
        <v>88504282.92</v>
      </c>
      <c r="V408" s="22">
        <f t="shared" si="83"/>
        <v>0.5599999933202837</v>
      </c>
      <c r="W408" s="22">
        <f t="shared" si="84"/>
        <v>0.030000000869325215</v>
      </c>
      <c r="X408" s="22">
        <f t="shared" si="85"/>
        <v>0.5899999941896089</v>
      </c>
      <c r="Y408" s="23">
        <f t="shared" si="86"/>
        <v>2.052460169589702</v>
      </c>
      <c r="Z408" s="23">
        <f t="shared" si="87"/>
        <v>0.3986072215665523</v>
      </c>
      <c r="AA408" s="24"/>
      <c r="AB408" s="23">
        <f t="shared" si="88"/>
        <v>3.0410673853458627</v>
      </c>
      <c r="AC408" s="30">
        <v>334783.16694398224</v>
      </c>
      <c r="AD408" s="26">
        <f t="shared" si="89"/>
        <v>10180.981701561435</v>
      </c>
      <c r="AE408" s="61" t="s">
        <v>1173</v>
      </c>
      <c r="AF408" s="28">
        <f>F408/H408</f>
        <v>4926871929.913662</v>
      </c>
      <c r="AG408" s="22">
        <f>(M408/AF408)*100</f>
        <v>0.23545728577936245</v>
      </c>
      <c r="AH408" s="22">
        <f>(Q408/AF408)*100</f>
        <v>1.2123882221766369</v>
      </c>
      <c r="AI408" s="22">
        <f>(T408/AF408)*100</f>
        <v>0.348512996567802</v>
      </c>
      <c r="AJ408" s="22">
        <f t="shared" si="90"/>
        <v>1.796</v>
      </c>
    </row>
    <row r="409" spans="1:36" ht="12.75">
      <c r="A409" s="13" t="s">
        <v>857</v>
      </c>
      <c r="B409" s="14" t="s">
        <v>858</v>
      </c>
      <c r="C409" s="15" t="s">
        <v>794</v>
      </c>
      <c r="D409" s="16"/>
      <c r="E409" s="16"/>
      <c r="F409" s="34">
        <v>841435797</v>
      </c>
      <c r="G409" s="33">
        <v>95.52</v>
      </c>
      <c r="H409" s="19">
        <f t="shared" si="79"/>
        <v>0.9551999999999999</v>
      </c>
      <c r="I409" s="17">
        <v>1690169.16</v>
      </c>
      <c r="J409" s="17">
        <v>0</v>
      </c>
      <c r="K409" s="17">
        <v>0</v>
      </c>
      <c r="L409" s="17">
        <v>380970.58</v>
      </c>
      <c r="M409" s="20">
        <f t="shared" si="80"/>
        <v>2071139.74</v>
      </c>
      <c r="N409" s="17">
        <v>5906073</v>
      </c>
      <c r="O409" s="17">
        <v>0</v>
      </c>
      <c r="P409" s="17">
        <v>0</v>
      </c>
      <c r="Q409" s="20">
        <f t="shared" si="91"/>
        <v>5906073</v>
      </c>
      <c r="R409" s="17">
        <v>4030906.32</v>
      </c>
      <c r="S409" s="17">
        <v>84143.58</v>
      </c>
      <c r="T409" s="21">
        <f t="shared" si="81"/>
        <v>4115049.9</v>
      </c>
      <c r="U409" s="20">
        <f t="shared" si="82"/>
        <v>12092262.64</v>
      </c>
      <c r="V409" s="22">
        <f t="shared" si="83"/>
        <v>0.47905096673703795</v>
      </c>
      <c r="W409" s="22">
        <f t="shared" si="84"/>
        <v>0.010000000035653343</v>
      </c>
      <c r="X409" s="22">
        <f t="shared" si="85"/>
        <v>0.4890509667726912</v>
      </c>
      <c r="Y409" s="23">
        <f t="shared" si="86"/>
        <v>0.7019041762968875</v>
      </c>
      <c r="Z409" s="23">
        <f t="shared" si="87"/>
        <v>0.2461435260282847</v>
      </c>
      <c r="AA409" s="24"/>
      <c r="AB409" s="23">
        <f t="shared" si="88"/>
        <v>1.4370986690978635</v>
      </c>
      <c r="AC409" s="30">
        <v>359160.6060606061</v>
      </c>
      <c r="AD409" s="26">
        <f t="shared" si="89"/>
        <v>5161.492289620791</v>
      </c>
      <c r="AE409" s="61" t="s">
        <v>1173</v>
      </c>
      <c r="AF409" s="28">
        <f>F409/H409</f>
        <v>880900122.4874372</v>
      </c>
      <c r="AG409" s="22">
        <f>(M409/AF409)*100</f>
        <v>0.23511629606221754</v>
      </c>
      <c r="AH409" s="22">
        <f>(Q409/AF409)*100</f>
        <v>0.6704588691987868</v>
      </c>
      <c r="AI409" s="22">
        <f>(T409/AF409)*100</f>
        <v>0.46714148346127465</v>
      </c>
      <c r="AJ409" s="22">
        <f t="shared" si="90"/>
        <v>1.372</v>
      </c>
    </row>
    <row r="410" spans="1:36" ht="12.75">
      <c r="A410" s="13" t="s">
        <v>859</v>
      </c>
      <c r="B410" s="14" t="s">
        <v>860</v>
      </c>
      <c r="C410" s="15" t="s">
        <v>794</v>
      </c>
      <c r="D410" s="16"/>
      <c r="E410" s="16"/>
      <c r="F410" s="34">
        <v>771256001</v>
      </c>
      <c r="G410" s="33">
        <v>83.87</v>
      </c>
      <c r="H410" s="19">
        <f t="shared" si="79"/>
        <v>0.8387</v>
      </c>
      <c r="I410" s="17">
        <v>1809255.28</v>
      </c>
      <c r="J410" s="17">
        <v>0</v>
      </c>
      <c r="K410" s="17">
        <v>0</v>
      </c>
      <c r="L410" s="17">
        <v>407849.53</v>
      </c>
      <c r="M410" s="20">
        <f t="shared" si="80"/>
        <v>2217104.81</v>
      </c>
      <c r="N410" s="17">
        <v>6395328</v>
      </c>
      <c r="O410" s="17">
        <v>4555467.65</v>
      </c>
      <c r="P410" s="17">
        <v>0</v>
      </c>
      <c r="Q410" s="20">
        <f t="shared" si="91"/>
        <v>10950795.65</v>
      </c>
      <c r="R410" s="17">
        <v>4204798.06</v>
      </c>
      <c r="S410" s="17">
        <v>0</v>
      </c>
      <c r="T410" s="21">
        <f t="shared" si="81"/>
        <v>4204798.06</v>
      </c>
      <c r="U410" s="20">
        <f t="shared" si="82"/>
        <v>17372698.52</v>
      </c>
      <c r="V410" s="22">
        <f t="shared" si="83"/>
        <v>0.5451883751371939</v>
      </c>
      <c r="W410" s="22">
        <f t="shared" si="84"/>
        <v>0</v>
      </c>
      <c r="X410" s="22">
        <f t="shared" si="85"/>
        <v>0.5451883751371939</v>
      </c>
      <c r="Y410" s="23">
        <f t="shared" si="86"/>
        <v>1.4198652115252717</v>
      </c>
      <c r="Z410" s="23">
        <f t="shared" si="87"/>
        <v>0.2874667823816388</v>
      </c>
      <c r="AA410" s="24"/>
      <c r="AB410" s="23">
        <f t="shared" si="88"/>
        <v>2.2525203690441042</v>
      </c>
      <c r="AC410" s="30">
        <v>297385.0580781415</v>
      </c>
      <c r="AD410" s="26">
        <f t="shared" si="89"/>
        <v>6698.659007703776</v>
      </c>
      <c r="AE410" s="61" t="s">
        <v>1173</v>
      </c>
      <c r="AF410" s="28">
        <f>F410/H410</f>
        <v>919585073.3277692</v>
      </c>
      <c r="AG410" s="22">
        <f>(M410/AF410)*100</f>
        <v>0.24109839038348047</v>
      </c>
      <c r="AH410" s="22">
        <f>(Q410/AF410)*100</f>
        <v>1.1908409529062451</v>
      </c>
      <c r="AI410" s="22">
        <f>(T410/AF410)*100</f>
        <v>0.45724949022756445</v>
      </c>
      <c r="AJ410" s="22">
        <f t="shared" si="90"/>
        <v>1.889</v>
      </c>
    </row>
    <row r="411" spans="1:36" ht="12.75">
      <c r="A411" s="13" t="s">
        <v>861</v>
      </c>
      <c r="B411" s="14" t="s">
        <v>862</v>
      </c>
      <c r="C411" s="15" t="s">
        <v>794</v>
      </c>
      <c r="D411" s="16"/>
      <c r="E411" s="16"/>
      <c r="F411" s="34">
        <v>2904270852</v>
      </c>
      <c r="G411" s="33">
        <v>63.25</v>
      </c>
      <c r="H411" s="19">
        <f t="shared" si="79"/>
        <v>0.6325</v>
      </c>
      <c r="I411" s="17">
        <v>8505689.71</v>
      </c>
      <c r="J411" s="17">
        <v>0</v>
      </c>
      <c r="K411" s="17">
        <v>0</v>
      </c>
      <c r="L411" s="17">
        <v>1916884.05</v>
      </c>
      <c r="M411" s="20">
        <f t="shared" si="80"/>
        <v>10422573.760000002</v>
      </c>
      <c r="N411" s="17">
        <v>39162627</v>
      </c>
      <c r="O411" s="17">
        <v>22994062.08</v>
      </c>
      <c r="P411" s="17">
        <v>0</v>
      </c>
      <c r="Q411" s="20">
        <f t="shared" si="91"/>
        <v>62156689.08</v>
      </c>
      <c r="R411" s="17">
        <v>22342487</v>
      </c>
      <c r="S411" s="17">
        <v>290427</v>
      </c>
      <c r="T411" s="21">
        <f t="shared" si="81"/>
        <v>22632914</v>
      </c>
      <c r="U411" s="20">
        <f t="shared" si="82"/>
        <v>95212176.84</v>
      </c>
      <c r="V411" s="22">
        <f t="shared" si="83"/>
        <v>0.7692976357426873</v>
      </c>
      <c r="W411" s="22">
        <f t="shared" si="84"/>
        <v>0.009999997066389316</v>
      </c>
      <c r="X411" s="22">
        <f t="shared" si="85"/>
        <v>0.7792976328090766</v>
      </c>
      <c r="Y411" s="23">
        <f t="shared" si="86"/>
        <v>2.1401822435809095</v>
      </c>
      <c r="Z411" s="23">
        <f t="shared" si="87"/>
        <v>0.35887058374127156</v>
      </c>
      <c r="AA411" s="24"/>
      <c r="AB411" s="23">
        <f t="shared" si="88"/>
        <v>3.278350460131258</v>
      </c>
      <c r="AC411" s="30">
        <v>258924.87822264465</v>
      </c>
      <c r="AD411" s="26">
        <f t="shared" si="89"/>
        <v>8488.464936606371</v>
      </c>
      <c r="AE411" s="61" t="s">
        <v>1173</v>
      </c>
      <c r="AF411" s="28">
        <f>F411/H411</f>
        <v>4591732572.332016</v>
      </c>
      <c r="AG411" s="22">
        <f>(M411/AF411)*100</f>
        <v>0.22698564421635425</v>
      </c>
      <c r="AH411" s="22">
        <f>(Q411/AF411)*100</f>
        <v>1.3536652690649253</v>
      </c>
      <c r="AI411" s="22">
        <f>(T411/AF411)*100</f>
        <v>0.49290575275174087</v>
      </c>
      <c r="AJ411" s="22">
        <f t="shared" si="90"/>
        <v>2.0740000000000003</v>
      </c>
    </row>
    <row r="412" spans="1:36" ht="12.75">
      <c r="A412" s="13" t="s">
        <v>863</v>
      </c>
      <c r="B412" s="14" t="s">
        <v>864</v>
      </c>
      <c r="C412" s="15" t="s">
        <v>794</v>
      </c>
      <c r="D412" s="16"/>
      <c r="E412" s="16"/>
      <c r="F412" s="34">
        <v>2047302642</v>
      </c>
      <c r="G412" s="33">
        <v>52.48</v>
      </c>
      <c r="H412" s="19">
        <f t="shared" si="79"/>
        <v>0.5247999999999999</v>
      </c>
      <c r="I412" s="17">
        <v>7618673.91</v>
      </c>
      <c r="J412" s="17">
        <v>0</v>
      </c>
      <c r="K412" s="17">
        <v>0</v>
      </c>
      <c r="L412" s="17">
        <v>1716553.1</v>
      </c>
      <c r="M412" s="20">
        <f t="shared" si="80"/>
        <v>9335227.01</v>
      </c>
      <c r="N412" s="17">
        <v>46035573.5</v>
      </c>
      <c r="O412" s="17">
        <v>0</v>
      </c>
      <c r="P412" s="17">
        <v>0</v>
      </c>
      <c r="Q412" s="20">
        <f t="shared" si="91"/>
        <v>46035573.5</v>
      </c>
      <c r="R412" s="17">
        <v>18697066.75</v>
      </c>
      <c r="S412" s="17">
        <v>409440</v>
      </c>
      <c r="T412" s="21">
        <f t="shared" si="81"/>
        <v>19106506.75</v>
      </c>
      <c r="U412" s="20">
        <f t="shared" si="82"/>
        <v>74477307.25999999</v>
      </c>
      <c r="V412" s="22">
        <f t="shared" si="83"/>
        <v>0.9132536815238478</v>
      </c>
      <c r="W412" s="22">
        <f t="shared" si="84"/>
        <v>0.019998997295290942</v>
      </c>
      <c r="X412" s="22">
        <f t="shared" si="85"/>
        <v>0.9332526788191386</v>
      </c>
      <c r="Y412" s="23">
        <f t="shared" si="86"/>
        <v>2.248596399750067</v>
      </c>
      <c r="Z412" s="23">
        <f t="shared" si="87"/>
        <v>0.4559768945972962</v>
      </c>
      <c r="AA412" s="24"/>
      <c r="AB412" s="23">
        <f t="shared" si="88"/>
        <v>3.637825973166501</v>
      </c>
      <c r="AC412" s="30">
        <v>208202.9042988741</v>
      </c>
      <c r="AD412" s="26">
        <f t="shared" si="89"/>
        <v>7574.059329471435</v>
      </c>
      <c r="AE412" s="61" t="s">
        <v>1173</v>
      </c>
      <c r="AF412" s="28">
        <f>F412/H412</f>
        <v>3901110217.2256103</v>
      </c>
      <c r="AG412" s="22">
        <f>(M412/AF412)*100</f>
        <v>0.239296674284661</v>
      </c>
      <c r="AH412" s="22">
        <f>(Q412/AF412)*100</f>
        <v>1.180063390588835</v>
      </c>
      <c r="AI412" s="22">
        <f>(T412/AF412)*100</f>
        <v>0.48977100584428385</v>
      </c>
      <c r="AJ412" s="22">
        <f t="shared" si="90"/>
        <v>1.909</v>
      </c>
    </row>
    <row r="413" spans="1:36" ht="12.75">
      <c r="A413" s="13" t="s">
        <v>865</v>
      </c>
      <c r="B413" s="14" t="s">
        <v>866</v>
      </c>
      <c r="C413" s="15" t="s">
        <v>794</v>
      </c>
      <c r="D413" s="16"/>
      <c r="E413" s="16"/>
      <c r="F413" s="34">
        <v>97662398</v>
      </c>
      <c r="G413" s="33">
        <v>100.17</v>
      </c>
      <c r="H413" s="19">
        <f t="shared" si="79"/>
        <v>1.0017</v>
      </c>
      <c r="I413" s="17">
        <v>190537.65</v>
      </c>
      <c r="J413" s="17">
        <v>0</v>
      </c>
      <c r="K413" s="17">
        <v>0</v>
      </c>
      <c r="L413" s="17">
        <v>42949.17</v>
      </c>
      <c r="M413" s="20">
        <f t="shared" si="80"/>
        <v>233486.82</v>
      </c>
      <c r="N413" s="17">
        <v>824828</v>
      </c>
      <c r="O413" s="17">
        <v>0</v>
      </c>
      <c r="P413" s="17">
        <v>0</v>
      </c>
      <c r="Q413" s="20">
        <f t="shared" si="91"/>
        <v>824828</v>
      </c>
      <c r="R413" s="17">
        <v>556428</v>
      </c>
      <c r="S413" s="17">
        <v>0</v>
      </c>
      <c r="T413" s="21">
        <f t="shared" si="81"/>
        <v>556428</v>
      </c>
      <c r="U413" s="20">
        <f t="shared" si="82"/>
        <v>1614742.82</v>
      </c>
      <c r="V413" s="22">
        <f t="shared" si="83"/>
        <v>0.5697464033189109</v>
      </c>
      <c r="W413" s="22">
        <f t="shared" si="84"/>
        <v>0</v>
      </c>
      <c r="X413" s="22">
        <f t="shared" si="85"/>
        <v>0.5697464033189109</v>
      </c>
      <c r="Y413" s="23">
        <f t="shared" si="86"/>
        <v>0.8445707016123032</v>
      </c>
      <c r="Z413" s="23">
        <f t="shared" si="87"/>
        <v>0.2390754525605648</v>
      </c>
      <c r="AA413" s="24"/>
      <c r="AB413" s="23">
        <f t="shared" si="88"/>
        <v>1.6533925574917792</v>
      </c>
      <c r="AC413" s="30">
        <v>259805.7627118644</v>
      </c>
      <c r="AD413" s="26">
        <f t="shared" si="89"/>
        <v>4295.609144612718</v>
      </c>
      <c r="AE413" s="61" t="s">
        <v>1173</v>
      </c>
      <c r="AF413" s="28">
        <f>F413/H413</f>
        <v>97496653.68872915</v>
      </c>
      <c r="AG413" s="22">
        <f>(M413/AF413)*100</f>
        <v>0.2394818808299178</v>
      </c>
      <c r="AH413" s="22">
        <f>(Q413/AF413)*100</f>
        <v>0.8460064718050442</v>
      </c>
      <c r="AI413" s="22">
        <f>(T413/AF413)*100</f>
        <v>0.5707149722045531</v>
      </c>
      <c r="AJ413" s="22">
        <f t="shared" si="90"/>
        <v>1.656</v>
      </c>
    </row>
    <row r="414" spans="1:36" ht="12.75">
      <c r="A414" s="13" t="s">
        <v>867</v>
      </c>
      <c r="B414" s="14" t="s">
        <v>217</v>
      </c>
      <c r="C414" s="15" t="s">
        <v>794</v>
      </c>
      <c r="D414" s="16"/>
      <c r="E414" s="16" t="s">
        <v>110</v>
      </c>
      <c r="F414" s="34">
        <v>3221552577</v>
      </c>
      <c r="G414" s="33">
        <v>96.24</v>
      </c>
      <c r="H414" s="19">
        <f t="shared" si="79"/>
        <v>0.9623999999999999</v>
      </c>
      <c r="I414" s="17">
        <v>6404515.48</v>
      </c>
      <c r="J414" s="17">
        <v>0</v>
      </c>
      <c r="K414" s="17">
        <v>0</v>
      </c>
      <c r="L414" s="17">
        <v>1443767.74</v>
      </c>
      <c r="M414" s="20">
        <f t="shared" si="80"/>
        <v>7848283.220000001</v>
      </c>
      <c r="N414" s="17">
        <v>31107217</v>
      </c>
      <c r="O414" s="17">
        <v>13651377.7</v>
      </c>
      <c r="P414" s="17">
        <v>0</v>
      </c>
      <c r="Q414" s="20">
        <f t="shared" si="91"/>
        <v>44758594.7</v>
      </c>
      <c r="R414" s="17">
        <v>10057865.46</v>
      </c>
      <c r="S414" s="17">
        <v>350134</v>
      </c>
      <c r="T414" s="21">
        <f t="shared" si="81"/>
        <v>10407999.46</v>
      </c>
      <c r="U414" s="20">
        <f t="shared" si="82"/>
        <v>63014877.38</v>
      </c>
      <c r="V414" s="22">
        <f t="shared" si="83"/>
        <v>0.31220553505186516</v>
      </c>
      <c r="W414" s="22">
        <f t="shared" si="84"/>
        <v>0.010868486285145612</v>
      </c>
      <c r="X414" s="22">
        <f t="shared" si="85"/>
        <v>0.3230740213370108</v>
      </c>
      <c r="Y414" s="23">
        <f t="shared" si="86"/>
        <v>1.3893485712308462</v>
      </c>
      <c r="Z414" s="23">
        <f t="shared" si="87"/>
        <v>0.24361803920358616</v>
      </c>
      <c r="AA414" s="24"/>
      <c r="AB414" s="23">
        <f t="shared" si="88"/>
        <v>1.956040631771443</v>
      </c>
      <c r="AC414" s="30">
        <v>504583.45851826563</v>
      </c>
      <c r="AD414" s="26">
        <f t="shared" si="89"/>
        <v>9869.857469814879</v>
      </c>
      <c r="AE414" s="61" t="s">
        <v>1173</v>
      </c>
      <c r="AF414" s="28">
        <f>F414/H414</f>
        <v>3347415395.8852873</v>
      </c>
      <c r="AG414" s="22">
        <f>(M414/AF414)*100</f>
        <v>0.23445800092953129</v>
      </c>
      <c r="AH414" s="22">
        <f>(Q414/AF414)*100</f>
        <v>1.337109064952566</v>
      </c>
      <c r="AI414" s="22">
        <f>(T414/AF414)*100</f>
        <v>0.31092643813473914</v>
      </c>
      <c r="AJ414" s="22">
        <f t="shared" si="90"/>
        <v>1.882</v>
      </c>
    </row>
    <row r="415" spans="1:36" ht="12.75">
      <c r="A415" s="13" t="s">
        <v>868</v>
      </c>
      <c r="B415" s="14" t="s">
        <v>869</v>
      </c>
      <c r="C415" s="15" t="s">
        <v>794</v>
      </c>
      <c r="D415" s="16"/>
      <c r="E415" s="32" t="s">
        <v>110</v>
      </c>
      <c r="F415" s="34">
        <v>844280775</v>
      </c>
      <c r="G415" s="33">
        <v>98.35</v>
      </c>
      <c r="H415" s="19">
        <f t="shared" si="79"/>
        <v>0.9834999999999999</v>
      </c>
      <c r="I415" s="17">
        <v>1664392.46</v>
      </c>
      <c r="J415" s="17">
        <v>0</v>
      </c>
      <c r="K415" s="17">
        <v>0</v>
      </c>
      <c r="L415" s="17">
        <v>375191.67</v>
      </c>
      <c r="M415" s="20">
        <f t="shared" si="80"/>
        <v>2039584.13</v>
      </c>
      <c r="N415" s="17">
        <v>7383968</v>
      </c>
      <c r="O415" s="17">
        <v>4414111.14</v>
      </c>
      <c r="P415" s="17">
        <v>0</v>
      </c>
      <c r="Q415" s="20">
        <f t="shared" si="91"/>
        <v>11798079.14</v>
      </c>
      <c r="R415" s="17">
        <v>2724464.05</v>
      </c>
      <c r="S415" s="17">
        <v>126642.12</v>
      </c>
      <c r="T415" s="21">
        <f t="shared" si="81"/>
        <v>2851106.17</v>
      </c>
      <c r="U415" s="20">
        <f t="shared" si="82"/>
        <v>16688769.44</v>
      </c>
      <c r="V415" s="22">
        <f t="shared" si="83"/>
        <v>0.32269644538571896</v>
      </c>
      <c r="W415" s="22">
        <f t="shared" si="84"/>
        <v>0.015000000444165034</v>
      </c>
      <c r="X415" s="22">
        <f t="shared" si="85"/>
        <v>0.337696445829884</v>
      </c>
      <c r="Y415" s="23">
        <f t="shared" si="86"/>
        <v>1.397411795856657</v>
      </c>
      <c r="Z415" s="23">
        <f t="shared" si="87"/>
        <v>0.2415765217442029</v>
      </c>
      <c r="AA415" s="24"/>
      <c r="AB415" s="23">
        <f t="shared" si="88"/>
        <v>1.9766847634307436</v>
      </c>
      <c r="AC415" s="30">
        <v>335522.1369539551</v>
      </c>
      <c r="AD415" s="26">
        <f t="shared" si="89"/>
        <v>6632.214959106063</v>
      </c>
      <c r="AE415" s="61" t="s">
        <v>1173</v>
      </c>
      <c r="AF415" s="28">
        <f>F415/H415</f>
        <v>858445119.4712762</v>
      </c>
      <c r="AG415" s="22">
        <f>(M415/AF415)*100</f>
        <v>0.23759050913542357</v>
      </c>
      <c r="AH415" s="22">
        <f>(Q415/AF415)*100</f>
        <v>1.374354501225022</v>
      </c>
      <c r="AI415" s="22">
        <f>(T415/AF415)*100</f>
        <v>0.3321244544736909</v>
      </c>
      <c r="AJ415" s="22">
        <f t="shared" si="90"/>
        <v>1.9440000000000002</v>
      </c>
    </row>
    <row r="416" spans="1:36" ht="12.75">
      <c r="A416" s="13" t="s">
        <v>870</v>
      </c>
      <c r="B416" s="14" t="s">
        <v>871</v>
      </c>
      <c r="C416" s="15" t="s">
        <v>872</v>
      </c>
      <c r="D416" s="16"/>
      <c r="E416" s="32"/>
      <c r="F416" s="34">
        <v>1072238936</v>
      </c>
      <c r="G416" s="33">
        <v>91.41</v>
      </c>
      <c r="H416" s="19">
        <f t="shared" si="79"/>
        <v>0.9140999999999999</v>
      </c>
      <c r="I416" s="17">
        <v>3149016.15</v>
      </c>
      <c r="J416" s="17">
        <v>370080.01</v>
      </c>
      <c r="K416" s="17">
        <v>0</v>
      </c>
      <c r="L416" s="17">
        <v>148926.8</v>
      </c>
      <c r="M416" s="20">
        <f t="shared" si="80"/>
        <v>3668022.96</v>
      </c>
      <c r="N416" s="17">
        <v>0</v>
      </c>
      <c r="O416" s="17">
        <v>2406599.61</v>
      </c>
      <c r="P416" s="17">
        <v>466185.95</v>
      </c>
      <c r="Q416" s="20">
        <f t="shared" si="91"/>
        <v>2872785.56</v>
      </c>
      <c r="R416" s="17">
        <v>1445083.33</v>
      </c>
      <c r="S416" s="17">
        <v>0</v>
      </c>
      <c r="T416" s="21">
        <f t="shared" si="81"/>
        <v>1445083.33</v>
      </c>
      <c r="U416" s="20">
        <f t="shared" si="82"/>
        <v>7985891.85</v>
      </c>
      <c r="V416" s="22">
        <f t="shared" si="83"/>
        <v>0.13477251025698622</v>
      </c>
      <c r="W416" s="22">
        <f t="shared" si="84"/>
        <v>0</v>
      </c>
      <c r="X416" s="22">
        <f t="shared" si="85"/>
        <v>0.13477251025698622</v>
      </c>
      <c r="Y416" s="23">
        <f t="shared" si="86"/>
        <v>0.26792401054908155</v>
      </c>
      <c r="Z416" s="23">
        <f t="shared" si="87"/>
        <v>0.34209007310288536</v>
      </c>
      <c r="AA416" s="24"/>
      <c r="AB416" s="23">
        <f t="shared" si="88"/>
        <v>0.7447865939089532</v>
      </c>
      <c r="AC416" s="30">
        <v>841132.7396098388</v>
      </c>
      <c r="AD416" s="26">
        <f t="shared" si="89"/>
        <v>6264.643881593182</v>
      </c>
      <c r="AE416" s="61" t="s">
        <v>1173</v>
      </c>
      <c r="AF416" s="28">
        <f>F416/H416</f>
        <v>1172999601.7941146</v>
      </c>
      <c r="AG416" s="22">
        <f>(M416/AF416)*100</f>
        <v>0.31270453582334745</v>
      </c>
      <c r="AH416" s="22">
        <f>(Q416/AF416)*100</f>
        <v>0.24490933804291543</v>
      </c>
      <c r="AI416" s="22">
        <f>(T416/AF416)*100</f>
        <v>0.1231955516259111</v>
      </c>
      <c r="AJ416" s="22">
        <f t="shared" si="90"/>
        <v>0.681</v>
      </c>
    </row>
    <row r="417" spans="1:36" ht="12.75">
      <c r="A417" s="13" t="s">
        <v>873</v>
      </c>
      <c r="B417" s="14" t="s">
        <v>874</v>
      </c>
      <c r="C417" s="15" t="s">
        <v>872</v>
      </c>
      <c r="D417" s="16"/>
      <c r="E417" s="32"/>
      <c r="F417" s="34">
        <v>957014986</v>
      </c>
      <c r="G417" s="33">
        <v>56.8</v>
      </c>
      <c r="H417" s="19">
        <f t="shared" si="79"/>
        <v>0.568</v>
      </c>
      <c r="I417" s="17">
        <v>4310589</v>
      </c>
      <c r="J417" s="17">
        <v>506550.96</v>
      </c>
      <c r="K417" s="17">
        <v>206240.28</v>
      </c>
      <c r="L417" s="17">
        <v>203832.56</v>
      </c>
      <c r="M417" s="20">
        <f t="shared" si="80"/>
        <v>5227212.8</v>
      </c>
      <c r="N417" s="17">
        <v>2567548</v>
      </c>
      <c r="O417" s="17">
        <v>0</v>
      </c>
      <c r="P417" s="17">
        <v>0</v>
      </c>
      <c r="Q417" s="20">
        <f t="shared" si="91"/>
        <v>2567548</v>
      </c>
      <c r="R417" s="17">
        <v>2606793</v>
      </c>
      <c r="S417" s="17">
        <v>0</v>
      </c>
      <c r="T417" s="21">
        <f t="shared" si="81"/>
        <v>2606793</v>
      </c>
      <c r="U417" s="20">
        <f t="shared" si="82"/>
        <v>10401553.8</v>
      </c>
      <c r="V417" s="22">
        <f t="shared" si="83"/>
        <v>0.27238789759139675</v>
      </c>
      <c r="W417" s="22">
        <f t="shared" si="84"/>
        <v>0</v>
      </c>
      <c r="X417" s="22">
        <f t="shared" si="85"/>
        <v>0.27238789759139675</v>
      </c>
      <c r="Y417" s="23">
        <f t="shared" si="86"/>
        <v>0.2682871258611618</v>
      </c>
      <c r="Z417" s="23">
        <f t="shared" si="87"/>
        <v>0.5461996809316422</v>
      </c>
      <c r="AA417" s="24"/>
      <c r="AB417" s="23">
        <f t="shared" si="88"/>
        <v>1.0868747043842009</v>
      </c>
      <c r="AC417" s="30">
        <v>935414.4654088051</v>
      </c>
      <c r="AD417" s="26">
        <f t="shared" si="89"/>
        <v>10166.783205679001</v>
      </c>
      <c r="AE417" s="61" t="s">
        <v>1173</v>
      </c>
      <c r="AF417" s="28">
        <f>F417/H417</f>
        <v>1684885538.7323945</v>
      </c>
      <c r="AG417" s="22">
        <f>(M417/AF417)*100</f>
        <v>0.3102414187691727</v>
      </c>
      <c r="AH417" s="22">
        <f>(Q417/AF417)*100</f>
        <v>0.1523870874891399</v>
      </c>
      <c r="AI417" s="22">
        <f>(T417/AF417)*100</f>
        <v>0.15471632583191336</v>
      </c>
      <c r="AJ417" s="22">
        <f t="shared" si="90"/>
        <v>0.617</v>
      </c>
    </row>
    <row r="418" spans="1:36" ht="12.75">
      <c r="A418" s="13" t="s">
        <v>875</v>
      </c>
      <c r="B418" s="14" t="s">
        <v>876</v>
      </c>
      <c r="C418" s="15" t="s">
        <v>872</v>
      </c>
      <c r="D418" s="16"/>
      <c r="E418" s="32"/>
      <c r="F418" s="34">
        <v>1632421658</v>
      </c>
      <c r="G418" s="33">
        <v>75.7</v>
      </c>
      <c r="H418" s="19">
        <f t="shared" si="79"/>
        <v>0.757</v>
      </c>
      <c r="I418" s="17">
        <v>5389339.06</v>
      </c>
      <c r="J418" s="17">
        <v>0</v>
      </c>
      <c r="K418" s="17">
        <v>0</v>
      </c>
      <c r="L418" s="17">
        <v>254878.45</v>
      </c>
      <c r="M418" s="20">
        <f t="shared" si="80"/>
        <v>5644217.51</v>
      </c>
      <c r="N418" s="17">
        <v>1296324</v>
      </c>
      <c r="O418" s="17">
        <v>4330553.28</v>
      </c>
      <c r="P418" s="17">
        <v>0</v>
      </c>
      <c r="Q418" s="20">
        <f t="shared" si="91"/>
        <v>5626877.28</v>
      </c>
      <c r="R418" s="17">
        <v>5406111.65</v>
      </c>
      <c r="S418" s="17">
        <v>0</v>
      </c>
      <c r="T418" s="21">
        <f t="shared" si="81"/>
        <v>5406111.65</v>
      </c>
      <c r="U418" s="20">
        <f t="shared" si="82"/>
        <v>16677206.44</v>
      </c>
      <c r="V418" s="22">
        <f t="shared" si="83"/>
        <v>0.33117127694957355</v>
      </c>
      <c r="W418" s="22">
        <f t="shared" si="84"/>
        <v>0</v>
      </c>
      <c r="X418" s="22">
        <f t="shared" si="85"/>
        <v>0.33117127694957355</v>
      </c>
      <c r="Y418" s="23">
        <f t="shared" si="86"/>
        <v>0.3446950885774146</v>
      </c>
      <c r="Z418" s="23">
        <f t="shared" si="87"/>
        <v>0.3457573282208928</v>
      </c>
      <c r="AA418" s="24"/>
      <c r="AB418" s="23">
        <f t="shared" si="88"/>
        <v>1.0216236937478809</v>
      </c>
      <c r="AC418" s="30">
        <v>657406.5256525653</v>
      </c>
      <c r="AD418" s="26">
        <f t="shared" si="89"/>
        <v>6716.2208303113475</v>
      </c>
      <c r="AE418" s="61" t="s">
        <v>1173</v>
      </c>
      <c r="AF418" s="28">
        <f>F418/H418</f>
        <v>2156435479.5244384</v>
      </c>
      <c r="AG418" s="22">
        <f>(M418/AF418)*100</f>
        <v>0.26173829746321586</v>
      </c>
      <c r="AH418" s="22">
        <f>(Q418/AF418)*100</f>
        <v>0.26093418205310287</v>
      </c>
      <c r="AI418" s="22">
        <f>(T418/AF418)*100</f>
        <v>0.2506966566508272</v>
      </c>
      <c r="AJ418" s="22">
        <f t="shared" si="90"/>
        <v>0.774</v>
      </c>
    </row>
    <row r="419" spans="1:36" ht="12.75">
      <c r="A419" s="13" t="s">
        <v>877</v>
      </c>
      <c r="B419" s="14" t="s">
        <v>878</v>
      </c>
      <c r="C419" s="15" t="s">
        <v>872</v>
      </c>
      <c r="D419" s="16"/>
      <c r="E419" s="16"/>
      <c r="F419" s="34">
        <v>1017704713</v>
      </c>
      <c r="G419" s="33">
        <v>96.53</v>
      </c>
      <c r="H419" s="19">
        <f t="shared" si="79"/>
        <v>0.9653</v>
      </c>
      <c r="I419" s="17">
        <v>2651740.34</v>
      </c>
      <c r="J419" s="17">
        <v>311639.97</v>
      </c>
      <c r="K419" s="17">
        <v>126880.77</v>
      </c>
      <c r="L419" s="17">
        <v>125408.77</v>
      </c>
      <c r="M419" s="20">
        <f t="shared" si="80"/>
        <v>3215669.8499999996</v>
      </c>
      <c r="N419" s="17">
        <v>0</v>
      </c>
      <c r="O419" s="17">
        <v>6376040.24</v>
      </c>
      <c r="P419" s="17">
        <v>0</v>
      </c>
      <c r="Q419" s="20">
        <f t="shared" si="91"/>
        <v>6376040.24</v>
      </c>
      <c r="R419" s="17">
        <v>5424600.13</v>
      </c>
      <c r="S419" s="17">
        <v>0</v>
      </c>
      <c r="T419" s="21">
        <f t="shared" si="81"/>
        <v>5424600.13</v>
      </c>
      <c r="U419" s="20">
        <f t="shared" si="82"/>
        <v>15016310.219999999</v>
      </c>
      <c r="V419" s="22">
        <f t="shared" si="83"/>
        <v>0.5330229938711112</v>
      </c>
      <c r="W419" s="22">
        <f t="shared" si="84"/>
        <v>0</v>
      </c>
      <c r="X419" s="22">
        <f t="shared" si="85"/>
        <v>0.5330229938711112</v>
      </c>
      <c r="Y419" s="23">
        <f t="shared" si="86"/>
        <v>0.6265118121743434</v>
      </c>
      <c r="Z419" s="23">
        <f t="shared" si="87"/>
        <v>0.31597277765579135</v>
      </c>
      <c r="AA419" s="24"/>
      <c r="AB419" s="23">
        <f t="shared" si="88"/>
        <v>1.475507583701246</v>
      </c>
      <c r="AC419" s="30">
        <v>259772.51351351352</v>
      </c>
      <c r="AD419" s="26">
        <f t="shared" si="89"/>
        <v>3832.9631372632357</v>
      </c>
      <c r="AE419" s="61" t="s">
        <v>1173</v>
      </c>
      <c r="AF419" s="28">
        <f>F419/H419</f>
        <v>1054288524.8109396</v>
      </c>
      <c r="AG419" s="22">
        <f>(M419/AF419)*100</f>
        <v>0.30500852227113545</v>
      </c>
      <c r="AH419" s="22">
        <f>(Q419/AF419)*100</f>
        <v>0.6047718522918937</v>
      </c>
      <c r="AI419" s="22">
        <f>(T419/AF419)*100</f>
        <v>0.5145270959837837</v>
      </c>
      <c r="AJ419" s="22">
        <f t="shared" si="90"/>
        <v>1.4249999999999998</v>
      </c>
    </row>
    <row r="420" spans="1:36" ht="12.75">
      <c r="A420" s="13" t="s">
        <v>879</v>
      </c>
      <c r="B420" s="14" t="s">
        <v>880</v>
      </c>
      <c r="C420" s="15" t="s">
        <v>872</v>
      </c>
      <c r="D420" s="16"/>
      <c r="E420" s="16"/>
      <c r="F420" s="34">
        <v>2679924665</v>
      </c>
      <c r="G420" s="33">
        <v>42.01</v>
      </c>
      <c r="H420" s="19">
        <f t="shared" si="79"/>
        <v>0.4201</v>
      </c>
      <c r="I420" s="17">
        <v>16294361.74</v>
      </c>
      <c r="J420" s="17">
        <v>1914958.23</v>
      </c>
      <c r="K420" s="17">
        <v>779655.68</v>
      </c>
      <c r="L420" s="17">
        <v>770613.75</v>
      </c>
      <c r="M420" s="20">
        <f t="shared" si="80"/>
        <v>19759589.4</v>
      </c>
      <c r="N420" s="17">
        <v>25639224</v>
      </c>
      <c r="O420" s="17">
        <v>17619017.19</v>
      </c>
      <c r="P420" s="17">
        <v>0</v>
      </c>
      <c r="Q420" s="20">
        <f t="shared" si="91"/>
        <v>43258241.19</v>
      </c>
      <c r="R420" s="17">
        <v>24292768.69</v>
      </c>
      <c r="S420" s="17">
        <v>267992</v>
      </c>
      <c r="T420" s="21">
        <f t="shared" si="81"/>
        <v>24560760.69</v>
      </c>
      <c r="U420" s="20">
        <f t="shared" si="82"/>
        <v>87578591.28</v>
      </c>
      <c r="V420" s="22">
        <f t="shared" si="83"/>
        <v>0.9064720739080925</v>
      </c>
      <c r="W420" s="22">
        <f t="shared" si="84"/>
        <v>0.009999982592794264</v>
      </c>
      <c r="X420" s="22">
        <f t="shared" si="85"/>
        <v>0.9164720565008867</v>
      </c>
      <c r="Y420" s="23">
        <f t="shared" si="86"/>
        <v>1.6141588513645773</v>
      </c>
      <c r="Z420" s="23">
        <f t="shared" si="87"/>
        <v>0.7373188380278591</v>
      </c>
      <c r="AA420" s="24"/>
      <c r="AB420" s="23">
        <f t="shared" si="88"/>
        <v>3.2679497458933233</v>
      </c>
      <c r="AC420" s="30">
        <v>108616.50057173014</v>
      </c>
      <c r="AD420" s="26">
        <f t="shared" si="89"/>
        <v>3549.5326544320756</v>
      </c>
      <c r="AE420" s="61" t="s">
        <v>1173</v>
      </c>
      <c r="AF420" s="28">
        <f>F420/H420</f>
        <v>6379254141.870983</v>
      </c>
      <c r="AG420" s="22">
        <f>(M420/AF420)*100</f>
        <v>0.30974764385550363</v>
      </c>
      <c r="AH420" s="22">
        <f>(Q420/AF420)*100</f>
        <v>0.6781081334582589</v>
      </c>
      <c r="AI420" s="22">
        <f>(T420/AF420)*100</f>
        <v>0.38500991093602255</v>
      </c>
      <c r="AJ420" s="22">
        <f t="shared" si="90"/>
        <v>1.373</v>
      </c>
    </row>
    <row r="421" spans="1:36" ht="12.75">
      <c r="A421" s="13" t="s">
        <v>881</v>
      </c>
      <c r="B421" s="14" t="s">
        <v>882</v>
      </c>
      <c r="C421" s="15" t="s">
        <v>872</v>
      </c>
      <c r="D421" s="16"/>
      <c r="E421" s="16"/>
      <c r="F421" s="34">
        <v>4698291498</v>
      </c>
      <c r="G421" s="33">
        <v>36.32</v>
      </c>
      <c r="H421" s="19">
        <f t="shared" si="79"/>
        <v>0.3632</v>
      </c>
      <c r="I421" s="17">
        <v>32823541.58</v>
      </c>
      <c r="J421" s="17">
        <v>3857769.55</v>
      </c>
      <c r="K421" s="17">
        <v>1570664.67</v>
      </c>
      <c r="L421" s="17">
        <v>1552488.73</v>
      </c>
      <c r="M421" s="20">
        <f t="shared" si="80"/>
        <v>39804464.529999994</v>
      </c>
      <c r="N421" s="17">
        <v>91348419</v>
      </c>
      <c r="O421" s="17">
        <v>0</v>
      </c>
      <c r="P421" s="17">
        <v>0</v>
      </c>
      <c r="Q421" s="20">
        <f t="shared" si="91"/>
        <v>91348419</v>
      </c>
      <c r="R421" s="17">
        <v>46903758.17</v>
      </c>
      <c r="S421" s="17">
        <v>469829</v>
      </c>
      <c r="T421" s="21">
        <f t="shared" si="81"/>
        <v>47373587.17</v>
      </c>
      <c r="U421" s="20">
        <f t="shared" si="82"/>
        <v>178526470.7</v>
      </c>
      <c r="V421" s="22">
        <f t="shared" si="83"/>
        <v>0.998315200109791</v>
      </c>
      <c r="W421" s="22">
        <f t="shared" si="84"/>
        <v>0.00999999681160694</v>
      </c>
      <c r="X421" s="22">
        <f t="shared" si="85"/>
        <v>1.008315196921398</v>
      </c>
      <c r="Y421" s="23">
        <f t="shared" si="86"/>
        <v>1.9442901539609834</v>
      </c>
      <c r="Z421" s="23">
        <f t="shared" si="87"/>
        <v>0.8472114713815485</v>
      </c>
      <c r="AA421" s="24"/>
      <c r="AB421" s="23">
        <f t="shared" si="88"/>
        <v>3.79981682226393</v>
      </c>
      <c r="AC421" s="30">
        <v>134111.3798754507</v>
      </c>
      <c r="AD421" s="26">
        <f t="shared" si="89"/>
        <v>5095.986773077659</v>
      </c>
      <c r="AE421" s="61" t="s">
        <v>1173</v>
      </c>
      <c r="AF421" s="28">
        <f>F421/H421</f>
        <v>12935824609.030836</v>
      </c>
      <c r="AG421" s="22">
        <f>(M421/AF421)*100</f>
        <v>0.3077072064057784</v>
      </c>
      <c r="AH421" s="22">
        <f>(Q421/AF421)*100</f>
        <v>0.7061661839186293</v>
      </c>
      <c r="AI421" s="22">
        <f>(T421/AF421)*100</f>
        <v>0.36622007952185176</v>
      </c>
      <c r="AJ421" s="22">
        <f t="shared" si="90"/>
        <v>1.38</v>
      </c>
    </row>
    <row r="422" spans="1:36" ht="12.75">
      <c r="A422" s="13" t="s">
        <v>883</v>
      </c>
      <c r="B422" s="14" t="s">
        <v>884</v>
      </c>
      <c r="C422" s="15" t="s">
        <v>872</v>
      </c>
      <c r="D422" s="16"/>
      <c r="E422" s="32"/>
      <c r="F422" s="34">
        <v>6457308775</v>
      </c>
      <c r="G422" s="33">
        <v>37.16</v>
      </c>
      <c r="H422" s="19">
        <f t="shared" si="79"/>
        <v>0.3716</v>
      </c>
      <c r="I422" s="17">
        <v>43898888.94</v>
      </c>
      <c r="J422" s="17">
        <v>5159448.89</v>
      </c>
      <c r="K422" s="17">
        <v>2100613.97</v>
      </c>
      <c r="L422" s="17">
        <v>2076347.49</v>
      </c>
      <c r="M422" s="20">
        <f t="shared" si="80"/>
        <v>53235299.29</v>
      </c>
      <c r="N422" s="17">
        <v>0</v>
      </c>
      <c r="O422" s="17">
        <v>105608330.68</v>
      </c>
      <c r="P422" s="17">
        <v>0</v>
      </c>
      <c r="Q422" s="20">
        <f t="shared" si="91"/>
        <v>105608330.68</v>
      </c>
      <c r="R422" s="17">
        <v>51745200.04</v>
      </c>
      <c r="S422" s="17">
        <v>968000</v>
      </c>
      <c r="T422" s="21">
        <f t="shared" si="81"/>
        <v>52713200.04</v>
      </c>
      <c r="U422" s="20">
        <f t="shared" si="82"/>
        <v>211556830.01</v>
      </c>
      <c r="V422" s="22">
        <f t="shared" si="83"/>
        <v>0.80134312672697</v>
      </c>
      <c r="W422" s="22">
        <f t="shared" si="84"/>
        <v>0.014990765251116553</v>
      </c>
      <c r="X422" s="22">
        <f t="shared" si="85"/>
        <v>0.8163338919780865</v>
      </c>
      <c r="Y422" s="23">
        <f t="shared" si="86"/>
        <v>1.6354852208534818</v>
      </c>
      <c r="Z422" s="23">
        <f t="shared" si="87"/>
        <v>0.8244192920757456</v>
      </c>
      <c r="AA422" s="24"/>
      <c r="AB422" s="23">
        <f t="shared" si="88"/>
        <v>3.276238404907313</v>
      </c>
      <c r="AC422" s="30">
        <v>138808.83205141712</v>
      </c>
      <c r="AD422" s="26">
        <f t="shared" si="89"/>
        <v>4547.70826507182</v>
      </c>
      <c r="AE422" s="61" t="s">
        <v>1173</v>
      </c>
      <c r="AF422" s="28">
        <f>F422/H422</f>
        <v>17377041913.347687</v>
      </c>
      <c r="AG422" s="22">
        <f>(M422/AF422)*100</f>
        <v>0.30635420893534704</v>
      </c>
      <c r="AH422" s="22">
        <f>(Q422/AF422)*100</f>
        <v>0.6077463080691538</v>
      </c>
      <c r="AI422" s="22">
        <f>(T422/AF422)*100</f>
        <v>0.3033496742590569</v>
      </c>
      <c r="AJ422" s="22">
        <f t="shared" si="90"/>
        <v>1.2169999999999999</v>
      </c>
    </row>
    <row r="423" spans="1:36" ht="12.75">
      <c r="A423" s="13" t="s">
        <v>885</v>
      </c>
      <c r="B423" s="14" t="s">
        <v>886</v>
      </c>
      <c r="C423" s="15" t="s">
        <v>872</v>
      </c>
      <c r="D423" s="16"/>
      <c r="E423" s="32"/>
      <c r="F423" s="34">
        <v>284883694</v>
      </c>
      <c r="G423" s="33">
        <v>92.63</v>
      </c>
      <c r="H423" s="19">
        <f t="shared" si="79"/>
        <v>0.9262999999999999</v>
      </c>
      <c r="I423" s="17">
        <v>778664.48</v>
      </c>
      <c r="J423" s="17">
        <v>91505.14</v>
      </c>
      <c r="K423" s="17">
        <v>37256.64</v>
      </c>
      <c r="L423" s="17">
        <v>36827.03</v>
      </c>
      <c r="M423" s="20">
        <f t="shared" si="80"/>
        <v>944253.29</v>
      </c>
      <c r="N423" s="17">
        <v>1545089</v>
      </c>
      <c r="O423" s="17">
        <v>1318919.01</v>
      </c>
      <c r="P423" s="17">
        <v>0</v>
      </c>
      <c r="Q423" s="20">
        <f t="shared" si="91"/>
        <v>2864008.01</v>
      </c>
      <c r="R423" s="17">
        <v>805674.1</v>
      </c>
      <c r="S423" s="17">
        <v>0</v>
      </c>
      <c r="T423" s="21">
        <f t="shared" si="81"/>
        <v>805674.1</v>
      </c>
      <c r="U423" s="20">
        <f t="shared" si="82"/>
        <v>4613935.399999999</v>
      </c>
      <c r="V423" s="22">
        <f t="shared" si="83"/>
        <v>0.28280807816259224</v>
      </c>
      <c r="W423" s="22">
        <f t="shared" si="84"/>
        <v>0</v>
      </c>
      <c r="X423" s="22">
        <f t="shared" si="85"/>
        <v>0.28280807816259224</v>
      </c>
      <c r="Y423" s="23">
        <f t="shared" si="86"/>
        <v>1.0053253556870825</v>
      </c>
      <c r="Z423" s="23">
        <f t="shared" si="87"/>
        <v>0.33145220659768615</v>
      </c>
      <c r="AA423" s="24"/>
      <c r="AB423" s="23">
        <f t="shared" si="88"/>
        <v>1.619585640447361</v>
      </c>
      <c r="AC423" s="30">
        <v>297815.6748911466</v>
      </c>
      <c r="AD423" s="26">
        <f t="shared" si="89"/>
        <v>4823.379905538407</v>
      </c>
      <c r="AE423" s="61" t="s">
        <v>1173</v>
      </c>
      <c r="AF423" s="28">
        <f>F423/H423</f>
        <v>307550139.2637375</v>
      </c>
      <c r="AG423" s="22">
        <f>(M423/AF423)*100</f>
        <v>0.30702417897143663</v>
      </c>
      <c r="AH423" s="22">
        <f>(Q423/AF423)*100</f>
        <v>0.9312328769729443</v>
      </c>
      <c r="AI423" s="22">
        <f>(T423/AF423)*100</f>
        <v>0.2619651228020091</v>
      </c>
      <c r="AJ423" s="22">
        <f t="shared" si="90"/>
        <v>1.5</v>
      </c>
    </row>
    <row r="424" spans="1:36" ht="12.75">
      <c r="A424" s="13" t="s">
        <v>887</v>
      </c>
      <c r="B424" s="14" t="s">
        <v>888</v>
      </c>
      <c r="C424" s="15" t="s">
        <v>872</v>
      </c>
      <c r="D424" s="16"/>
      <c r="E424" s="16"/>
      <c r="F424" s="34">
        <v>1367870325</v>
      </c>
      <c r="G424" s="33">
        <v>97.82</v>
      </c>
      <c r="H424" s="19">
        <f t="shared" si="79"/>
        <v>0.9782</v>
      </c>
      <c r="I424" s="17">
        <v>3588170.29</v>
      </c>
      <c r="J424" s="17">
        <v>421690.52</v>
      </c>
      <c r="K424" s="17">
        <v>0</v>
      </c>
      <c r="L424" s="17">
        <v>169695.73</v>
      </c>
      <c r="M424" s="20">
        <f t="shared" si="80"/>
        <v>4179556.54</v>
      </c>
      <c r="N424" s="17">
        <v>0</v>
      </c>
      <c r="O424" s="17">
        <v>2359569.28</v>
      </c>
      <c r="P424" s="17">
        <v>531198.95</v>
      </c>
      <c r="Q424" s="20">
        <f t="shared" si="91"/>
        <v>2890768.2299999995</v>
      </c>
      <c r="R424" s="17">
        <v>2633664.66</v>
      </c>
      <c r="S424" s="17">
        <v>0</v>
      </c>
      <c r="T424" s="21">
        <f t="shared" si="81"/>
        <v>2633664.66</v>
      </c>
      <c r="U424" s="20">
        <f t="shared" si="82"/>
        <v>9703989.43</v>
      </c>
      <c r="V424" s="22">
        <f t="shared" si="83"/>
        <v>0.19253759745098645</v>
      </c>
      <c r="W424" s="22">
        <f t="shared" si="84"/>
        <v>0</v>
      </c>
      <c r="X424" s="22">
        <f t="shared" si="85"/>
        <v>0.19253759745098645</v>
      </c>
      <c r="Y424" s="23">
        <f t="shared" si="86"/>
        <v>0.21133349975992785</v>
      </c>
      <c r="Z424" s="23">
        <f t="shared" si="87"/>
        <v>0.30555210268195565</v>
      </c>
      <c r="AA424" s="24"/>
      <c r="AB424" s="23">
        <f t="shared" si="88"/>
        <v>0.70942319989287</v>
      </c>
      <c r="AC424" s="30">
        <v>1117582.4768323505</v>
      </c>
      <c r="AD424" s="26">
        <f t="shared" si="89"/>
        <v>7928.389368586052</v>
      </c>
      <c r="AE424" s="61" t="s">
        <v>1173</v>
      </c>
      <c r="AF424" s="28">
        <f>F424/H424</f>
        <v>1398354452.0547945</v>
      </c>
      <c r="AG424" s="22">
        <f>(M424/AF424)*100</f>
        <v>0.298891066843489</v>
      </c>
      <c r="AH424" s="22">
        <f>(Q424/AF424)*100</f>
        <v>0.20672642946516143</v>
      </c>
      <c r="AI424" s="22">
        <f>(T424/AF424)*100</f>
        <v>0.18834027782655494</v>
      </c>
      <c r="AJ424" s="22">
        <f t="shared" si="90"/>
        <v>0.694</v>
      </c>
    </row>
    <row r="425" spans="1:36" ht="12.75">
      <c r="A425" s="13" t="s">
        <v>889</v>
      </c>
      <c r="B425" s="14" t="s">
        <v>890</v>
      </c>
      <c r="C425" s="15" t="s">
        <v>872</v>
      </c>
      <c r="D425" s="16"/>
      <c r="E425" s="32"/>
      <c r="F425" s="34">
        <v>349320681</v>
      </c>
      <c r="G425" s="33">
        <v>79.28</v>
      </c>
      <c r="H425" s="19">
        <f t="shared" si="79"/>
        <v>0.7928000000000001</v>
      </c>
      <c r="I425" s="17">
        <v>1066610.07</v>
      </c>
      <c r="J425" s="17">
        <v>125351.11</v>
      </c>
      <c r="K425" s="17">
        <v>51035.29</v>
      </c>
      <c r="L425" s="17">
        <v>50443.17</v>
      </c>
      <c r="M425" s="20">
        <f t="shared" si="80"/>
        <v>1293439.6400000001</v>
      </c>
      <c r="N425" s="17">
        <v>1674971</v>
      </c>
      <c r="O425" s="17">
        <v>905969.31</v>
      </c>
      <c r="P425" s="17">
        <v>0</v>
      </c>
      <c r="Q425" s="20">
        <f t="shared" si="91"/>
        <v>2580940.31</v>
      </c>
      <c r="R425" s="17">
        <v>1429664.2</v>
      </c>
      <c r="S425" s="17">
        <v>0</v>
      </c>
      <c r="T425" s="21">
        <f t="shared" si="81"/>
        <v>1429664.2</v>
      </c>
      <c r="U425" s="20">
        <f t="shared" si="82"/>
        <v>5304044.15</v>
      </c>
      <c r="V425" s="22">
        <f t="shared" si="83"/>
        <v>0.4092698422284365</v>
      </c>
      <c r="W425" s="22">
        <f t="shared" si="84"/>
        <v>0</v>
      </c>
      <c r="X425" s="22">
        <f t="shared" si="85"/>
        <v>0.4092698422284365</v>
      </c>
      <c r="Y425" s="23">
        <f t="shared" si="86"/>
        <v>0.7388455509165803</v>
      </c>
      <c r="Z425" s="23">
        <f t="shared" si="87"/>
        <v>0.37027284966274304</v>
      </c>
      <c r="AA425" s="24"/>
      <c r="AB425" s="23">
        <f t="shared" si="88"/>
        <v>1.51838824280776</v>
      </c>
      <c r="AC425" s="30">
        <v>385024.53531598515</v>
      </c>
      <c r="AD425" s="26">
        <f t="shared" si="89"/>
        <v>5846.167276163131</v>
      </c>
      <c r="AE425" s="61" t="s">
        <v>1173</v>
      </c>
      <c r="AF425" s="28">
        <f>F425/H425</f>
        <v>440616398.839556</v>
      </c>
      <c r="AG425" s="22">
        <f>(M425/AF425)*100</f>
        <v>0.29355231521262265</v>
      </c>
      <c r="AH425" s="22">
        <f>(Q425/AF425)*100</f>
        <v>0.585756752766665</v>
      </c>
      <c r="AI425" s="22">
        <f>(T425/AF425)*100</f>
        <v>0.3244691309187045</v>
      </c>
      <c r="AJ425" s="22">
        <f t="shared" si="90"/>
        <v>1.204</v>
      </c>
    </row>
    <row r="426" spans="1:36" ht="12.75">
      <c r="A426" s="13" t="s">
        <v>891</v>
      </c>
      <c r="B426" s="14" t="s">
        <v>892</v>
      </c>
      <c r="C426" s="15" t="s">
        <v>872</v>
      </c>
      <c r="D426" s="16"/>
      <c r="E426" s="16"/>
      <c r="F426" s="34">
        <v>2982801631</v>
      </c>
      <c r="G426" s="33">
        <v>39.91</v>
      </c>
      <c r="H426" s="19">
        <f t="shared" si="79"/>
        <v>0.39909999999999995</v>
      </c>
      <c r="I426" s="17">
        <v>18955154.51</v>
      </c>
      <c r="J426" s="17">
        <v>2227653.79</v>
      </c>
      <c r="K426" s="17">
        <v>906966.9</v>
      </c>
      <c r="L426" s="17">
        <v>896449.09</v>
      </c>
      <c r="M426" s="20">
        <f t="shared" si="80"/>
        <v>22986224.29</v>
      </c>
      <c r="N426" s="17">
        <v>68888053.5</v>
      </c>
      <c r="O426" s="17">
        <v>0</v>
      </c>
      <c r="P426" s="17">
        <v>0</v>
      </c>
      <c r="Q426" s="20">
        <f t="shared" si="91"/>
        <v>68888053.5</v>
      </c>
      <c r="R426" s="17">
        <v>23661969.24</v>
      </c>
      <c r="S426" s="17">
        <v>894840.49</v>
      </c>
      <c r="T426" s="21">
        <f t="shared" si="81"/>
        <v>24556809.729999997</v>
      </c>
      <c r="U426" s="20">
        <f t="shared" si="82"/>
        <v>116431087.51999998</v>
      </c>
      <c r="V426" s="22">
        <f t="shared" si="83"/>
        <v>0.7932800154754911</v>
      </c>
      <c r="W426" s="22">
        <f t="shared" si="84"/>
        <v>0.03000000002346787</v>
      </c>
      <c r="X426" s="22">
        <f t="shared" si="85"/>
        <v>0.8232800154989589</v>
      </c>
      <c r="Y426" s="23">
        <f t="shared" si="86"/>
        <v>2.309508375751589</v>
      </c>
      <c r="Z426" s="23">
        <f t="shared" si="87"/>
        <v>0.770625309142457</v>
      </c>
      <c r="AA426" s="24"/>
      <c r="AB426" s="23">
        <f t="shared" si="88"/>
        <v>3.903413700393004</v>
      </c>
      <c r="AC426" s="30">
        <v>150747.82583352763</v>
      </c>
      <c r="AD426" s="26">
        <f t="shared" si="89"/>
        <v>5884.311286630502</v>
      </c>
      <c r="AE426" s="61" t="s">
        <v>1173</v>
      </c>
      <c r="AF426" s="28">
        <f>F426/H426</f>
        <v>7473820172.889001</v>
      </c>
      <c r="AG426" s="22">
        <f>(M426/AF426)*100</f>
        <v>0.30755656087875455</v>
      </c>
      <c r="AH426" s="22">
        <f>(Q426/AF426)*100</f>
        <v>0.921724792762459</v>
      </c>
      <c r="AI426" s="22">
        <f>(T426/AF426)*100</f>
        <v>0.3285710541856344</v>
      </c>
      <c r="AJ426" s="22">
        <f t="shared" si="90"/>
        <v>1.559</v>
      </c>
    </row>
    <row r="427" spans="1:36" ht="12.75">
      <c r="A427" s="13" t="s">
        <v>893</v>
      </c>
      <c r="B427" s="14" t="s">
        <v>894</v>
      </c>
      <c r="C427" s="15" t="s">
        <v>872</v>
      </c>
      <c r="D427" s="16"/>
      <c r="E427" s="16"/>
      <c r="F427" s="34">
        <v>1769169433</v>
      </c>
      <c r="G427" s="33">
        <v>40.21</v>
      </c>
      <c r="H427" s="19">
        <f t="shared" si="79"/>
        <v>0.4021</v>
      </c>
      <c r="I427" s="17">
        <v>11231792.12</v>
      </c>
      <c r="J427" s="17">
        <v>1319981.71</v>
      </c>
      <c r="K427" s="17">
        <v>537418.37</v>
      </c>
      <c r="L427" s="17">
        <v>531188.19</v>
      </c>
      <c r="M427" s="20">
        <f t="shared" si="80"/>
        <v>13620380.389999997</v>
      </c>
      <c r="N427" s="17">
        <v>38440300</v>
      </c>
      <c r="O427" s="17">
        <v>0</v>
      </c>
      <c r="P427" s="17">
        <v>0</v>
      </c>
      <c r="Q427" s="20">
        <f t="shared" si="91"/>
        <v>38440300</v>
      </c>
      <c r="R427" s="17">
        <v>6162707.34</v>
      </c>
      <c r="S427" s="17">
        <v>0</v>
      </c>
      <c r="T427" s="21">
        <f t="shared" si="81"/>
        <v>6162707.34</v>
      </c>
      <c r="U427" s="20">
        <f t="shared" si="82"/>
        <v>58223387.730000004</v>
      </c>
      <c r="V427" s="22">
        <f t="shared" si="83"/>
        <v>0.3483390129316122</v>
      </c>
      <c r="W427" s="22">
        <f t="shared" si="84"/>
        <v>0</v>
      </c>
      <c r="X427" s="22">
        <f t="shared" si="85"/>
        <v>0.3483390129316122</v>
      </c>
      <c r="Y427" s="23">
        <f t="shared" si="86"/>
        <v>2.172787935569086</v>
      </c>
      <c r="Z427" s="23">
        <f t="shared" si="87"/>
        <v>0.7698742774966312</v>
      </c>
      <c r="AA427" s="24"/>
      <c r="AB427" s="23">
        <f t="shared" si="88"/>
        <v>3.2910012259973294</v>
      </c>
      <c r="AC427" s="30">
        <v>134847.62452446253</v>
      </c>
      <c r="AD427" s="26">
        <f t="shared" si="89"/>
        <v>4437.836976328337</v>
      </c>
      <c r="AE427" s="61" t="s">
        <v>1173</v>
      </c>
      <c r="AF427" s="28">
        <f>F427/H427</f>
        <v>4399824503.854762</v>
      </c>
      <c r="AG427" s="22">
        <f>(M427/AF427)*100</f>
        <v>0.30956644698139546</v>
      </c>
      <c r="AH427" s="22">
        <f>(Q427/AF427)*100</f>
        <v>0.8736780288923295</v>
      </c>
      <c r="AI427" s="22">
        <f>(T427/AF427)*100</f>
        <v>0.14006711709980127</v>
      </c>
      <c r="AJ427" s="22">
        <f t="shared" si="90"/>
        <v>1.3239999999999998</v>
      </c>
    </row>
    <row r="428" spans="1:36" ht="12.75">
      <c r="A428" s="13" t="s">
        <v>895</v>
      </c>
      <c r="B428" s="14" t="s">
        <v>896</v>
      </c>
      <c r="C428" s="15" t="s">
        <v>872</v>
      </c>
      <c r="D428" s="16"/>
      <c r="E428" s="16"/>
      <c r="F428" s="34">
        <v>187550517</v>
      </c>
      <c r="G428" s="33">
        <v>97.49</v>
      </c>
      <c r="H428" s="19">
        <f t="shared" si="79"/>
        <v>0.9749</v>
      </c>
      <c r="I428" s="17">
        <v>478116.57</v>
      </c>
      <c r="J428" s="17">
        <v>56189.97</v>
      </c>
      <c r="K428" s="17">
        <v>22877.04</v>
      </c>
      <c r="L428" s="17">
        <v>22611.47</v>
      </c>
      <c r="M428" s="20">
        <f t="shared" si="80"/>
        <v>579795.05</v>
      </c>
      <c r="N428" s="17">
        <v>1036516</v>
      </c>
      <c r="O428" s="17">
        <v>0</v>
      </c>
      <c r="P428" s="17">
        <v>0</v>
      </c>
      <c r="Q428" s="20">
        <f t="shared" si="91"/>
        <v>1036516</v>
      </c>
      <c r="R428" s="17">
        <v>1579207.15</v>
      </c>
      <c r="S428" s="17">
        <v>0</v>
      </c>
      <c r="T428" s="21">
        <f t="shared" si="81"/>
        <v>1579207.15</v>
      </c>
      <c r="U428" s="20">
        <f t="shared" si="82"/>
        <v>3195518.2</v>
      </c>
      <c r="V428" s="22">
        <f t="shared" si="83"/>
        <v>0.8420169537575841</v>
      </c>
      <c r="W428" s="22">
        <f t="shared" si="84"/>
        <v>0</v>
      </c>
      <c r="X428" s="22">
        <f t="shared" si="85"/>
        <v>0.8420169537575841</v>
      </c>
      <c r="Y428" s="23">
        <f t="shared" si="86"/>
        <v>0.5526596335642199</v>
      </c>
      <c r="Z428" s="23">
        <f t="shared" si="87"/>
        <v>0.30914073673281317</v>
      </c>
      <c r="AA428" s="24"/>
      <c r="AB428" s="23">
        <f t="shared" si="88"/>
        <v>1.7038173240546173</v>
      </c>
      <c r="AC428" s="30">
        <v>220748.84057971014</v>
      </c>
      <c r="AD428" s="26">
        <f t="shared" si="89"/>
        <v>3761.15698844681</v>
      </c>
      <c r="AE428" s="61" t="s">
        <v>1173</v>
      </c>
      <c r="AF428" s="28">
        <f>F428/H428</f>
        <v>192379235.81905836</v>
      </c>
      <c r="AG428" s="22">
        <f>(M428/AF428)*100</f>
        <v>0.3013813042408196</v>
      </c>
      <c r="AH428" s="22">
        <f>(Q428/AF428)*100</f>
        <v>0.538787876761758</v>
      </c>
      <c r="AI428" s="22">
        <f>(T428/AF428)*100</f>
        <v>0.8208823282182688</v>
      </c>
      <c r="AJ428" s="22">
        <f t="shared" si="90"/>
        <v>1.661</v>
      </c>
    </row>
    <row r="429" spans="1:36" ht="12.75">
      <c r="A429" s="13" t="s">
        <v>897</v>
      </c>
      <c r="B429" s="14" t="s">
        <v>898</v>
      </c>
      <c r="C429" s="15" t="s">
        <v>872</v>
      </c>
      <c r="D429" s="16"/>
      <c r="E429" s="16"/>
      <c r="F429" s="34">
        <v>7862217200</v>
      </c>
      <c r="G429" s="33">
        <v>95.3</v>
      </c>
      <c r="H429" s="19">
        <f t="shared" si="79"/>
        <v>0.953</v>
      </c>
      <c r="I429" s="17">
        <v>20492961.75</v>
      </c>
      <c r="J429" s="17">
        <v>2408865.55</v>
      </c>
      <c r="K429" s="17">
        <v>980771.06</v>
      </c>
      <c r="L429" s="17">
        <v>969472.62</v>
      </c>
      <c r="M429" s="20">
        <f t="shared" si="80"/>
        <v>24852070.98</v>
      </c>
      <c r="N429" s="17">
        <v>68414642</v>
      </c>
      <c r="O429" s="17">
        <v>0</v>
      </c>
      <c r="P429" s="17">
        <v>0</v>
      </c>
      <c r="Q429" s="20">
        <f t="shared" si="91"/>
        <v>68414642</v>
      </c>
      <c r="R429" s="17">
        <v>39655923.77</v>
      </c>
      <c r="S429" s="17">
        <v>0</v>
      </c>
      <c r="T429" s="21">
        <f t="shared" si="81"/>
        <v>39655923.77</v>
      </c>
      <c r="U429" s="20">
        <f t="shared" si="82"/>
        <v>132922636.75</v>
      </c>
      <c r="V429" s="22">
        <f t="shared" si="83"/>
        <v>0.5043860117474241</v>
      </c>
      <c r="W429" s="22">
        <f t="shared" si="84"/>
        <v>0</v>
      </c>
      <c r="X429" s="22">
        <f t="shared" si="85"/>
        <v>0.5043860117474241</v>
      </c>
      <c r="Y429" s="23">
        <f t="shared" si="86"/>
        <v>0.870169829447093</v>
      </c>
      <c r="Z429" s="23">
        <f t="shared" si="87"/>
        <v>0.31609494303973185</v>
      </c>
      <c r="AA429" s="24"/>
      <c r="AB429" s="23">
        <f t="shared" si="88"/>
        <v>1.6906507842342489</v>
      </c>
      <c r="AC429" s="30">
        <v>295420.7628228637</v>
      </c>
      <c r="AD429" s="26">
        <f t="shared" si="89"/>
        <v>4994.533443455545</v>
      </c>
      <c r="AE429" s="61" t="s">
        <v>1173</v>
      </c>
      <c r="AF429" s="28">
        <f>F429/H429</f>
        <v>8249965582.371459</v>
      </c>
      <c r="AG429" s="22">
        <f>(M429/AF429)*100</f>
        <v>0.30123848071686443</v>
      </c>
      <c r="AH429" s="22">
        <f>(Q429/AF429)*100</f>
        <v>0.8292718474630794</v>
      </c>
      <c r="AI429" s="22">
        <f>(T429/AF429)*100</f>
        <v>0.48067986919529515</v>
      </c>
      <c r="AJ429" s="22">
        <f t="shared" si="90"/>
        <v>1.6109999999999998</v>
      </c>
    </row>
    <row r="430" spans="1:36" ht="12.75">
      <c r="A430" s="13" t="s">
        <v>899</v>
      </c>
      <c r="B430" s="14" t="s">
        <v>900</v>
      </c>
      <c r="C430" s="15" t="s">
        <v>872</v>
      </c>
      <c r="D430" s="16"/>
      <c r="E430" s="32"/>
      <c r="F430" s="34">
        <v>1815938286</v>
      </c>
      <c r="G430" s="33">
        <v>75.17</v>
      </c>
      <c r="H430" s="19">
        <f t="shared" si="79"/>
        <v>0.7517</v>
      </c>
      <c r="I430" s="17">
        <v>6142695.42</v>
      </c>
      <c r="J430" s="17">
        <v>721907.45</v>
      </c>
      <c r="K430" s="17">
        <v>293916.5</v>
      </c>
      <c r="L430" s="17">
        <v>290506.33</v>
      </c>
      <c r="M430" s="20">
        <f t="shared" si="80"/>
        <v>7449025.7</v>
      </c>
      <c r="N430" s="17">
        <v>3173373</v>
      </c>
      <c r="O430" s="17">
        <v>0</v>
      </c>
      <c r="P430" s="17">
        <v>0</v>
      </c>
      <c r="Q430" s="20">
        <f t="shared" si="91"/>
        <v>3173373</v>
      </c>
      <c r="R430" s="17">
        <v>4672361.16</v>
      </c>
      <c r="S430" s="17">
        <v>0</v>
      </c>
      <c r="T430" s="21">
        <f t="shared" si="81"/>
        <v>4672361.16</v>
      </c>
      <c r="U430" s="20">
        <f t="shared" si="82"/>
        <v>15294759.86</v>
      </c>
      <c r="V430" s="22">
        <f t="shared" si="83"/>
        <v>0.25729735399168735</v>
      </c>
      <c r="W430" s="22">
        <f t="shared" si="84"/>
        <v>0</v>
      </c>
      <c r="X430" s="22">
        <f t="shared" si="85"/>
        <v>0.25729735399168735</v>
      </c>
      <c r="Y430" s="23">
        <f t="shared" si="86"/>
        <v>0.17475114790327187</v>
      </c>
      <c r="Z430" s="23">
        <f t="shared" si="87"/>
        <v>0.4102025799790863</v>
      </c>
      <c r="AA430" s="24"/>
      <c r="AB430" s="23">
        <f t="shared" si="88"/>
        <v>0.8422510818740455</v>
      </c>
      <c r="AC430" s="30">
        <v>686696.0222752586</v>
      </c>
      <c r="AD430" s="26">
        <f t="shared" si="89"/>
        <v>5783.704676799402</v>
      </c>
      <c r="AE430" s="61" t="s">
        <v>1173</v>
      </c>
      <c r="AF430" s="28">
        <f>F430/H430</f>
        <v>2415775290.674471</v>
      </c>
      <c r="AG430" s="22">
        <f>(M430/AF430)*100</f>
        <v>0.30834927937027923</v>
      </c>
      <c r="AH430" s="22">
        <f>(Q430/AF430)*100</f>
        <v>0.13136043787888946</v>
      </c>
      <c r="AI430" s="22">
        <f>(T430/AF430)*100</f>
        <v>0.19341042099555142</v>
      </c>
      <c r="AJ430" s="22">
        <f t="shared" si="90"/>
        <v>0.632</v>
      </c>
    </row>
    <row r="431" spans="1:36" ht="12.75">
      <c r="A431" s="13" t="s">
        <v>901</v>
      </c>
      <c r="B431" s="14" t="s">
        <v>902</v>
      </c>
      <c r="C431" s="15" t="s">
        <v>872</v>
      </c>
      <c r="D431" s="16"/>
      <c r="E431" s="32"/>
      <c r="F431" s="34">
        <v>3173021725</v>
      </c>
      <c r="G431" s="33">
        <v>102.3</v>
      </c>
      <c r="H431" s="19">
        <f t="shared" si="79"/>
        <v>1.023</v>
      </c>
      <c r="I431" s="17">
        <v>7822757.37</v>
      </c>
      <c r="J431" s="17">
        <v>919737.11</v>
      </c>
      <c r="K431" s="17">
        <v>374429.06</v>
      </c>
      <c r="L431" s="17">
        <v>370289.25</v>
      </c>
      <c r="M431" s="20">
        <f t="shared" si="80"/>
        <v>9487212.790000001</v>
      </c>
      <c r="N431" s="17">
        <v>10472594</v>
      </c>
      <c r="O431" s="17">
        <v>11856206.52</v>
      </c>
      <c r="P431" s="17">
        <v>0</v>
      </c>
      <c r="Q431" s="20">
        <f t="shared" si="91"/>
        <v>22328800.52</v>
      </c>
      <c r="R431" s="17">
        <v>13744111</v>
      </c>
      <c r="S431" s="17">
        <v>312279</v>
      </c>
      <c r="T431" s="21">
        <f t="shared" si="81"/>
        <v>14056390</v>
      </c>
      <c r="U431" s="20">
        <f t="shared" si="82"/>
        <v>45872403.31</v>
      </c>
      <c r="V431" s="22">
        <f t="shared" si="83"/>
        <v>0.4331552756702288</v>
      </c>
      <c r="W431" s="22">
        <f t="shared" si="84"/>
        <v>0.009841691203674313</v>
      </c>
      <c r="X431" s="22">
        <f t="shared" si="85"/>
        <v>0.44299696687390316</v>
      </c>
      <c r="Y431" s="23">
        <f t="shared" si="86"/>
        <v>0.7037077730692184</v>
      </c>
      <c r="Z431" s="23">
        <f t="shared" si="87"/>
        <v>0.2989961497978713</v>
      </c>
      <c r="AA431" s="24"/>
      <c r="AB431" s="23">
        <f t="shared" si="88"/>
        <v>1.4457008897409929</v>
      </c>
      <c r="AC431" s="30">
        <v>286712.17210053495</v>
      </c>
      <c r="AD431" s="26">
        <f t="shared" si="89"/>
        <v>4145.00042305316</v>
      </c>
      <c r="AE431" s="61" t="s">
        <v>1173</v>
      </c>
      <c r="AF431" s="28">
        <f>F431/H431</f>
        <v>3101683015.640274</v>
      </c>
      <c r="AG431" s="22">
        <f>(M431/AF431)*100</f>
        <v>0.30587306124322233</v>
      </c>
      <c r="AH431" s="22">
        <f>(Q431/AF431)*100</f>
        <v>0.7198930518498103</v>
      </c>
      <c r="AI431" s="22">
        <f>(T431/AF431)*100</f>
        <v>0.45318589711200286</v>
      </c>
      <c r="AJ431" s="22">
        <f t="shared" si="90"/>
        <v>1.479</v>
      </c>
    </row>
    <row r="432" spans="1:36" ht="12.75">
      <c r="A432" s="13" t="s">
        <v>903</v>
      </c>
      <c r="B432" s="14" t="s">
        <v>904</v>
      </c>
      <c r="C432" s="15" t="s">
        <v>872</v>
      </c>
      <c r="D432" s="16"/>
      <c r="E432" s="16"/>
      <c r="F432" s="34">
        <v>7390757456</v>
      </c>
      <c r="G432" s="33">
        <v>85.08</v>
      </c>
      <c r="H432" s="19">
        <f t="shared" si="79"/>
        <v>0.8508</v>
      </c>
      <c r="I432" s="17">
        <v>22268955.69</v>
      </c>
      <c r="J432" s="17">
        <v>2617110.24</v>
      </c>
      <c r="K432" s="17">
        <v>0</v>
      </c>
      <c r="L432" s="17">
        <v>1053165.82</v>
      </c>
      <c r="M432" s="20">
        <f t="shared" si="80"/>
        <v>25939231.75</v>
      </c>
      <c r="N432" s="17">
        <v>0</v>
      </c>
      <c r="O432" s="17">
        <v>15673844.36</v>
      </c>
      <c r="P432" s="17">
        <v>3296716.38</v>
      </c>
      <c r="Q432" s="20">
        <f t="shared" si="91"/>
        <v>18970560.74</v>
      </c>
      <c r="R432" s="17">
        <v>14879000</v>
      </c>
      <c r="S432" s="17">
        <v>0</v>
      </c>
      <c r="T432" s="21">
        <f t="shared" si="81"/>
        <v>14879000</v>
      </c>
      <c r="U432" s="20">
        <f t="shared" si="82"/>
        <v>59788792.489999995</v>
      </c>
      <c r="V432" s="22">
        <f t="shared" si="83"/>
        <v>0.20131901349192374</v>
      </c>
      <c r="W432" s="22">
        <f t="shared" si="84"/>
        <v>0</v>
      </c>
      <c r="X432" s="22">
        <f t="shared" si="85"/>
        <v>0.20131901349192374</v>
      </c>
      <c r="Y432" s="23">
        <f t="shared" si="86"/>
        <v>0.2566795196965803</v>
      </c>
      <c r="Z432" s="23">
        <f t="shared" si="87"/>
        <v>0.3509685158040451</v>
      </c>
      <c r="AA432" s="24"/>
      <c r="AB432" s="23">
        <f t="shared" si="88"/>
        <v>0.8089670489925491</v>
      </c>
      <c r="AC432" s="30">
        <v>890067.1022583101</v>
      </c>
      <c r="AD432" s="26">
        <f t="shared" si="89"/>
        <v>7200.349571192546</v>
      </c>
      <c r="AE432" s="61" t="s">
        <v>1173</v>
      </c>
      <c r="AF432" s="28">
        <f>F432/H432</f>
        <v>8686832929.007992</v>
      </c>
      <c r="AG432" s="22">
        <f>(M432/AF432)*100</f>
        <v>0.2986040132460816</v>
      </c>
      <c r="AH432" s="22">
        <f>(Q432/AF432)*100</f>
        <v>0.21838293535785055</v>
      </c>
      <c r="AI432" s="22">
        <f>(T432/AF432)*100</f>
        <v>0.17128221667892873</v>
      </c>
      <c r="AJ432" s="22">
        <f t="shared" si="90"/>
        <v>0.6880000000000001</v>
      </c>
    </row>
    <row r="433" spans="1:36" ht="12.75">
      <c r="A433" s="13" t="s">
        <v>905</v>
      </c>
      <c r="B433" s="14" t="s">
        <v>906</v>
      </c>
      <c r="C433" s="15" t="s">
        <v>872</v>
      </c>
      <c r="D433" s="16"/>
      <c r="E433" s="16"/>
      <c r="F433" s="34">
        <v>2152824758</v>
      </c>
      <c r="G433" s="33">
        <v>45.41</v>
      </c>
      <c r="H433" s="19">
        <f t="shared" si="79"/>
        <v>0.45409999999999995</v>
      </c>
      <c r="I433" s="17">
        <v>12188411.54</v>
      </c>
      <c r="J433" s="17">
        <v>1432426</v>
      </c>
      <c r="K433" s="17">
        <v>583197.68</v>
      </c>
      <c r="L433" s="17">
        <v>576434.71</v>
      </c>
      <c r="M433" s="20">
        <f t="shared" si="80"/>
        <v>14780469.93</v>
      </c>
      <c r="N433" s="17">
        <v>35725387.25</v>
      </c>
      <c r="O433" s="17">
        <v>0</v>
      </c>
      <c r="P433" s="17">
        <v>0</v>
      </c>
      <c r="Q433" s="20">
        <f t="shared" si="91"/>
        <v>35725387.25</v>
      </c>
      <c r="R433" s="17">
        <v>17198514</v>
      </c>
      <c r="S433" s="17">
        <v>215282</v>
      </c>
      <c r="T433" s="21">
        <f t="shared" si="81"/>
        <v>17413796</v>
      </c>
      <c r="U433" s="20">
        <f t="shared" si="82"/>
        <v>67919653.18</v>
      </c>
      <c r="V433" s="22">
        <f t="shared" si="83"/>
        <v>0.798881280795824</v>
      </c>
      <c r="W433" s="22">
        <f t="shared" si="84"/>
        <v>0.009999977898804897</v>
      </c>
      <c r="X433" s="22">
        <f t="shared" si="85"/>
        <v>0.8088812586946289</v>
      </c>
      <c r="Y433" s="23">
        <f t="shared" si="86"/>
        <v>1.6594656447183054</v>
      </c>
      <c r="Z433" s="23">
        <f t="shared" si="87"/>
        <v>0.6865616848317572</v>
      </c>
      <c r="AA433" s="24"/>
      <c r="AB433" s="23">
        <f t="shared" si="88"/>
        <v>3.154908588244692</v>
      </c>
      <c r="AC433" s="30">
        <v>106330.49906638336</v>
      </c>
      <c r="AD433" s="26">
        <f t="shared" si="89"/>
        <v>3354.630046968771</v>
      </c>
      <c r="AE433" s="61" t="s">
        <v>1173</v>
      </c>
      <c r="AF433" s="28">
        <f>F433/H433</f>
        <v>4740860510.900683</v>
      </c>
      <c r="AG433" s="22">
        <f>(M433/AF433)*100</f>
        <v>0.3117676610821009</v>
      </c>
      <c r="AH433" s="22">
        <f>(Q433/AF433)*100</f>
        <v>0.7535633492665824</v>
      </c>
      <c r="AI433" s="22">
        <f>(T433/AF433)*100</f>
        <v>0.36731297957323095</v>
      </c>
      <c r="AJ433" s="22">
        <f t="shared" si="90"/>
        <v>1.433</v>
      </c>
    </row>
    <row r="434" spans="1:36" ht="12.75">
      <c r="A434" s="13" t="s">
        <v>907</v>
      </c>
      <c r="B434" s="14" t="s">
        <v>908</v>
      </c>
      <c r="C434" s="15" t="s">
        <v>872</v>
      </c>
      <c r="D434" s="16"/>
      <c r="E434" s="16" t="s">
        <v>177</v>
      </c>
      <c r="F434" s="34">
        <v>1809279417</v>
      </c>
      <c r="G434" s="33">
        <v>108.26</v>
      </c>
      <c r="H434" s="19">
        <f t="shared" si="79"/>
        <v>1.0826</v>
      </c>
      <c r="I434" s="17">
        <v>4074153</v>
      </c>
      <c r="J434" s="17">
        <v>478805.96</v>
      </c>
      <c r="K434" s="17">
        <v>194940.55</v>
      </c>
      <c r="L434" s="17">
        <v>192678.92</v>
      </c>
      <c r="M434" s="20">
        <f t="shared" si="80"/>
        <v>4940578.43</v>
      </c>
      <c r="N434" s="17">
        <v>88290</v>
      </c>
      <c r="O434" s="17">
        <v>0</v>
      </c>
      <c r="P434" s="17">
        <v>0</v>
      </c>
      <c r="Q434" s="20">
        <f t="shared" si="91"/>
        <v>88290</v>
      </c>
      <c r="R434" s="17">
        <v>2650480.87</v>
      </c>
      <c r="S434" s="17">
        <v>0</v>
      </c>
      <c r="T434" s="21">
        <f t="shared" si="81"/>
        <v>2650480.87</v>
      </c>
      <c r="U434" s="20">
        <f t="shared" si="82"/>
        <v>7679349.3</v>
      </c>
      <c r="V434" s="22">
        <f t="shared" si="83"/>
        <v>0.1464937281160702</v>
      </c>
      <c r="W434" s="22">
        <f t="shared" si="84"/>
        <v>0</v>
      </c>
      <c r="X434" s="22">
        <f t="shared" si="85"/>
        <v>0.1464937281160702</v>
      </c>
      <c r="Y434" s="23">
        <f t="shared" si="86"/>
        <v>0.004879843277407936</v>
      </c>
      <c r="Z434" s="23">
        <f t="shared" si="87"/>
        <v>0.27306884628091693</v>
      </c>
      <c r="AA434" s="24"/>
      <c r="AB434" s="23">
        <f t="shared" si="88"/>
        <v>0.42444241767439506</v>
      </c>
      <c r="AC434" s="30">
        <v>3333647.0249520154</v>
      </c>
      <c r="AD434" s="26">
        <f t="shared" si="89"/>
        <v>14149.412029436879</v>
      </c>
      <c r="AE434" s="61" t="s">
        <v>1173</v>
      </c>
      <c r="AF434" s="28">
        <f>F434/H434</f>
        <v>1671235375.0230925</v>
      </c>
      <c r="AG434" s="22">
        <f>(M434/AF434)*100</f>
        <v>0.29562433298372065</v>
      </c>
      <c r="AH434" s="22">
        <f>(Q434/AF434)*100</f>
        <v>0.005282918332121832</v>
      </c>
      <c r="AI434" s="22">
        <f>(T434/AF434)*100</f>
        <v>0.1585941100584576</v>
      </c>
      <c r="AJ434" s="22">
        <f t="shared" si="90"/>
        <v>0.45999999999999996</v>
      </c>
    </row>
    <row r="435" spans="1:36" ht="12.75">
      <c r="A435" s="13" t="s">
        <v>909</v>
      </c>
      <c r="B435" s="14" t="s">
        <v>759</v>
      </c>
      <c r="C435" s="15" t="s">
        <v>872</v>
      </c>
      <c r="D435" s="16"/>
      <c r="E435" s="16"/>
      <c r="F435" s="34">
        <v>1261091724</v>
      </c>
      <c r="G435" s="33">
        <v>88.11</v>
      </c>
      <c r="H435" s="19">
        <f t="shared" si="79"/>
        <v>0.8811</v>
      </c>
      <c r="I435" s="17">
        <v>3651385.01</v>
      </c>
      <c r="J435" s="17">
        <v>429120.56</v>
      </c>
      <c r="K435" s="17">
        <v>174711.81</v>
      </c>
      <c r="L435" s="17">
        <v>172685.1</v>
      </c>
      <c r="M435" s="20">
        <f t="shared" si="80"/>
        <v>4427902.4799999995</v>
      </c>
      <c r="N435" s="17">
        <v>9258794</v>
      </c>
      <c r="O435" s="17">
        <v>0</v>
      </c>
      <c r="P435" s="17">
        <v>0</v>
      </c>
      <c r="Q435" s="20">
        <f t="shared" si="91"/>
        <v>9258794</v>
      </c>
      <c r="R435" s="17">
        <v>4999259.5</v>
      </c>
      <c r="S435" s="17">
        <v>151331.01</v>
      </c>
      <c r="T435" s="21">
        <f t="shared" si="81"/>
        <v>5150590.51</v>
      </c>
      <c r="U435" s="20">
        <f t="shared" si="82"/>
        <v>18837286.990000002</v>
      </c>
      <c r="V435" s="22">
        <f t="shared" si="83"/>
        <v>0.39642314709219356</v>
      </c>
      <c r="W435" s="22">
        <f t="shared" si="84"/>
        <v>0.012000000247404686</v>
      </c>
      <c r="X435" s="22">
        <f t="shared" si="85"/>
        <v>0.4084231473395983</v>
      </c>
      <c r="Y435" s="23">
        <f t="shared" si="86"/>
        <v>0.7341887845106498</v>
      </c>
      <c r="Z435" s="23">
        <f t="shared" si="87"/>
        <v>0.35111660759737084</v>
      </c>
      <c r="AA435" s="24"/>
      <c r="AB435" s="23">
        <f t="shared" si="88"/>
        <v>1.4937285394476192</v>
      </c>
      <c r="AC435" s="30">
        <v>287291.99084668193</v>
      </c>
      <c r="AD435" s="26">
        <f t="shared" si="89"/>
        <v>4291.36245882413</v>
      </c>
      <c r="AE435" s="61" t="s">
        <v>1173</v>
      </c>
      <c r="AF435" s="28">
        <f>F435/H435</f>
        <v>1431269690.1600273</v>
      </c>
      <c r="AG435" s="22">
        <f>(M435/AF435)*100</f>
        <v>0.3093688429540435</v>
      </c>
      <c r="AH435" s="22">
        <f>(Q435/AF435)*100</f>
        <v>0.6468937380323336</v>
      </c>
      <c r="AI435" s="22">
        <f>(T435/AF435)*100</f>
        <v>0.35986163512092</v>
      </c>
      <c r="AJ435" s="22">
        <f t="shared" si="90"/>
        <v>1.3159999999999998</v>
      </c>
    </row>
    <row r="436" spans="1:36" ht="12.75">
      <c r="A436" s="13" t="s">
        <v>910</v>
      </c>
      <c r="B436" s="14" t="s">
        <v>911</v>
      </c>
      <c r="C436" s="15" t="s">
        <v>872</v>
      </c>
      <c r="D436" s="16"/>
      <c r="E436" s="16"/>
      <c r="F436" s="34">
        <v>260522532</v>
      </c>
      <c r="G436" s="33">
        <v>91.13</v>
      </c>
      <c r="H436" s="19">
        <f t="shared" si="79"/>
        <v>0.9113</v>
      </c>
      <c r="I436" s="17">
        <v>718745.84</v>
      </c>
      <c r="J436" s="17">
        <v>84471.64</v>
      </c>
      <c r="K436" s="17">
        <v>34391.71</v>
      </c>
      <c r="L436" s="17">
        <v>33992.85</v>
      </c>
      <c r="M436" s="20">
        <f t="shared" si="80"/>
        <v>871602.0399999999</v>
      </c>
      <c r="N436" s="17">
        <v>1598704</v>
      </c>
      <c r="O436" s="17">
        <v>908426.47</v>
      </c>
      <c r="P436" s="17">
        <v>0</v>
      </c>
      <c r="Q436" s="20">
        <f t="shared" si="91"/>
        <v>2507130.4699999997</v>
      </c>
      <c r="R436" s="17">
        <v>1572841.26</v>
      </c>
      <c r="S436" s="17">
        <v>0</v>
      </c>
      <c r="T436" s="21">
        <f t="shared" si="81"/>
        <v>1572841.26</v>
      </c>
      <c r="U436" s="20">
        <f t="shared" si="82"/>
        <v>4951573.77</v>
      </c>
      <c r="V436" s="22">
        <f t="shared" si="83"/>
        <v>0.6037256155640311</v>
      </c>
      <c r="W436" s="22">
        <f t="shared" si="84"/>
        <v>0</v>
      </c>
      <c r="X436" s="22">
        <f t="shared" si="85"/>
        <v>0.6037256155640311</v>
      </c>
      <c r="Y436" s="23">
        <f t="shared" si="86"/>
        <v>0.962346884452973</v>
      </c>
      <c r="Z436" s="23">
        <f t="shared" si="87"/>
        <v>0.334559177399673</v>
      </c>
      <c r="AA436" s="24"/>
      <c r="AB436" s="23">
        <f t="shared" si="88"/>
        <v>1.9006316774166772</v>
      </c>
      <c r="AC436" s="30">
        <v>241122.95869356388</v>
      </c>
      <c r="AD436" s="26">
        <f t="shared" si="89"/>
        <v>4582.859334454205</v>
      </c>
      <c r="AE436" s="61" t="s">
        <v>1173</v>
      </c>
      <c r="AF436" s="28">
        <f>F436/H436</f>
        <v>285880096.5653462</v>
      </c>
      <c r="AG436" s="22">
        <f>(M436/AF436)*100</f>
        <v>0.30488377836432207</v>
      </c>
      <c r="AH436" s="22">
        <f>(Q436/AF436)*100</f>
        <v>0.8769867158019945</v>
      </c>
      <c r="AI436" s="22">
        <f>(T436/AF436)*100</f>
        <v>0.5501751534635015</v>
      </c>
      <c r="AJ436" s="22">
        <f t="shared" si="90"/>
        <v>1.732</v>
      </c>
    </row>
    <row r="437" spans="1:36" ht="12.75">
      <c r="A437" s="13" t="s">
        <v>912</v>
      </c>
      <c r="B437" s="14" t="s">
        <v>913</v>
      </c>
      <c r="C437" s="15" t="s">
        <v>872</v>
      </c>
      <c r="D437" s="16"/>
      <c r="E437" s="16"/>
      <c r="F437" s="34">
        <v>298450972</v>
      </c>
      <c r="G437" s="33">
        <v>91.58</v>
      </c>
      <c r="H437" s="19">
        <f t="shared" si="79"/>
        <v>0.9158</v>
      </c>
      <c r="I437" s="17">
        <v>817997.29</v>
      </c>
      <c r="J437" s="17">
        <v>96133.35</v>
      </c>
      <c r="K437" s="17">
        <v>39139.63</v>
      </c>
      <c r="L437" s="17">
        <v>38685.55</v>
      </c>
      <c r="M437" s="20">
        <f t="shared" si="80"/>
        <v>991955.8200000001</v>
      </c>
      <c r="N437" s="17">
        <v>0</v>
      </c>
      <c r="O437" s="17">
        <v>1944015.68</v>
      </c>
      <c r="P437" s="17">
        <v>0</v>
      </c>
      <c r="Q437" s="20">
        <f t="shared" si="91"/>
        <v>1944015.68</v>
      </c>
      <c r="R437" s="17">
        <v>1371939.14</v>
      </c>
      <c r="S437" s="17">
        <v>0</v>
      </c>
      <c r="T437" s="21">
        <f t="shared" si="81"/>
        <v>1371939.14</v>
      </c>
      <c r="U437" s="20">
        <f t="shared" si="82"/>
        <v>4307910.64</v>
      </c>
      <c r="V437" s="22">
        <f t="shared" si="83"/>
        <v>0.45968660473989004</v>
      </c>
      <c r="W437" s="22">
        <f t="shared" si="84"/>
        <v>0</v>
      </c>
      <c r="X437" s="22">
        <f t="shared" si="85"/>
        <v>0.45968660473989004</v>
      </c>
      <c r="Y437" s="23">
        <f t="shared" si="86"/>
        <v>0.6513685202539732</v>
      </c>
      <c r="Z437" s="23">
        <f t="shared" si="87"/>
        <v>0.33236809830192143</v>
      </c>
      <c r="AA437" s="24"/>
      <c r="AB437" s="23">
        <f t="shared" si="88"/>
        <v>1.4434232232957847</v>
      </c>
      <c r="AC437" s="30">
        <v>324498.0659840728</v>
      </c>
      <c r="AD437" s="26">
        <f t="shared" si="89"/>
        <v>4683.880443559786</v>
      </c>
      <c r="AE437" s="61" t="s">
        <v>1173</v>
      </c>
      <c r="AF437" s="28">
        <f>F437/H437</f>
        <v>325890993.66673946</v>
      </c>
      <c r="AG437" s="22">
        <f>(M437/AF437)*100</f>
        <v>0.3043827044248997</v>
      </c>
      <c r="AH437" s="22">
        <f>(Q437/AF437)*100</f>
        <v>0.5965232908485887</v>
      </c>
      <c r="AI437" s="22">
        <f>(T437/AF437)*100</f>
        <v>0.42098099262079125</v>
      </c>
      <c r="AJ437" s="22">
        <f t="shared" si="90"/>
        <v>1.322</v>
      </c>
    </row>
    <row r="438" spans="1:36" ht="12.75">
      <c r="A438" s="13" t="s">
        <v>914</v>
      </c>
      <c r="B438" s="14" t="s">
        <v>915</v>
      </c>
      <c r="C438" s="15" t="s">
        <v>872</v>
      </c>
      <c r="D438" s="16"/>
      <c r="E438" s="16"/>
      <c r="F438" s="34">
        <v>1083749972</v>
      </c>
      <c r="G438" s="33">
        <v>109.02</v>
      </c>
      <c r="H438" s="19">
        <f t="shared" si="79"/>
        <v>1.0902</v>
      </c>
      <c r="I438" s="17">
        <v>2442804.2</v>
      </c>
      <c r="J438" s="17">
        <v>287075.82</v>
      </c>
      <c r="K438" s="17">
        <v>116881.99</v>
      </c>
      <c r="L438" s="17">
        <v>115530.39</v>
      </c>
      <c r="M438" s="20">
        <f t="shared" si="80"/>
        <v>2962292.4000000004</v>
      </c>
      <c r="N438" s="17">
        <v>10401215</v>
      </c>
      <c r="O438" s="17">
        <v>0</v>
      </c>
      <c r="P438" s="17">
        <v>0</v>
      </c>
      <c r="Q438" s="20">
        <f t="shared" si="91"/>
        <v>10401215</v>
      </c>
      <c r="R438" s="17">
        <v>974989.09</v>
      </c>
      <c r="S438" s="17">
        <v>216749.98</v>
      </c>
      <c r="T438" s="21">
        <f t="shared" si="81"/>
        <v>1191739.07</v>
      </c>
      <c r="U438" s="20">
        <f t="shared" si="82"/>
        <v>14555246.47</v>
      </c>
      <c r="V438" s="22">
        <f t="shared" si="83"/>
        <v>0.0899643935584803</v>
      </c>
      <c r="W438" s="22">
        <f t="shared" si="84"/>
        <v>0.019999998671280245</v>
      </c>
      <c r="X438" s="22">
        <f t="shared" si="85"/>
        <v>0.10996439222976054</v>
      </c>
      <c r="Y438" s="23">
        <f t="shared" si="86"/>
        <v>0.9597430467107777</v>
      </c>
      <c r="Z438" s="23">
        <f t="shared" si="87"/>
        <v>0.27333725273674103</v>
      </c>
      <c r="AA438" s="24"/>
      <c r="AB438" s="23">
        <f t="shared" si="88"/>
        <v>1.3430446916772794</v>
      </c>
      <c r="AC438" s="30">
        <v>387880.0079968013</v>
      </c>
      <c r="AD438" s="26">
        <f t="shared" si="89"/>
        <v>5209.401857478447</v>
      </c>
      <c r="AE438" s="61" t="s">
        <v>1173</v>
      </c>
      <c r="AF438" s="28">
        <f>F438/H438</f>
        <v>994083628.6919831</v>
      </c>
      <c r="AG438" s="22">
        <f>(M438/AF438)*100</f>
        <v>0.2979922729335951</v>
      </c>
      <c r="AH438" s="22">
        <f>(Q438/AF438)*100</f>
        <v>1.0463118695240898</v>
      </c>
      <c r="AI438" s="22">
        <f>(T438/AF438)*100</f>
        <v>0.11988318040888496</v>
      </c>
      <c r="AJ438" s="22">
        <f t="shared" si="90"/>
        <v>1.464</v>
      </c>
    </row>
    <row r="439" spans="1:36" ht="12.75">
      <c r="A439" s="13" t="s">
        <v>916</v>
      </c>
      <c r="B439" s="14" t="s">
        <v>917</v>
      </c>
      <c r="C439" s="15" t="s">
        <v>872</v>
      </c>
      <c r="D439" s="16"/>
      <c r="E439" s="16"/>
      <c r="F439" s="34">
        <v>1389197202</v>
      </c>
      <c r="G439" s="33">
        <v>36.72</v>
      </c>
      <c r="H439" s="19">
        <f t="shared" si="79"/>
        <v>0.36719999999999997</v>
      </c>
      <c r="I439" s="17">
        <v>9571840.32</v>
      </c>
      <c r="J439" s="17">
        <v>1124917.37</v>
      </c>
      <c r="K439" s="17">
        <v>457997.85</v>
      </c>
      <c r="L439" s="17">
        <v>452685.01</v>
      </c>
      <c r="M439" s="20">
        <f t="shared" si="80"/>
        <v>11607440.55</v>
      </c>
      <c r="N439" s="17">
        <v>27888675</v>
      </c>
      <c r="O439" s="17">
        <v>0</v>
      </c>
      <c r="P439" s="17">
        <v>0</v>
      </c>
      <c r="Q439" s="20">
        <f t="shared" si="91"/>
        <v>27888675</v>
      </c>
      <c r="R439" s="17">
        <v>11298115</v>
      </c>
      <c r="S439" s="17">
        <v>69382</v>
      </c>
      <c r="T439" s="21">
        <f t="shared" si="81"/>
        <v>11367497</v>
      </c>
      <c r="U439" s="20">
        <f t="shared" si="82"/>
        <v>50863612.55</v>
      </c>
      <c r="V439" s="22">
        <f t="shared" si="83"/>
        <v>0.8132837428504985</v>
      </c>
      <c r="W439" s="22">
        <f t="shared" si="84"/>
        <v>0.004994395316958031</v>
      </c>
      <c r="X439" s="22">
        <f t="shared" si="85"/>
        <v>0.8182781381674565</v>
      </c>
      <c r="Y439" s="23">
        <f t="shared" si="86"/>
        <v>2.0075389555816283</v>
      </c>
      <c r="Z439" s="23">
        <f t="shared" si="87"/>
        <v>0.8355502396124176</v>
      </c>
      <c r="AA439" s="24"/>
      <c r="AB439" s="23">
        <f t="shared" si="88"/>
        <v>3.6613673333615018</v>
      </c>
      <c r="AC439" s="30">
        <v>164242.26599682707</v>
      </c>
      <c r="AD439" s="26">
        <f t="shared" si="89"/>
        <v>6013.512674780532</v>
      </c>
      <c r="AE439" s="61" t="s">
        <v>1173</v>
      </c>
      <c r="AF439" s="28">
        <f>F439/H439</f>
        <v>3783216781.045752</v>
      </c>
      <c r="AG439" s="22">
        <f>(M439/AF439)*100</f>
        <v>0.3068140479856797</v>
      </c>
      <c r="AH439" s="22">
        <f>(Q439/AF439)*100</f>
        <v>0.7371683044895738</v>
      </c>
      <c r="AI439" s="22">
        <f>(T439/AF439)*100</f>
        <v>0.30047173233509</v>
      </c>
      <c r="AJ439" s="22">
        <f t="shared" si="90"/>
        <v>1.344</v>
      </c>
    </row>
    <row r="440" spans="1:36" ht="12.75">
      <c r="A440" s="13" t="s">
        <v>918</v>
      </c>
      <c r="B440" s="14" t="s">
        <v>919</v>
      </c>
      <c r="C440" s="15" t="s">
        <v>872</v>
      </c>
      <c r="D440" s="16"/>
      <c r="E440" s="16"/>
      <c r="F440" s="34">
        <v>2555531777</v>
      </c>
      <c r="G440" s="33">
        <v>105.69</v>
      </c>
      <c r="H440" s="19">
        <f t="shared" si="79"/>
        <v>1.0569</v>
      </c>
      <c r="I440" s="17">
        <v>5947806.12</v>
      </c>
      <c r="J440" s="17">
        <v>698972.03</v>
      </c>
      <c r="K440" s="17">
        <v>284586.12</v>
      </c>
      <c r="L440" s="17">
        <v>281299.05</v>
      </c>
      <c r="M440" s="20">
        <f t="shared" si="80"/>
        <v>7212663.32</v>
      </c>
      <c r="N440" s="17">
        <v>10258605</v>
      </c>
      <c r="O440" s="17">
        <v>0</v>
      </c>
      <c r="P440" s="17">
        <v>0</v>
      </c>
      <c r="Q440" s="20">
        <f t="shared" si="91"/>
        <v>10258605</v>
      </c>
      <c r="R440" s="17">
        <v>5396340.5</v>
      </c>
      <c r="S440" s="17">
        <v>255553.18</v>
      </c>
      <c r="T440" s="21">
        <f t="shared" si="81"/>
        <v>5651893.68</v>
      </c>
      <c r="U440" s="20">
        <f t="shared" si="82"/>
        <v>23123162</v>
      </c>
      <c r="V440" s="22">
        <f t="shared" si="83"/>
        <v>0.21116311479933517</v>
      </c>
      <c r="W440" s="22">
        <f t="shared" si="84"/>
        <v>0.010000000090000837</v>
      </c>
      <c r="X440" s="22">
        <f t="shared" si="85"/>
        <v>0.221163114889336</v>
      </c>
      <c r="Y440" s="23">
        <f t="shared" si="86"/>
        <v>0.4014274090554579</v>
      </c>
      <c r="Z440" s="23">
        <f t="shared" si="87"/>
        <v>0.28223727777187413</v>
      </c>
      <c r="AA440" s="24"/>
      <c r="AB440" s="23">
        <f t="shared" si="88"/>
        <v>0.904827801716668</v>
      </c>
      <c r="AC440" s="30">
        <v>702203.1860970311</v>
      </c>
      <c r="AD440" s="26">
        <f t="shared" si="89"/>
        <v>6353.729652346169</v>
      </c>
      <c r="AE440" s="61" t="s">
        <v>1173</v>
      </c>
      <c r="AF440" s="28">
        <f>F440/H440</f>
        <v>2417950399.280916</v>
      </c>
      <c r="AG440" s="22">
        <f>(M440/AF440)*100</f>
        <v>0.2982965788770937</v>
      </c>
      <c r="AH440" s="22">
        <f>(Q440/AF440)*100</f>
        <v>0.42426862863071335</v>
      </c>
      <c r="AI440" s="22">
        <f>(T440/AF440)*100</f>
        <v>0.23374729612653916</v>
      </c>
      <c r="AJ440" s="22">
        <f t="shared" si="90"/>
        <v>0.956</v>
      </c>
    </row>
    <row r="441" spans="1:36" ht="12.75">
      <c r="A441" s="13" t="s">
        <v>920</v>
      </c>
      <c r="B441" s="14" t="s">
        <v>921</v>
      </c>
      <c r="C441" s="15" t="s">
        <v>872</v>
      </c>
      <c r="D441" s="16"/>
      <c r="E441" s="16" t="s">
        <v>177</v>
      </c>
      <c r="F441" s="34">
        <v>874436890</v>
      </c>
      <c r="G441" s="33">
        <v>100.24</v>
      </c>
      <c r="H441" s="19">
        <f t="shared" si="79"/>
        <v>1.0024</v>
      </c>
      <c r="I441" s="17">
        <v>2167963.91</v>
      </c>
      <c r="J441" s="17">
        <v>254745.75</v>
      </c>
      <c r="K441" s="17">
        <v>103726.59</v>
      </c>
      <c r="L441" s="17">
        <v>102542.39</v>
      </c>
      <c r="M441" s="20">
        <f t="shared" si="80"/>
        <v>2628978.64</v>
      </c>
      <c r="N441" s="17">
        <v>2316863</v>
      </c>
      <c r="O441" s="17">
        <v>2508650.89</v>
      </c>
      <c r="P441" s="17">
        <v>0</v>
      </c>
      <c r="Q441" s="20">
        <f t="shared" si="91"/>
        <v>4825513.890000001</v>
      </c>
      <c r="R441" s="17">
        <v>3125901.31</v>
      </c>
      <c r="S441" s="17">
        <v>0</v>
      </c>
      <c r="T441" s="21">
        <f t="shared" si="81"/>
        <v>3125901.31</v>
      </c>
      <c r="U441" s="20">
        <f t="shared" si="82"/>
        <v>10580393.840000002</v>
      </c>
      <c r="V441" s="22">
        <f t="shared" si="83"/>
        <v>0.35747591915981497</v>
      </c>
      <c r="W441" s="22">
        <f t="shared" si="84"/>
        <v>0</v>
      </c>
      <c r="X441" s="22">
        <f t="shared" si="85"/>
        <v>0.35747591915981497</v>
      </c>
      <c r="Y441" s="23">
        <f t="shared" si="86"/>
        <v>0.551842442283056</v>
      </c>
      <c r="Z441" s="23">
        <f t="shared" si="87"/>
        <v>0.30064818514232633</v>
      </c>
      <c r="AA441" s="24"/>
      <c r="AB441" s="23">
        <f t="shared" si="88"/>
        <v>1.2099665465851974</v>
      </c>
      <c r="AC441" s="30">
        <v>310310.3448275862</v>
      </c>
      <c r="AD441" s="26">
        <f t="shared" si="89"/>
        <v>3754.6513630069626</v>
      </c>
      <c r="AE441" s="61" t="s">
        <v>1173</v>
      </c>
      <c r="AF441" s="28">
        <f>F441/H441</f>
        <v>872343266.1612132</v>
      </c>
      <c r="AG441" s="22">
        <f>(M441/AF441)*100</f>
        <v>0.30136974078666784</v>
      </c>
      <c r="AH441" s="22">
        <f>(Q441/AF441)*100</f>
        <v>0.5531668641445353</v>
      </c>
      <c r="AI441" s="22">
        <f>(T441/AF441)*100</f>
        <v>0.3583338613657985</v>
      </c>
      <c r="AJ441" s="22">
        <f t="shared" si="90"/>
        <v>1.2120000000000002</v>
      </c>
    </row>
    <row r="442" spans="1:36" ht="12.75">
      <c r="A442" s="13" t="s">
        <v>922</v>
      </c>
      <c r="B442" s="14" t="s">
        <v>923</v>
      </c>
      <c r="C442" s="15" t="s">
        <v>872</v>
      </c>
      <c r="D442" s="16"/>
      <c r="E442" s="16"/>
      <c r="F442" s="34">
        <v>681663476</v>
      </c>
      <c r="G442" s="33">
        <v>50.99</v>
      </c>
      <c r="H442" s="19">
        <f t="shared" si="79"/>
        <v>0.5099</v>
      </c>
      <c r="I442" s="17">
        <v>3497010.71</v>
      </c>
      <c r="J442" s="17">
        <v>410982.67</v>
      </c>
      <c r="K442" s="17">
        <v>167327.07</v>
      </c>
      <c r="L442" s="17">
        <v>165386.02</v>
      </c>
      <c r="M442" s="20">
        <f t="shared" si="80"/>
        <v>4240706.47</v>
      </c>
      <c r="N442" s="17">
        <v>1283650</v>
      </c>
      <c r="O442" s="17">
        <v>3703964.14</v>
      </c>
      <c r="P442" s="17">
        <v>0</v>
      </c>
      <c r="Q442" s="20">
        <f t="shared" si="91"/>
        <v>4987614.140000001</v>
      </c>
      <c r="R442" s="17">
        <v>4825660.14</v>
      </c>
      <c r="S442" s="17">
        <v>0</v>
      </c>
      <c r="T442" s="21">
        <f t="shared" si="81"/>
        <v>4825660.14</v>
      </c>
      <c r="U442" s="20">
        <f t="shared" si="82"/>
        <v>14053980.75</v>
      </c>
      <c r="V442" s="22">
        <f t="shared" si="83"/>
        <v>0.707924116503493</v>
      </c>
      <c r="W442" s="22">
        <f t="shared" si="84"/>
        <v>0</v>
      </c>
      <c r="X442" s="22">
        <f t="shared" si="85"/>
        <v>0.707924116503493</v>
      </c>
      <c r="Y442" s="23">
        <f t="shared" si="86"/>
        <v>0.731682760717548</v>
      </c>
      <c r="Z442" s="23">
        <f t="shared" si="87"/>
        <v>0.6221114405137939</v>
      </c>
      <c r="AA442" s="24"/>
      <c r="AB442" s="23">
        <f t="shared" si="88"/>
        <v>2.061718317734835</v>
      </c>
      <c r="AC442" s="30">
        <v>327134.7346295323</v>
      </c>
      <c r="AD442" s="26">
        <f t="shared" si="89"/>
        <v>6744.5967475303105</v>
      </c>
      <c r="AE442" s="61" t="s">
        <v>1173</v>
      </c>
      <c r="AF442" s="28">
        <f>F442/H442</f>
        <v>1336857179.839184</v>
      </c>
      <c r="AG442" s="22">
        <f>(M442/AF442)*100</f>
        <v>0.3172146235179836</v>
      </c>
      <c r="AH442" s="22">
        <f>(Q442/AF442)*100</f>
        <v>0.3730850396898778</v>
      </c>
      <c r="AI442" s="22">
        <f>(T442/AF442)*100</f>
        <v>0.36097050700513106</v>
      </c>
      <c r="AJ442" s="22">
        <f t="shared" si="90"/>
        <v>1.051</v>
      </c>
    </row>
    <row r="443" spans="1:36" ht="12.75">
      <c r="A443" s="13" t="s">
        <v>924</v>
      </c>
      <c r="B443" s="14" t="s">
        <v>925</v>
      </c>
      <c r="C443" s="15" t="s">
        <v>872</v>
      </c>
      <c r="D443" s="16"/>
      <c r="E443" s="16"/>
      <c r="F443" s="34">
        <v>1089948485</v>
      </c>
      <c r="G443" s="33">
        <v>78.41</v>
      </c>
      <c r="H443" s="19">
        <f t="shared" si="79"/>
        <v>0.7841</v>
      </c>
      <c r="I443" s="17">
        <v>3444585.13</v>
      </c>
      <c r="J443" s="17">
        <v>404815.38</v>
      </c>
      <c r="K443" s="17">
        <v>0</v>
      </c>
      <c r="L443" s="17">
        <v>162905.38</v>
      </c>
      <c r="M443" s="20">
        <f t="shared" si="80"/>
        <v>4012305.8899999997</v>
      </c>
      <c r="N443" s="17">
        <v>0</v>
      </c>
      <c r="O443" s="17">
        <v>2535682.14</v>
      </c>
      <c r="P443" s="17">
        <v>509943.93</v>
      </c>
      <c r="Q443" s="20">
        <f t="shared" si="91"/>
        <v>3045626.0700000003</v>
      </c>
      <c r="R443" s="17">
        <v>3205000</v>
      </c>
      <c r="S443" s="17">
        <v>0</v>
      </c>
      <c r="T443" s="21">
        <f t="shared" si="81"/>
        <v>3205000</v>
      </c>
      <c r="U443" s="20">
        <f t="shared" si="82"/>
        <v>10262931.96</v>
      </c>
      <c r="V443" s="22">
        <f t="shared" si="83"/>
        <v>0.29405059451043686</v>
      </c>
      <c r="W443" s="22">
        <f t="shared" si="84"/>
        <v>0</v>
      </c>
      <c r="X443" s="22">
        <f t="shared" si="85"/>
        <v>0.29405059451043686</v>
      </c>
      <c r="Y443" s="23">
        <f t="shared" si="86"/>
        <v>0.2794284419781546</v>
      </c>
      <c r="Z443" s="23">
        <f t="shared" si="87"/>
        <v>0.3681188556356404</v>
      </c>
      <c r="AA443" s="24"/>
      <c r="AB443" s="23">
        <f t="shared" si="88"/>
        <v>0.9415978921242321</v>
      </c>
      <c r="AC443" s="30">
        <v>518306.5934065934</v>
      </c>
      <c r="AD443" s="26">
        <f t="shared" si="89"/>
        <v>4880.363958257398</v>
      </c>
      <c r="AE443" s="61" t="s">
        <v>1173</v>
      </c>
      <c r="AF443" s="28">
        <f>F443/H443</f>
        <v>1390063110.5726311</v>
      </c>
      <c r="AG443" s="22">
        <f>(M443/AF443)*100</f>
        <v>0.28864199470390567</v>
      </c>
      <c r="AH443" s="22">
        <f>(Q443/AF443)*100</f>
        <v>0.21909984135507102</v>
      </c>
      <c r="AI443" s="22">
        <f>(T443/AF443)*100</f>
        <v>0.23056507115563354</v>
      </c>
      <c r="AJ443" s="22">
        <f t="shared" si="90"/>
        <v>0.739</v>
      </c>
    </row>
    <row r="444" spans="1:36" ht="12.75">
      <c r="A444" s="13" t="s">
        <v>926</v>
      </c>
      <c r="B444" s="14" t="s">
        <v>927</v>
      </c>
      <c r="C444" s="15" t="s">
        <v>872</v>
      </c>
      <c r="D444" s="16"/>
      <c r="E444" s="16"/>
      <c r="F444" s="34">
        <v>281869428</v>
      </c>
      <c r="G444" s="33">
        <v>97.01</v>
      </c>
      <c r="H444" s="19">
        <f t="shared" si="79"/>
        <v>0.9701000000000001</v>
      </c>
      <c r="I444" s="17">
        <v>735360.09</v>
      </c>
      <c r="J444" s="17">
        <v>86421.16</v>
      </c>
      <c r="K444" s="17">
        <v>35185.52</v>
      </c>
      <c r="L444" s="17">
        <v>34777.49</v>
      </c>
      <c r="M444" s="20">
        <f t="shared" si="80"/>
        <v>891744.26</v>
      </c>
      <c r="N444" s="17">
        <v>0</v>
      </c>
      <c r="O444" s="17">
        <v>1697688.86</v>
      </c>
      <c r="P444" s="17">
        <v>0</v>
      </c>
      <c r="Q444" s="20">
        <f t="shared" si="91"/>
        <v>1697688.86</v>
      </c>
      <c r="R444" s="17">
        <v>2113444.34</v>
      </c>
      <c r="S444" s="17">
        <v>0</v>
      </c>
      <c r="T444" s="21">
        <f t="shared" si="81"/>
        <v>2113444.34</v>
      </c>
      <c r="U444" s="20">
        <f t="shared" si="82"/>
        <v>4702877.46</v>
      </c>
      <c r="V444" s="22">
        <f t="shared" si="83"/>
        <v>0.7497955187960291</v>
      </c>
      <c r="W444" s="22">
        <f t="shared" si="84"/>
        <v>0</v>
      </c>
      <c r="X444" s="22">
        <f t="shared" si="85"/>
        <v>0.7497955187960291</v>
      </c>
      <c r="Y444" s="23">
        <f t="shared" si="86"/>
        <v>0.6022962021975651</v>
      </c>
      <c r="Z444" s="23">
        <f t="shared" si="87"/>
        <v>0.316367853841886</v>
      </c>
      <c r="AA444" s="24"/>
      <c r="AB444" s="23">
        <f t="shared" si="88"/>
        <v>1.6684595748354802</v>
      </c>
      <c r="AC444" s="30">
        <v>215279.41712204006</v>
      </c>
      <c r="AD444" s="26">
        <f t="shared" si="89"/>
        <v>3591.8500476226895</v>
      </c>
      <c r="AE444" s="61" t="s">
        <v>1173</v>
      </c>
      <c r="AF444" s="28">
        <f>F444/H444</f>
        <v>290557084.8366148</v>
      </c>
      <c r="AG444" s="22">
        <f>(M444/AF444)*100</f>
        <v>0.3069084550120136</v>
      </c>
      <c r="AH444" s="22">
        <f>(Q444/AF444)*100</f>
        <v>0.5842875457518578</v>
      </c>
      <c r="AI444" s="22">
        <f>(T444/AF444)*100</f>
        <v>0.7273766327840279</v>
      </c>
      <c r="AJ444" s="22">
        <f t="shared" si="90"/>
        <v>1.6179999999999999</v>
      </c>
    </row>
    <row r="445" spans="1:36" ht="12.75">
      <c r="A445" s="13" t="s">
        <v>928</v>
      </c>
      <c r="B445" s="14" t="s">
        <v>929</v>
      </c>
      <c r="C445" s="15" t="s">
        <v>872</v>
      </c>
      <c r="D445" s="32"/>
      <c r="E445" s="16"/>
      <c r="F445" s="34">
        <v>4289940043</v>
      </c>
      <c r="G445" s="33">
        <v>84.01</v>
      </c>
      <c r="H445" s="19">
        <f t="shared" si="79"/>
        <v>0.8401000000000001</v>
      </c>
      <c r="I445" s="17">
        <v>12968247.6</v>
      </c>
      <c r="J445" s="17">
        <v>1524065.05</v>
      </c>
      <c r="K445" s="17">
        <v>620506.24</v>
      </c>
      <c r="L445" s="17">
        <v>613307.35</v>
      </c>
      <c r="M445" s="20">
        <f t="shared" si="80"/>
        <v>15726126.24</v>
      </c>
      <c r="N445" s="17">
        <v>24878017</v>
      </c>
      <c r="O445" s="17">
        <v>8454975.43</v>
      </c>
      <c r="P445" s="17">
        <v>0</v>
      </c>
      <c r="Q445" s="20">
        <f t="shared" si="91"/>
        <v>33332992.43</v>
      </c>
      <c r="R445" s="17">
        <v>26139966.82</v>
      </c>
      <c r="S445" s="17">
        <v>428994.01</v>
      </c>
      <c r="T445" s="21">
        <f t="shared" si="81"/>
        <v>26568960.830000002</v>
      </c>
      <c r="U445" s="20">
        <f t="shared" si="82"/>
        <v>75628079.5</v>
      </c>
      <c r="V445" s="22">
        <f t="shared" si="83"/>
        <v>0.6093317519123193</v>
      </c>
      <c r="W445" s="22">
        <f t="shared" si="84"/>
        <v>0.01000000013286899</v>
      </c>
      <c r="X445" s="22">
        <f t="shared" si="85"/>
        <v>0.6193317520451882</v>
      </c>
      <c r="Y445" s="23">
        <f t="shared" si="86"/>
        <v>0.7770036899324562</v>
      </c>
      <c r="Z445" s="23">
        <f t="shared" si="87"/>
        <v>0.3665814925702914</v>
      </c>
      <c r="AA445" s="24"/>
      <c r="AB445" s="23">
        <f t="shared" si="88"/>
        <v>1.7629169345479356</v>
      </c>
      <c r="AC445" s="30">
        <v>299226.32259106694</v>
      </c>
      <c r="AD445" s="26">
        <f t="shared" si="89"/>
        <v>5275.111513582954</v>
      </c>
      <c r="AE445" s="61" t="s">
        <v>1173</v>
      </c>
      <c r="AF445" s="28">
        <f>F445/H445</f>
        <v>5106463567.432448</v>
      </c>
      <c r="AG445" s="22">
        <f>(M445/AF445)*100</f>
        <v>0.3079651119083018</v>
      </c>
      <c r="AH445" s="22">
        <f>(Q445/AF445)*100</f>
        <v>0.6527607999122564</v>
      </c>
      <c r="AI445" s="22">
        <f>(T445/AF445)*100</f>
        <v>0.5203006048931627</v>
      </c>
      <c r="AJ445" s="22">
        <f t="shared" si="90"/>
        <v>1.481</v>
      </c>
    </row>
    <row r="446" spans="1:36" ht="12.75">
      <c r="A446" s="13" t="s">
        <v>930</v>
      </c>
      <c r="B446" s="14" t="s">
        <v>931</v>
      </c>
      <c r="C446" s="15" t="s">
        <v>872</v>
      </c>
      <c r="D446" s="16"/>
      <c r="E446" s="16"/>
      <c r="F446" s="34">
        <v>1507459378</v>
      </c>
      <c r="G446" s="33">
        <v>84.11</v>
      </c>
      <c r="H446" s="19">
        <f t="shared" si="79"/>
        <v>0.8411</v>
      </c>
      <c r="I446" s="17">
        <v>4591175.42</v>
      </c>
      <c r="J446" s="17">
        <v>539565.62</v>
      </c>
      <c r="K446" s="17">
        <v>0</v>
      </c>
      <c r="L446" s="17">
        <v>217131.14</v>
      </c>
      <c r="M446" s="20">
        <f t="shared" si="80"/>
        <v>5347872.18</v>
      </c>
      <c r="N446" s="17">
        <v>0</v>
      </c>
      <c r="O446" s="17">
        <v>3698908.9</v>
      </c>
      <c r="P446" s="17">
        <v>679686.79</v>
      </c>
      <c r="Q446" s="20">
        <f t="shared" si="91"/>
        <v>4378595.6899999995</v>
      </c>
      <c r="R446" s="17">
        <v>3476000</v>
      </c>
      <c r="S446" s="17">
        <v>0</v>
      </c>
      <c r="T446" s="21">
        <f t="shared" si="81"/>
        <v>3476000</v>
      </c>
      <c r="U446" s="20">
        <f t="shared" si="82"/>
        <v>13202467.87</v>
      </c>
      <c r="V446" s="22">
        <f t="shared" si="83"/>
        <v>0.23058664470360277</v>
      </c>
      <c r="W446" s="22">
        <f t="shared" si="84"/>
        <v>0</v>
      </c>
      <c r="X446" s="22">
        <f t="shared" si="85"/>
        <v>0.23058664470360277</v>
      </c>
      <c r="Y446" s="23">
        <f t="shared" si="86"/>
        <v>0.29046193575108065</v>
      </c>
      <c r="Z446" s="23">
        <f t="shared" si="87"/>
        <v>0.354760616308959</v>
      </c>
      <c r="AA446" s="24"/>
      <c r="AB446" s="23">
        <f t="shared" si="88"/>
        <v>0.8758091967636423</v>
      </c>
      <c r="AC446" s="30">
        <v>665086.6572371523</v>
      </c>
      <c r="AD446" s="26">
        <f t="shared" si="89"/>
        <v>5824.890110530862</v>
      </c>
      <c r="AE446" s="61" t="s">
        <v>1173</v>
      </c>
      <c r="AF446" s="28">
        <f>F446/H446</f>
        <v>1792247506.8362858</v>
      </c>
      <c r="AG446" s="22">
        <f>(M446/AF446)*100</f>
        <v>0.2983891543774654</v>
      </c>
      <c r="AH446" s="22">
        <f>(Q446/AF446)*100</f>
        <v>0.2443075341602339</v>
      </c>
      <c r="AI446" s="22">
        <f>(T446/AF446)*100</f>
        <v>0.19394642686020028</v>
      </c>
      <c r="AJ446" s="22">
        <f t="shared" si="90"/>
        <v>0.736</v>
      </c>
    </row>
    <row r="447" spans="1:36" ht="12.75">
      <c r="A447" s="13" t="s">
        <v>932</v>
      </c>
      <c r="B447" s="14" t="s">
        <v>933</v>
      </c>
      <c r="C447" s="15" t="s">
        <v>872</v>
      </c>
      <c r="D447" s="16"/>
      <c r="E447" s="16"/>
      <c r="F447" s="34">
        <v>428807230</v>
      </c>
      <c r="G447" s="33">
        <v>79.78</v>
      </c>
      <c r="H447" s="19">
        <f t="shared" si="79"/>
        <v>0.7978000000000001</v>
      </c>
      <c r="I447" s="17">
        <v>1366220.61</v>
      </c>
      <c r="J447" s="17">
        <v>160559.81</v>
      </c>
      <c r="K447" s="17">
        <v>65368.61</v>
      </c>
      <c r="L447" s="17">
        <v>64610.05</v>
      </c>
      <c r="M447" s="20">
        <f t="shared" si="80"/>
        <v>1656759.0800000003</v>
      </c>
      <c r="N447" s="17">
        <v>2488397</v>
      </c>
      <c r="O447" s="17">
        <v>2161286.67</v>
      </c>
      <c r="P447" s="17">
        <v>0</v>
      </c>
      <c r="Q447" s="20">
        <f t="shared" si="91"/>
        <v>4649683.67</v>
      </c>
      <c r="R447" s="17">
        <v>2276482.01</v>
      </c>
      <c r="S447" s="17">
        <v>0</v>
      </c>
      <c r="T447" s="21">
        <f t="shared" si="81"/>
        <v>2276482.01</v>
      </c>
      <c r="U447" s="20">
        <f t="shared" si="82"/>
        <v>8582924.76</v>
      </c>
      <c r="V447" s="22">
        <f t="shared" si="83"/>
        <v>0.5308870398477189</v>
      </c>
      <c r="W447" s="22">
        <f t="shared" si="84"/>
        <v>0</v>
      </c>
      <c r="X447" s="22">
        <f t="shared" si="85"/>
        <v>0.5308870398477189</v>
      </c>
      <c r="Y447" s="23">
        <f t="shared" si="86"/>
        <v>1.084329587912965</v>
      </c>
      <c r="Z447" s="23">
        <f t="shared" si="87"/>
        <v>0.386364539609092</v>
      </c>
      <c r="AA447" s="24"/>
      <c r="AB447" s="23">
        <f t="shared" si="88"/>
        <v>2.0015811673697756</v>
      </c>
      <c r="AC447" s="30">
        <v>220934.5115681234</v>
      </c>
      <c r="AD447" s="26">
        <f t="shared" si="89"/>
        <v>4422.183575767956</v>
      </c>
      <c r="AE447" s="61" t="s">
        <v>1173</v>
      </c>
      <c r="AF447" s="28">
        <f>F447/H447</f>
        <v>537487127.0995237</v>
      </c>
      <c r="AG447" s="22">
        <f>(M447/AF447)*100</f>
        <v>0.30824162970013363</v>
      </c>
      <c r="AH447" s="22">
        <f>(Q447/AF447)*100</f>
        <v>0.8650781452369635</v>
      </c>
      <c r="AI447" s="22">
        <f>(T447/AF447)*100</f>
        <v>0.4235416803905102</v>
      </c>
      <c r="AJ447" s="22">
        <f t="shared" si="90"/>
        <v>1.597</v>
      </c>
    </row>
    <row r="448" spans="1:36" ht="12.75">
      <c r="A448" s="13" t="s">
        <v>934</v>
      </c>
      <c r="B448" s="14" t="s">
        <v>935</v>
      </c>
      <c r="C448" s="15" t="s">
        <v>872</v>
      </c>
      <c r="D448" s="16"/>
      <c r="E448" s="16"/>
      <c r="F448" s="34">
        <v>2842692658</v>
      </c>
      <c r="G448" s="33">
        <v>106.06</v>
      </c>
      <c r="H448" s="19">
        <f t="shared" si="79"/>
        <v>1.0606</v>
      </c>
      <c r="I448" s="17">
        <v>6778055.13</v>
      </c>
      <c r="J448" s="17">
        <v>796547.63</v>
      </c>
      <c r="K448" s="17">
        <v>324312.4</v>
      </c>
      <c r="L448" s="17">
        <v>320563.35</v>
      </c>
      <c r="M448" s="20">
        <f t="shared" si="80"/>
        <v>8219478.51</v>
      </c>
      <c r="N448" s="17">
        <v>26231435</v>
      </c>
      <c r="O448" s="17">
        <v>0</v>
      </c>
      <c r="P448" s="17">
        <v>0</v>
      </c>
      <c r="Q448" s="20">
        <f t="shared" si="91"/>
        <v>26231435</v>
      </c>
      <c r="R448" s="17">
        <v>11619710.88</v>
      </c>
      <c r="S448" s="17">
        <v>284269.27</v>
      </c>
      <c r="T448" s="21">
        <f t="shared" si="81"/>
        <v>11903980.15</v>
      </c>
      <c r="U448" s="20">
        <f t="shared" si="82"/>
        <v>46354893.66</v>
      </c>
      <c r="V448" s="22">
        <f t="shared" si="83"/>
        <v>0.40875719882342626</v>
      </c>
      <c r="W448" s="22">
        <f t="shared" si="84"/>
        <v>0.010000000147747243</v>
      </c>
      <c r="X448" s="22">
        <f t="shared" si="85"/>
        <v>0.41875719897117347</v>
      </c>
      <c r="Y448" s="23">
        <f t="shared" si="86"/>
        <v>0.9227671843517317</v>
      </c>
      <c r="Z448" s="23">
        <f t="shared" si="87"/>
        <v>0.2891441143617292</v>
      </c>
      <c r="AA448" s="24"/>
      <c r="AB448" s="23">
        <f t="shared" si="88"/>
        <v>1.6306684976846342</v>
      </c>
      <c r="AC448" s="30">
        <v>313187.3131718689</v>
      </c>
      <c r="AD448" s="26">
        <f t="shared" si="89"/>
        <v>5107.046854638585</v>
      </c>
      <c r="AE448" s="61" t="s">
        <v>1173</v>
      </c>
      <c r="AF448" s="28">
        <f>F448/H448</f>
        <v>2680268393.362248</v>
      </c>
      <c r="AG448" s="22">
        <f>(M448/AF448)*100</f>
        <v>0.30666624769205</v>
      </c>
      <c r="AH448" s="22">
        <f>(Q448/AF448)*100</f>
        <v>0.9786868757234465</v>
      </c>
      <c r="AI448" s="22">
        <f>(T448/AF448)*100</f>
        <v>0.4441338852288266</v>
      </c>
      <c r="AJ448" s="22">
        <f t="shared" si="90"/>
        <v>1.73</v>
      </c>
    </row>
    <row r="449" spans="1:36" ht="12.75">
      <c r="A449" s="13" t="s">
        <v>936</v>
      </c>
      <c r="B449" s="14" t="s">
        <v>937</v>
      </c>
      <c r="C449" s="15" t="s">
        <v>938</v>
      </c>
      <c r="D449" s="16"/>
      <c r="E449" s="16"/>
      <c r="F449" s="34">
        <v>421379064</v>
      </c>
      <c r="G449" s="33">
        <v>41.55</v>
      </c>
      <c r="H449" s="19">
        <f t="shared" si="79"/>
        <v>0.4155</v>
      </c>
      <c r="I449" s="17">
        <v>5087415.72</v>
      </c>
      <c r="J449" s="17">
        <v>0</v>
      </c>
      <c r="K449" s="17">
        <v>0</v>
      </c>
      <c r="L449" s="17">
        <v>102864.74</v>
      </c>
      <c r="M449" s="20">
        <f t="shared" si="80"/>
        <v>5190280.46</v>
      </c>
      <c r="N449" s="17">
        <v>12774152.5</v>
      </c>
      <c r="O449" s="17">
        <v>0</v>
      </c>
      <c r="P449" s="17">
        <v>0</v>
      </c>
      <c r="Q449" s="20">
        <f t="shared" si="91"/>
        <v>12774152.5</v>
      </c>
      <c r="R449" s="17">
        <v>5857316.21</v>
      </c>
      <c r="S449" s="17">
        <v>105345</v>
      </c>
      <c r="T449" s="21">
        <f t="shared" si="81"/>
        <v>5962661.21</v>
      </c>
      <c r="U449" s="20">
        <f t="shared" si="82"/>
        <v>23927094.17</v>
      </c>
      <c r="V449" s="22">
        <f t="shared" si="83"/>
        <v>1.3900349377585595</v>
      </c>
      <c r="W449" s="22">
        <f t="shared" si="84"/>
        <v>0.025000055531947358</v>
      </c>
      <c r="X449" s="22">
        <f t="shared" si="85"/>
        <v>1.4150349932905066</v>
      </c>
      <c r="Y449" s="23">
        <f t="shared" si="86"/>
        <v>3.031510958028992</v>
      </c>
      <c r="Z449" s="23">
        <f t="shared" si="87"/>
        <v>1.2317366721380347</v>
      </c>
      <c r="AA449" s="24"/>
      <c r="AB449" s="23">
        <f t="shared" si="88"/>
        <v>5.678282623457534</v>
      </c>
      <c r="AC449" s="30">
        <v>147574.71636952998</v>
      </c>
      <c r="AD449" s="26">
        <f t="shared" si="89"/>
        <v>8379.709476227761</v>
      </c>
      <c r="AE449" s="61" t="s">
        <v>1173</v>
      </c>
      <c r="AF449" s="28">
        <f>F449/H449</f>
        <v>1014149371.8411553</v>
      </c>
      <c r="AG449" s="22">
        <f>(M449/AF449)*100</f>
        <v>0.5117865872733535</v>
      </c>
      <c r="AH449" s="22">
        <f>(Q449/AF449)*100</f>
        <v>1.2595928030610462</v>
      </c>
      <c r="AI449" s="22">
        <f>(T449/AF449)*100</f>
        <v>0.5879470397122055</v>
      </c>
      <c r="AJ449" s="22">
        <f t="shared" si="90"/>
        <v>2.36</v>
      </c>
    </row>
    <row r="450" spans="1:36" ht="12.75">
      <c r="A450" s="13" t="s">
        <v>939</v>
      </c>
      <c r="B450" s="14" t="s">
        <v>940</v>
      </c>
      <c r="C450" s="15" t="s">
        <v>938</v>
      </c>
      <c r="D450" s="16"/>
      <c r="E450" s="16"/>
      <c r="F450" s="34">
        <v>5318046789</v>
      </c>
      <c r="G450" s="33">
        <v>47.47</v>
      </c>
      <c r="H450" s="19">
        <f aca="true" t="shared" si="92" ref="H450:H513">G450/100</f>
        <v>0.4747</v>
      </c>
      <c r="I450" s="17">
        <v>56115754.67</v>
      </c>
      <c r="J450" s="17">
        <v>0</v>
      </c>
      <c r="K450" s="17">
        <v>0</v>
      </c>
      <c r="L450" s="17">
        <v>1135181.86</v>
      </c>
      <c r="M450" s="20">
        <f aca="true" t="shared" si="93" ref="M450:M513">SUM(I450:L450)</f>
        <v>57250936.53</v>
      </c>
      <c r="N450" s="17">
        <v>111747537</v>
      </c>
      <c r="O450" s="17">
        <v>0</v>
      </c>
      <c r="P450" s="17">
        <v>0</v>
      </c>
      <c r="Q450" s="20">
        <f t="shared" si="91"/>
        <v>111747537</v>
      </c>
      <c r="R450" s="17">
        <v>59721518.26</v>
      </c>
      <c r="S450" s="17">
        <v>0</v>
      </c>
      <c r="T450" s="21">
        <f aca="true" t="shared" si="94" ref="T450:T513">R450+S450</f>
        <v>59721518.26</v>
      </c>
      <c r="U450" s="20">
        <f aca="true" t="shared" si="95" ref="U450:U513">M450+Q450+T450</f>
        <v>228719991.79</v>
      </c>
      <c r="V450" s="22">
        <f aca="true" t="shared" si="96" ref="V450:V513">(R450/$F450)*100</f>
        <v>1.122997232433714</v>
      </c>
      <c r="W450" s="22">
        <f aca="true" t="shared" si="97" ref="W450:W513">(S450/$F450)*100</f>
        <v>0</v>
      </c>
      <c r="X450" s="22">
        <f aca="true" t="shared" si="98" ref="X450:X513">(T450/$F450)*100</f>
        <v>1.122997232433714</v>
      </c>
      <c r="Y450" s="23">
        <f aca="true" t="shared" si="99" ref="Y450:Y513">(Q450/F450)*100</f>
        <v>2.1012890904070605</v>
      </c>
      <c r="Z450" s="23">
        <f aca="true" t="shared" si="100" ref="Z450:Z513">(M450/F450)*100</f>
        <v>1.0765406699395625</v>
      </c>
      <c r="AA450" s="24"/>
      <c r="AB450" s="23">
        <f aca="true" t="shared" si="101" ref="AB450:AB513">((U450/F450)*100)-AA450</f>
        <v>4.300826992780337</v>
      </c>
      <c r="AC450" s="30">
        <v>177213.30967589308</v>
      </c>
      <c r="AD450" s="26">
        <f aca="true" t="shared" si="102" ref="AD450:AD513">AC450/100*AB450</f>
        <v>7621.637857340218</v>
      </c>
      <c r="AE450" s="61" t="s">
        <v>1173</v>
      </c>
      <c r="AF450" s="28">
        <f>F450/H450</f>
        <v>11202963532.75753</v>
      </c>
      <c r="AG450" s="22">
        <f>(M450/AF450)*100</f>
        <v>0.5110338560203104</v>
      </c>
      <c r="AH450" s="22">
        <f>(Q450/AF450)*100</f>
        <v>0.9974819312162317</v>
      </c>
      <c r="AI450" s="22">
        <f>(T450/AF450)*100</f>
        <v>0.5330867862362841</v>
      </c>
      <c r="AJ450" s="22">
        <f aca="true" t="shared" si="103" ref="AJ450:AJ513">ROUND(AG450,3)+ROUND(AH450,3)+ROUND(AI450,3)</f>
        <v>2.041</v>
      </c>
    </row>
    <row r="451" spans="1:36" ht="12.75">
      <c r="A451" s="13" t="s">
        <v>941</v>
      </c>
      <c r="B451" s="14" t="s">
        <v>942</v>
      </c>
      <c r="C451" s="15" t="s">
        <v>938</v>
      </c>
      <c r="D451" s="16"/>
      <c r="E451" s="16"/>
      <c r="F451" s="34">
        <v>330471372</v>
      </c>
      <c r="G451" s="33">
        <v>45.41</v>
      </c>
      <c r="H451" s="19">
        <f t="shared" si="92"/>
        <v>0.45409999999999995</v>
      </c>
      <c r="I451" s="17">
        <v>3602979.82</v>
      </c>
      <c r="J451" s="17">
        <v>0</v>
      </c>
      <c r="K451" s="17">
        <v>0</v>
      </c>
      <c r="L451" s="17">
        <v>72829</v>
      </c>
      <c r="M451" s="20">
        <f t="shared" si="93"/>
        <v>3675808.82</v>
      </c>
      <c r="N451" s="17">
        <v>5339611</v>
      </c>
      <c r="O451" s="17">
        <v>3563105.82</v>
      </c>
      <c r="P451" s="17">
        <v>0</v>
      </c>
      <c r="Q451" s="20">
        <f t="shared" si="91"/>
        <v>8902716.82</v>
      </c>
      <c r="R451" s="17">
        <v>5009968</v>
      </c>
      <c r="S451" s="17">
        <v>0</v>
      </c>
      <c r="T451" s="21">
        <f t="shared" si="94"/>
        <v>5009968</v>
      </c>
      <c r="U451" s="20">
        <f t="shared" si="95"/>
        <v>17588493.64</v>
      </c>
      <c r="V451" s="22">
        <f t="shared" si="96"/>
        <v>1.51600665730283</v>
      </c>
      <c r="W451" s="22">
        <f t="shared" si="97"/>
        <v>0</v>
      </c>
      <c r="X451" s="22">
        <f t="shared" si="98"/>
        <v>1.51600665730283</v>
      </c>
      <c r="Y451" s="23">
        <f t="shared" si="99"/>
        <v>2.693944944798426</v>
      </c>
      <c r="Z451" s="23">
        <f t="shared" si="100"/>
        <v>1.1122926617679911</v>
      </c>
      <c r="AA451" s="24"/>
      <c r="AB451" s="23">
        <f t="shared" si="101"/>
        <v>5.322244263869247</v>
      </c>
      <c r="AC451" s="30">
        <v>160168.3956574186</v>
      </c>
      <c r="AD451" s="26">
        <f t="shared" si="102"/>
        <v>8524.55325040836</v>
      </c>
      <c r="AE451" s="61" t="s">
        <v>1173</v>
      </c>
      <c r="AF451" s="28">
        <f>F451/H451</f>
        <v>727750213.6093372</v>
      </c>
      <c r="AG451" s="22">
        <f>(M451/AF451)*100</f>
        <v>0.5050920977088447</v>
      </c>
      <c r="AH451" s="22">
        <f>(Q451/AF451)*100</f>
        <v>1.2233203994329649</v>
      </c>
      <c r="AI451" s="22">
        <f>(T451/AF451)*100</f>
        <v>0.6884186230812149</v>
      </c>
      <c r="AJ451" s="22">
        <f t="shared" si="103"/>
        <v>2.4160000000000004</v>
      </c>
    </row>
    <row r="452" spans="1:36" ht="12.75">
      <c r="A452" s="13" t="s">
        <v>943</v>
      </c>
      <c r="B452" s="14" t="s">
        <v>944</v>
      </c>
      <c r="C452" s="15" t="s">
        <v>938</v>
      </c>
      <c r="D452" s="16"/>
      <c r="E452" s="16"/>
      <c r="F452" s="34">
        <v>1233653631</v>
      </c>
      <c r="G452" s="33">
        <v>43.48</v>
      </c>
      <c r="H452" s="19">
        <f t="shared" si="92"/>
        <v>0.43479999999999996</v>
      </c>
      <c r="I452" s="17">
        <v>13604385.44</v>
      </c>
      <c r="J452" s="17">
        <v>0</v>
      </c>
      <c r="K452" s="17">
        <v>0</v>
      </c>
      <c r="L452" s="17">
        <v>275846.28</v>
      </c>
      <c r="M452" s="20">
        <f t="shared" si="93"/>
        <v>13880231.719999999</v>
      </c>
      <c r="N452" s="17">
        <v>29574279</v>
      </c>
      <c r="O452" s="17">
        <v>0</v>
      </c>
      <c r="P452" s="17">
        <v>0</v>
      </c>
      <c r="Q452" s="20">
        <f t="shared" si="91"/>
        <v>29574279</v>
      </c>
      <c r="R452" s="17">
        <v>11889342</v>
      </c>
      <c r="S452" s="17">
        <v>0</v>
      </c>
      <c r="T452" s="21">
        <f t="shared" si="94"/>
        <v>11889342</v>
      </c>
      <c r="U452" s="20">
        <f t="shared" si="95"/>
        <v>55343852.72</v>
      </c>
      <c r="V452" s="22">
        <f t="shared" si="96"/>
        <v>0.9637504159382643</v>
      </c>
      <c r="W452" s="22">
        <f t="shared" si="97"/>
        <v>0</v>
      </c>
      <c r="X452" s="22">
        <f t="shared" si="98"/>
        <v>0.9637504159382643</v>
      </c>
      <c r="Y452" s="23">
        <f t="shared" si="99"/>
        <v>2.3972919348542816</v>
      </c>
      <c r="Z452" s="23">
        <f t="shared" si="100"/>
        <v>1.1251319958219292</v>
      </c>
      <c r="AA452" s="24"/>
      <c r="AB452" s="23">
        <f t="shared" si="101"/>
        <v>4.486174346614475</v>
      </c>
      <c r="AC452" s="30">
        <v>183693.8053914328</v>
      </c>
      <c r="AD452" s="26">
        <f t="shared" si="102"/>
        <v>8240.824373790376</v>
      </c>
      <c r="AE452" s="61" t="s">
        <v>1173</v>
      </c>
      <c r="AF452" s="28">
        <f>F452/H452</f>
        <v>2837289859.705612</v>
      </c>
      <c r="AG452" s="22">
        <f>(M452/AF452)*100</f>
        <v>0.48920739178337475</v>
      </c>
      <c r="AH452" s="22">
        <f>(Q452/AF452)*100</f>
        <v>1.0423425332746417</v>
      </c>
      <c r="AI452" s="22">
        <f>(T452/AF452)*100</f>
        <v>0.41903868084995727</v>
      </c>
      <c r="AJ452" s="22">
        <f t="shared" si="103"/>
        <v>1.9500000000000002</v>
      </c>
    </row>
    <row r="453" spans="1:36" ht="12.75">
      <c r="A453" s="13" t="s">
        <v>945</v>
      </c>
      <c r="B453" s="14" t="s">
        <v>946</v>
      </c>
      <c r="C453" s="15" t="s">
        <v>938</v>
      </c>
      <c r="D453" s="16"/>
      <c r="E453" s="16"/>
      <c r="F453" s="34">
        <v>726993600</v>
      </c>
      <c r="G453" s="33">
        <v>36.8</v>
      </c>
      <c r="H453" s="19">
        <f t="shared" si="92"/>
        <v>0.368</v>
      </c>
      <c r="I453" s="17">
        <v>9715768.54</v>
      </c>
      <c r="J453" s="17">
        <v>0</v>
      </c>
      <c r="K453" s="17">
        <v>0</v>
      </c>
      <c r="L453" s="17">
        <v>196728.31</v>
      </c>
      <c r="M453" s="20">
        <f t="shared" si="93"/>
        <v>9912496.85</v>
      </c>
      <c r="N453" s="17">
        <v>10518643</v>
      </c>
      <c r="O453" s="17">
        <v>6565244.87</v>
      </c>
      <c r="P453" s="17">
        <v>0</v>
      </c>
      <c r="Q453" s="20">
        <f t="shared" si="91"/>
        <v>17083887.87</v>
      </c>
      <c r="R453" s="17">
        <v>9482364</v>
      </c>
      <c r="S453" s="17">
        <v>0</v>
      </c>
      <c r="T453" s="21">
        <f t="shared" si="94"/>
        <v>9482364</v>
      </c>
      <c r="U453" s="20">
        <f t="shared" si="95"/>
        <v>36478748.72</v>
      </c>
      <c r="V453" s="22">
        <f t="shared" si="96"/>
        <v>1.3043256501845408</v>
      </c>
      <c r="W453" s="22">
        <f t="shared" si="97"/>
        <v>0</v>
      </c>
      <c r="X453" s="22">
        <f t="shared" si="98"/>
        <v>1.3043256501845408</v>
      </c>
      <c r="Y453" s="23">
        <f t="shared" si="99"/>
        <v>2.349936487748998</v>
      </c>
      <c r="Z453" s="23">
        <f t="shared" si="100"/>
        <v>1.36349162496066</v>
      </c>
      <c r="AA453" s="24"/>
      <c r="AB453" s="23">
        <f t="shared" si="101"/>
        <v>5.017753762894198</v>
      </c>
      <c r="AC453" s="30">
        <v>148127.04179186016</v>
      </c>
      <c r="AD453" s="26">
        <f t="shared" si="102"/>
        <v>7432.650213374925</v>
      </c>
      <c r="AE453" s="61" t="s">
        <v>1173</v>
      </c>
      <c r="AF453" s="28">
        <f>F453/H453</f>
        <v>1975526086.9565217</v>
      </c>
      <c r="AG453" s="22">
        <f>(M453/AF453)*100</f>
        <v>0.5017649179855228</v>
      </c>
      <c r="AH453" s="22">
        <f>(Q453/AF453)*100</f>
        <v>0.8647766274916313</v>
      </c>
      <c r="AI453" s="22">
        <f>(T453/AF453)*100</f>
        <v>0.479991839267911</v>
      </c>
      <c r="AJ453" s="22">
        <f t="shared" si="103"/>
        <v>1.847</v>
      </c>
    </row>
    <row r="454" spans="1:36" ht="12.75">
      <c r="A454" s="13" t="s">
        <v>947</v>
      </c>
      <c r="B454" s="14" t="s">
        <v>948</v>
      </c>
      <c r="C454" s="15" t="s">
        <v>938</v>
      </c>
      <c r="D454" s="16"/>
      <c r="E454" s="16"/>
      <c r="F454" s="34">
        <v>445574397</v>
      </c>
      <c r="G454" s="33">
        <v>28.21</v>
      </c>
      <c r="H454" s="19">
        <f t="shared" si="92"/>
        <v>0.2821</v>
      </c>
      <c r="I454" s="17">
        <v>7804028.66</v>
      </c>
      <c r="J454" s="17">
        <v>0</v>
      </c>
      <c r="K454" s="17">
        <v>0</v>
      </c>
      <c r="L454" s="17">
        <v>157693.38</v>
      </c>
      <c r="M454" s="20">
        <f t="shared" si="93"/>
        <v>7961722.04</v>
      </c>
      <c r="N454" s="17">
        <v>8512052</v>
      </c>
      <c r="O454" s="17">
        <v>2855070.74</v>
      </c>
      <c r="P454" s="17">
        <v>0</v>
      </c>
      <c r="Q454" s="20">
        <f t="shared" si="91"/>
        <v>11367122.74</v>
      </c>
      <c r="R454" s="17">
        <v>7696000</v>
      </c>
      <c r="S454" s="17">
        <v>0</v>
      </c>
      <c r="T454" s="21">
        <f t="shared" si="94"/>
        <v>7696000</v>
      </c>
      <c r="U454" s="20">
        <f t="shared" si="95"/>
        <v>27024844.78</v>
      </c>
      <c r="V454" s="22">
        <f t="shared" si="96"/>
        <v>1.727208756117107</v>
      </c>
      <c r="W454" s="22">
        <f t="shared" si="97"/>
        <v>0</v>
      </c>
      <c r="X454" s="22">
        <f t="shared" si="98"/>
        <v>1.727208756117107</v>
      </c>
      <c r="Y454" s="23">
        <f t="shared" si="99"/>
        <v>2.5511166746863148</v>
      </c>
      <c r="Z454" s="23">
        <f t="shared" si="100"/>
        <v>1.786844597356881</v>
      </c>
      <c r="AA454" s="24"/>
      <c r="AB454" s="23">
        <f t="shared" si="101"/>
        <v>6.065170028160304</v>
      </c>
      <c r="AC454" s="30">
        <v>144352.35816814765</v>
      </c>
      <c r="AD454" s="26">
        <f t="shared" si="102"/>
        <v>8755.215962557104</v>
      </c>
      <c r="AE454" s="61" t="s">
        <v>1173</v>
      </c>
      <c r="AF454" s="28">
        <f>F454/H454</f>
        <v>1579490950.017724</v>
      </c>
      <c r="AG454" s="22">
        <f>(M454/AF454)*100</f>
        <v>0.5040688609143761</v>
      </c>
      <c r="AH454" s="22">
        <f>(Q454/AF454)*100</f>
        <v>0.7196700139290095</v>
      </c>
      <c r="AI454" s="22">
        <f>(T454/AF454)*100</f>
        <v>0.48724559010063595</v>
      </c>
      <c r="AJ454" s="22">
        <f t="shared" si="103"/>
        <v>1.7109999999999999</v>
      </c>
    </row>
    <row r="455" spans="1:36" ht="12.75">
      <c r="A455" s="13" t="s">
        <v>949</v>
      </c>
      <c r="B455" s="14" t="s">
        <v>950</v>
      </c>
      <c r="C455" s="15" t="s">
        <v>938</v>
      </c>
      <c r="D455" s="16"/>
      <c r="E455" s="16"/>
      <c r="F455" s="34">
        <v>1372139800</v>
      </c>
      <c r="G455" s="33">
        <v>36.11</v>
      </c>
      <c r="H455" s="19">
        <f t="shared" si="92"/>
        <v>0.3611</v>
      </c>
      <c r="I455" s="17">
        <v>18580224.81</v>
      </c>
      <c r="J455" s="17">
        <v>0</v>
      </c>
      <c r="K455" s="17">
        <v>0</v>
      </c>
      <c r="L455" s="17">
        <v>375526.18</v>
      </c>
      <c r="M455" s="20">
        <f t="shared" si="93"/>
        <v>18955750.99</v>
      </c>
      <c r="N455" s="17">
        <v>14529634</v>
      </c>
      <c r="O455" s="17">
        <v>0</v>
      </c>
      <c r="P455" s="17">
        <v>0</v>
      </c>
      <c r="Q455" s="20">
        <f t="shared" si="91"/>
        <v>14529634</v>
      </c>
      <c r="R455" s="17">
        <v>49730512</v>
      </c>
      <c r="S455" s="17">
        <v>0</v>
      </c>
      <c r="T455" s="21">
        <f t="shared" si="94"/>
        <v>49730512</v>
      </c>
      <c r="U455" s="20">
        <f t="shared" si="95"/>
        <v>83215896.99</v>
      </c>
      <c r="V455" s="22">
        <f t="shared" si="96"/>
        <v>3.6243035877248078</v>
      </c>
      <c r="W455" s="22">
        <f t="shared" si="97"/>
        <v>0</v>
      </c>
      <c r="X455" s="22">
        <f t="shared" si="98"/>
        <v>3.6243035877248078</v>
      </c>
      <c r="Y455" s="23">
        <f t="shared" si="99"/>
        <v>1.0589033274889337</v>
      </c>
      <c r="Z455" s="23">
        <f t="shared" si="100"/>
        <v>1.3814737383173346</v>
      </c>
      <c r="AA455" s="24"/>
      <c r="AB455" s="23">
        <f t="shared" si="101"/>
        <v>6.0646806535310755</v>
      </c>
      <c r="AC455" s="30">
        <v>130739.65159021896</v>
      </c>
      <c r="AD455" s="26">
        <f t="shared" si="102"/>
        <v>7928.942356485942</v>
      </c>
      <c r="AE455" s="61" t="s">
        <v>1173</v>
      </c>
      <c r="AF455" s="28">
        <f>F455/H455</f>
        <v>3799888673.4976463</v>
      </c>
      <c r="AG455" s="22">
        <f>(M455/AF455)*100</f>
        <v>0.4988501669063895</v>
      </c>
      <c r="AH455" s="22">
        <f>(Q455/AF455)*100</f>
        <v>0.38236999155625395</v>
      </c>
      <c r="AI455" s="22">
        <f>(T455/AF455)*100</f>
        <v>1.308736025527428</v>
      </c>
      <c r="AJ455" s="22">
        <f t="shared" si="103"/>
        <v>2.19</v>
      </c>
    </row>
    <row r="456" spans="1:36" ht="12.75">
      <c r="A456" s="13" t="s">
        <v>951</v>
      </c>
      <c r="B456" s="14" t="s">
        <v>952</v>
      </c>
      <c r="C456" s="15" t="s">
        <v>938</v>
      </c>
      <c r="D456" s="16"/>
      <c r="E456" s="16"/>
      <c r="F456" s="34">
        <v>9331884808</v>
      </c>
      <c r="G456" s="33">
        <v>105.01</v>
      </c>
      <c r="H456" s="19">
        <f t="shared" si="92"/>
        <v>1.0501</v>
      </c>
      <c r="I456" s="17">
        <v>41786825.6</v>
      </c>
      <c r="J456" s="17">
        <v>0</v>
      </c>
      <c r="K456" s="17">
        <v>0</v>
      </c>
      <c r="L456" s="17">
        <v>851682.98</v>
      </c>
      <c r="M456" s="20">
        <f t="shared" si="93"/>
        <v>42638508.58</v>
      </c>
      <c r="N456" s="17">
        <v>37087707</v>
      </c>
      <c r="O456" s="17">
        <v>0</v>
      </c>
      <c r="P456" s="17">
        <v>0</v>
      </c>
      <c r="Q456" s="20">
        <f t="shared" si="91"/>
        <v>37087707</v>
      </c>
      <c r="R456" s="17">
        <v>93024767.53</v>
      </c>
      <c r="S456" s="17">
        <v>0</v>
      </c>
      <c r="T456" s="21">
        <f t="shared" si="94"/>
        <v>93024767.53</v>
      </c>
      <c r="U456" s="20">
        <f t="shared" si="95"/>
        <v>172750983.11</v>
      </c>
      <c r="V456" s="22">
        <f t="shared" si="96"/>
        <v>0.9968486478771373</v>
      </c>
      <c r="W456" s="22">
        <f t="shared" si="97"/>
        <v>0</v>
      </c>
      <c r="X456" s="22">
        <f t="shared" si="98"/>
        <v>0.9968486478771373</v>
      </c>
      <c r="Y456" s="23">
        <f t="shared" si="99"/>
        <v>0.3974299700764159</v>
      </c>
      <c r="Z456" s="23">
        <f t="shared" si="100"/>
        <v>0.4569120757196556</v>
      </c>
      <c r="AA456" s="24"/>
      <c r="AB456" s="23">
        <f t="shared" si="101"/>
        <v>1.851190693673209</v>
      </c>
      <c r="AC456" s="30">
        <v>360062.47428571427</v>
      </c>
      <c r="AD456" s="26">
        <f t="shared" si="102"/>
        <v>6665.443015386634</v>
      </c>
      <c r="AE456" s="61" t="s">
        <v>1173</v>
      </c>
      <c r="AF456" s="28">
        <f>F456/H456</f>
        <v>8886662992.095991</v>
      </c>
      <c r="AG456" s="22">
        <f>(M456/AF456)*100</f>
        <v>0.47980337071321033</v>
      </c>
      <c r="AH456" s="22">
        <f>(Q456/AF456)*100</f>
        <v>0.41734121157724435</v>
      </c>
      <c r="AI456" s="22">
        <f>(T456/AF456)*100</f>
        <v>1.046790765135782</v>
      </c>
      <c r="AJ456" s="22">
        <f t="shared" si="103"/>
        <v>1.944</v>
      </c>
    </row>
    <row r="457" spans="1:36" ht="12.75">
      <c r="A457" s="13" t="s">
        <v>953</v>
      </c>
      <c r="B457" s="14" t="s">
        <v>954</v>
      </c>
      <c r="C457" s="15" t="s">
        <v>938</v>
      </c>
      <c r="D457" s="16"/>
      <c r="E457" s="16"/>
      <c r="F457" s="34">
        <v>641153234</v>
      </c>
      <c r="G457" s="33">
        <v>41.03</v>
      </c>
      <c r="H457" s="19">
        <f t="shared" si="92"/>
        <v>0.4103</v>
      </c>
      <c r="I457" s="17">
        <v>7570037.04</v>
      </c>
      <c r="J457" s="17">
        <v>0</v>
      </c>
      <c r="K457" s="17">
        <v>0</v>
      </c>
      <c r="L457" s="17">
        <v>153077.05</v>
      </c>
      <c r="M457" s="20">
        <f t="shared" si="93"/>
        <v>7723114.09</v>
      </c>
      <c r="N457" s="17">
        <v>20276736</v>
      </c>
      <c r="O457" s="17">
        <v>0</v>
      </c>
      <c r="P457" s="17">
        <v>0</v>
      </c>
      <c r="Q457" s="20">
        <f t="shared" si="91"/>
        <v>20276736</v>
      </c>
      <c r="R457" s="17">
        <v>7973975</v>
      </c>
      <c r="S457" s="17">
        <v>64115</v>
      </c>
      <c r="T457" s="21">
        <f t="shared" si="94"/>
        <v>8038090</v>
      </c>
      <c r="U457" s="20">
        <f t="shared" si="95"/>
        <v>36037940.09</v>
      </c>
      <c r="V457" s="22">
        <f t="shared" si="96"/>
        <v>1.2436925491668034</v>
      </c>
      <c r="W457" s="22">
        <f t="shared" si="97"/>
        <v>0.009999949559639903</v>
      </c>
      <c r="X457" s="22">
        <f t="shared" si="98"/>
        <v>1.2536924987264433</v>
      </c>
      <c r="Y457" s="23">
        <f t="shared" si="99"/>
        <v>3.1625413278348993</v>
      </c>
      <c r="Z457" s="23">
        <f t="shared" si="100"/>
        <v>1.2045660351453518</v>
      </c>
      <c r="AA457" s="24"/>
      <c r="AB457" s="23">
        <f t="shared" si="101"/>
        <v>5.620799861706695</v>
      </c>
      <c r="AC457" s="30">
        <v>148342.2838674926</v>
      </c>
      <c r="AD457" s="26">
        <f t="shared" si="102"/>
        <v>8338.022886476578</v>
      </c>
      <c r="AE457" s="61" t="s">
        <v>1173</v>
      </c>
      <c r="AF457" s="28">
        <f>F457/H457</f>
        <v>1562644976.84621</v>
      </c>
      <c r="AG457" s="22">
        <f>(M457/AF457)*100</f>
        <v>0.4942334442201378</v>
      </c>
      <c r="AH457" s="22">
        <f>(Q457/AF457)*100</f>
        <v>1.2975907068106594</v>
      </c>
      <c r="AI457" s="22">
        <f>(T457/AF457)*100</f>
        <v>0.5143900322274597</v>
      </c>
      <c r="AJ457" s="22">
        <f t="shared" si="103"/>
        <v>2.306</v>
      </c>
    </row>
    <row r="458" spans="1:36" ht="12.75">
      <c r="A458" s="13" t="s">
        <v>955</v>
      </c>
      <c r="B458" s="14" t="s">
        <v>956</v>
      </c>
      <c r="C458" s="15" t="s">
        <v>938</v>
      </c>
      <c r="D458" s="16"/>
      <c r="E458" s="16"/>
      <c r="F458" s="34">
        <v>181639550</v>
      </c>
      <c r="G458" s="33">
        <v>41.72</v>
      </c>
      <c r="H458" s="19">
        <f t="shared" si="92"/>
        <v>0.4172</v>
      </c>
      <c r="I458" s="17">
        <v>2167277</v>
      </c>
      <c r="J458" s="17">
        <v>0</v>
      </c>
      <c r="K458" s="17">
        <v>0</v>
      </c>
      <c r="L458" s="17">
        <v>43789.18</v>
      </c>
      <c r="M458" s="20">
        <f t="shared" si="93"/>
        <v>2211066.18</v>
      </c>
      <c r="N458" s="17">
        <v>2585202</v>
      </c>
      <c r="O458" s="17">
        <v>2711473.44</v>
      </c>
      <c r="P458" s="17">
        <v>0</v>
      </c>
      <c r="Q458" s="20">
        <f t="shared" si="91"/>
        <v>5296675.4399999995</v>
      </c>
      <c r="R458" s="17">
        <v>2883281</v>
      </c>
      <c r="S458" s="17">
        <v>0</v>
      </c>
      <c r="T458" s="21">
        <f t="shared" si="94"/>
        <v>2883281</v>
      </c>
      <c r="U458" s="20">
        <f t="shared" si="95"/>
        <v>10391022.62</v>
      </c>
      <c r="V458" s="22">
        <f t="shared" si="96"/>
        <v>1.5873640955397654</v>
      </c>
      <c r="W458" s="22">
        <f t="shared" si="97"/>
        <v>0</v>
      </c>
      <c r="X458" s="22">
        <f t="shared" si="98"/>
        <v>1.5873640955397654</v>
      </c>
      <c r="Y458" s="23">
        <f t="shared" si="99"/>
        <v>2.9160364248865402</v>
      </c>
      <c r="Z458" s="23">
        <f t="shared" si="100"/>
        <v>1.2172823484753184</v>
      </c>
      <c r="AA458" s="24"/>
      <c r="AB458" s="23">
        <f t="shared" si="101"/>
        <v>5.720682868901624</v>
      </c>
      <c r="AC458" s="30">
        <v>148223.31797235023</v>
      </c>
      <c r="AD458" s="26">
        <f t="shared" si="102"/>
        <v>8479.38595896182</v>
      </c>
      <c r="AE458" s="61" t="s">
        <v>1173</v>
      </c>
      <c r="AF458" s="28">
        <f>F458/H458</f>
        <v>435377636.6251198</v>
      </c>
      <c r="AG458" s="22">
        <f>(M458/AF458)*100</f>
        <v>0.5078501957839029</v>
      </c>
      <c r="AH458" s="22">
        <f>(Q458/AF458)*100</f>
        <v>1.2165703964626646</v>
      </c>
      <c r="AI458" s="22">
        <f>(T458/AF458)*100</f>
        <v>0.6622483006591902</v>
      </c>
      <c r="AJ458" s="22">
        <f t="shared" si="103"/>
        <v>2.387</v>
      </c>
    </row>
    <row r="459" spans="1:36" ht="12.75">
      <c r="A459" s="13" t="s">
        <v>957</v>
      </c>
      <c r="B459" s="14" t="s">
        <v>958</v>
      </c>
      <c r="C459" s="15" t="s">
        <v>938</v>
      </c>
      <c r="D459" s="16"/>
      <c r="E459" s="16"/>
      <c r="F459" s="34">
        <v>870375673</v>
      </c>
      <c r="G459" s="33">
        <v>44.46</v>
      </c>
      <c r="H459" s="19">
        <f t="shared" si="92"/>
        <v>0.4446</v>
      </c>
      <c r="I459" s="17">
        <v>9822572.14</v>
      </c>
      <c r="J459" s="17">
        <v>0</v>
      </c>
      <c r="K459" s="17">
        <v>0</v>
      </c>
      <c r="L459" s="17">
        <v>198623.13</v>
      </c>
      <c r="M459" s="20">
        <f t="shared" si="93"/>
        <v>10021195.270000001</v>
      </c>
      <c r="N459" s="17">
        <v>15029689</v>
      </c>
      <c r="O459" s="17">
        <v>8869611</v>
      </c>
      <c r="P459" s="17">
        <v>0</v>
      </c>
      <c r="Q459" s="20">
        <f t="shared" si="91"/>
        <v>23899300</v>
      </c>
      <c r="R459" s="17">
        <v>8821047</v>
      </c>
      <c r="S459" s="17">
        <v>87038</v>
      </c>
      <c r="T459" s="21">
        <f t="shared" si="94"/>
        <v>8908085</v>
      </c>
      <c r="U459" s="20">
        <f t="shared" si="95"/>
        <v>42828580.27</v>
      </c>
      <c r="V459" s="22">
        <f t="shared" si="96"/>
        <v>1.013475821261838</v>
      </c>
      <c r="W459" s="22">
        <f t="shared" si="97"/>
        <v>0.010000049714165207</v>
      </c>
      <c r="X459" s="22">
        <f t="shared" si="98"/>
        <v>1.0234758709760032</v>
      </c>
      <c r="Y459" s="23">
        <f t="shared" si="99"/>
        <v>2.745860292444088</v>
      </c>
      <c r="Z459" s="23">
        <f t="shared" si="100"/>
        <v>1.1513643568941985</v>
      </c>
      <c r="AA459" s="24"/>
      <c r="AB459" s="23">
        <f t="shared" si="101"/>
        <v>4.92070052031429</v>
      </c>
      <c r="AC459" s="30">
        <v>182772.01387283238</v>
      </c>
      <c r="AD459" s="26">
        <f t="shared" si="102"/>
        <v>8993.66343762937</v>
      </c>
      <c r="AE459" s="61" t="s">
        <v>1173</v>
      </c>
      <c r="AF459" s="28">
        <f>F459/H459</f>
        <v>1957660083.2208726</v>
      </c>
      <c r="AG459" s="22">
        <f>(M459/AF459)*100</f>
        <v>0.5118965930751607</v>
      </c>
      <c r="AH459" s="22">
        <f>(Q459/AF459)*100</f>
        <v>1.2208094860206415</v>
      </c>
      <c r="AI459" s="22">
        <f>(T459/AF459)*100</f>
        <v>0.45503737223593105</v>
      </c>
      <c r="AJ459" s="22">
        <f t="shared" si="103"/>
        <v>2.188</v>
      </c>
    </row>
    <row r="460" spans="1:36" ht="12.75">
      <c r="A460" s="13" t="s">
        <v>959</v>
      </c>
      <c r="B460" s="14" t="s">
        <v>960</v>
      </c>
      <c r="C460" s="15" t="s">
        <v>938</v>
      </c>
      <c r="D460" s="16"/>
      <c r="E460" s="16"/>
      <c r="F460" s="34">
        <v>1171789259</v>
      </c>
      <c r="G460" s="33">
        <v>46.63</v>
      </c>
      <c r="H460" s="19">
        <f t="shared" si="92"/>
        <v>0.46630000000000005</v>
      </c>
      <c r="I460" s="17">
        <v>11436818.7</v>
      </c>
      <c r="J460" s="17">
        <v>0</v>
      </c>
      <c r="K460" s="17">
        <v>0</v>
      </c>
      <c r="L460" s="17">
        <v>233532.11</v>
      </c>
      <c r="M460" s="20">
        <f t="shared" si="93"/>
        <v>11670350.809999999</v>
      </c>
      <c r="N460" s="17">
        <v>12244895</v>
      </c>
      <c r="O460" s="17">
        <v>7467581.85</v>
      </c>
      <c r="P460" s="17">
        <v>0</v>
      </c>
      <c r="Q460" s="20">
        <f t="shared" si="91"/>
        <v>19712476.85</v>
      </c>
      <c r="R460" s="17">
        <v>10054409</v>
      </c>
      <c r="S460" s="17">
        <v>0</v>
      </c>
      <c r="T460" s="21">
        <f t="shared" si="94"/>
        <v>10054409</v>
      </c>
      <c r="U460" s="20">
        <f t="shared" si="95"/>
        <v>41437236.66</v>
      </c>
      <c r="V460" s="22">
        <f t="shared" si="96"/>
        <v>0.858039013651686</v>
      </c>
      <c r="W460" s="22">
        <f t="shared" si="97"/>
        <v>0</v>
      </c>
      <c r="X460" s="22">
        <f t="shared" si="98"/>
        <v>0.858039013651686</v>
      </c>
      <c r="Y460" s="23">
        <f t="shared" si="99"/>
        <v>1.6822544411119238</v>
      </c>
      <c r="Z460" s="23">
        <f t="shared" si="100"/>
        <v>0.9959428045926472</v>
      </c>
      <c r="AA460" s="24"/>
      <c r="AB460" s="23">
        <f t="shared" si="101"/>
        <v>3.536236259356257</v>
      </c>
      <c r="AC460" s="30">
        <v>192483.44042056074</v>
      </c>
      <c r="AD460" s="26">
        <f t="shared" si="102"/>
        <v>6806.669213408267</v>
      </c>
      <c r="AE460" s="61" t="s">
        <v>1173</v>
      </c>
      <c r="AF460" s="28">
        <f>F460/H460</f>
        <v>2512951445.4214025</v>
      </c>
      <c r="AG460" s="22">
        <f>(M460/AF460)*100</f>
        <v>0.4644081297815514</v>
      </c>
      <c r="AH460" s="22">
        <f>(Q460/AF460)*100</f>
        <v>0.7844352458904901</v>
      </c>
      <c r="AI460" s="22">
        <f>(T460/AF460)*100</f>
        <v>0.4001035920657812</v>
      </c>
      <c r="AJ460" s="22">
        <f t="shared" si="103"/>
        <v>1.6480000000000001</v>
      </c>
    </row>
    <row r="461" spans="1:36" ht="12.75">
      <c r="A461" s="13" t="s">
        <v>961</v>
      </c>
      <c r="B461" s="14" t="s">
        <v>962</v>
      </c>
      <c r="C461" s="15" t="s">
        <v>938</v>
      </c>
      <c r="D461" s="16"/>
      <c r="E461" s="16"/>
      <c r="F461" s="34">
        <v>577020732</v>
      </c>
      <c r="G461" s="33">
        <v>41.25</v>
      </c>
      <c r="H461" s="19">
        <f t="shared" si="92"/>
        <v>0.4125</v>
      </c>
      <c r="I461" s="17">
        <v>7053049.65</v>
      </c>
      <c r="J461" s="17">
        <v>0</v>
      </c>
      <c r="K461" s="17">
        <v>0</v>
      </c>
      <c r="L461" s="17">
        <v>142553.26</v>
      </c>
      <c r="M461" s="20">
        <f t="shared" si="93"/>
        <v>7195602.91</v>
      </c>
      <c r="N461" s="17">
        <v>11057713</v>
      </c>
      <c r="O461" s="17">
        <v>6789460</v>
      </c>
      <c r="P461" s="17">
        <v>0</v>
      </c>
      <c r="Q461" s="20">
        <f t="shared" si="91"/>
        <v>17847173</v>
      </c>
      <c r="R461" s="17">
        <v>7709448</v>
      </c>
      <c r="S461" s="17">
        <v>57702</v>
      </c>
      <c r="T461" s="21">
        <f t="shared" si="94"/>
        <v>7767150</v>
      </c>
      <c r="U461" s="20">
        <f t="shared" si="95"/>
        <v>32809925.91</v>
      </c>
      <c r="V461" s="22">
        <f t="shared" si="96"/>
        <v>1.3360781636525325</v>
      </c>
      <c r="W461" s="22">
        <f t="shared" si="97"/>
        <v>0.00999998731414732</v>
      </c>
      <c r="X461" s="22">
        <f t="shared" si="98"/>
        <v>1.3460781509666797</v>
      </c>
      <c r="Y461" s="23">
        <f t="shared" si="99"/>
        <v>3.092986440563456</v>
      </c>
      <c r="Z461" s="23">
        <f t="shared" si="100"/>
        <v>1.2470267550109448</v>
      </c>
      <c r="AA461" s="24"/>
      <c r="AB461" s="23">
        <f t="shared" si="101"/>
        <v>5.6860913465410805</v>
      </c>
      <c r="AC461" s="30">
        <v>133865.78320364904</v>
      </c>
      <c r="AD461" s="26">
        <f t="shared" si="102"/>
        <v>7611.730714722131</v>
      </c>
      <c r="AE461" s="61" t="s">
        <v>1173</v>
      </c>
      <c r="AF461" s="28">
        <f>F461/H461</f>
        <v>1398838138.1818182</v>
      </c>
      <c r="AG461" s="22">
        <f>(M461/AF461)*100</f>
        <v>0.5143985364420147</v>
      </c>
      <c r="AH461" s="22">
        <f>(Q461/AF461)*100</f>
        <v>1.2758569067324257</v>
      </c>
      <c r="AI461" s="22">
        <f>(T461/AF461)*100</f>
        <v>0.5552572372737553</v>
      </c>
      <c r="AJ461" s="22">
        <f t="shared" si="103"/>
        <v>2.345</v>
      </c>
    </row>
    <row r="462" spans="1:36" ht="12.75">
      <c r="A462" s="13" t="s">
        <v>963</v>
      </c>
      <c r="B462" s="14" t="s">
        <v>964</v>
      </c>
      <c r="C462" s="15" t="s">
        <v>938</v>
      </c>
      <c r="D462" s="16"/>
      <c r="E462" s="16"/>
      <c r="F462" s="34">
        <v>5342427118</v>
      </c>
      <c r="G462" s="33">
        <v>45.91</v>
      </c>
      <c r="H462" s="19">
        <f t="shared" si="92"/>
        <v>0.45909999999999995</v>
      </c>
      <c r="I462" s="17">
        <v>55240307.14</v>
      </c>
      <c r="J462" s="17">
        <v>0</v>
      </c>
      <c r="K462" s="17">
        <v>0</v>
      </c>
      <c r="L462" s="17">
        <v>1125926.16</v>
      </c>
      <c r="M462" s="20">
        <f t="shared" si="93"/>
        <v>56366233.3</v>
      </c>
      <c r="N462" s="17">
        <v>116107823</v>
      </c>
      <c r="O462" s="17">
        <v>0</v>
      </c>
      <c r="P462" s="17">
        <v>0</v>
      </c>
      <c r="Q462" s="20">
        <f t="shared" si="91"/>
        <v>116107823</v>
      </c>
      <c r="R462" s="17">
        <v>49495970</v>
      </c>
      <c r="S462" s="17">
        <v>1068485</v>
      </c>
      <c r="T462" s="21">
        <f t="shared" si="94"/>
        <v>50564455</v>
      </c>
      <c r="U462" s="20">
        <f t="shared" si="95"/>
        <v>223038511.3</v>
      </c>
      <c r="V462" s="22">
        <f t="shared" si="96"/>
        <v>0.9264697282108997</v>
      </c>
      <c r="W462" s="22">
        <f t="shared" si="97"/>
        <v>0.019999992071019584</v>
      </c>
      <c r="X462" s="22">
        <f t="shared" si="98"/>
        <v>0.9464697202819193</v>
      </c>
      <c r="Y462" s="23">
        <f t="shared" si="99"/>
        <v>2.1733159935641075</v>
      </c>
      <c r="Z462" s="23">
        <f t="shared" si="100"/>
        <v>1.0550678943300467</v>
      </c>
      <c r="AA462" s="24"/>
      <c r="AB462" s="23">
        <f t="shared" si="101"/>
        <v>4.174853608176074</v>
      </c>
      <c r="AC462" s="30">
        <v>229782.39482975286</v>
      </c>
      <c r="AD462" s="26">
        <f t="shared" si="102"/>
        <v>9593.07860150333</v>
      </c>
      <c r="AE462" s="61" t="s">
        <v>1173</v>
      </c>
      <c r="AF462" s="28">
        <f>F462/H462</f>
        <v>11636739529.514269</v>
      </c>
      <c r="AG462" s="22">
        <f>(M462/AF462)*100</f>
        <v>0.48438167028692436</v>
      </c>
      <c r="AH462" s="22">
        <f>(Q462/AF462)*100</f>
        <v>0.9977693726452815</v>
      </c>
      <c r="AI462" s="22">
        <f>(T462/AF462)*100</f>
        <v>0.4345242485814291</v>
      </c>
      <c r="AJ462" s="22">
        <f t="shared" si="103"/>
        <v>1.917</v>
      </c>
    </row>
    <row r="463" spans="1:36" ht="12.75">
      <c r="A463" s="13" t="s">
        <v>965</v>
      </c>
      <c r="B463" s="14" t="s">
        <v>966</v>
      </c>
      <c r="C463" s="15" t="s">
        <v>938</v>
      </c>
      <c r="D463" s="16"/>
      <c r="E463" s="16"/>
      <c r="F463" s="34">
        <v>1515553271</v>
      </c>
      <c r="G463" s="33">
        <v>39.31</v>
      </c>
      <c r="H463" s="19">
        <f t="shared" si="92"/>
        <v>0.3931</v>
      </c>
      <c r="I463" s="17">
        <v>18774319</v>
      </c>
      <c r="J463" s="17">
        <v>0</v>
      </c>
      <c r="K463" s="17">
        <v>0</v>
      </c>
      <c r="L463" s="17">
        <v>380816.72</v>
      </c>
      <c r="M463" s="20">
        <f t="shared" si="93"/>
        <v>19155135.72</v>
      </c>
      <c r="N463" s="17">
        <v>46230729</v>
      </c>
      <c r="O463" s="17">
        <v>0</v>
      </c>
      <c r="P463" s="17">
        <v>0</v>
      </c>
      <c r="Q463" s="20">
        <f aca="true" t="shared" si="104" ref="Q463:Q526">SUM(N463:P463)</f>
        <v>46230729</v>
      </c>
      <c r="R463" s="17">
        <v>20035089</v>
      </c>
      <c r="S463" s="17">
        <v>150952</v>
      </c>
      <c r="T463" s="21">
        <f t="shared" si="94"/>
        <v>20186041</v>
      </c>
      <c r="U463" s="20">
        <f t="shared" si="95"/>
        <v>85571905.72</v>
      </c>
      <c r="V463" s="22">
        <f t="shared" si="96"/>
        <v>1.3219653431766438</v>
      </c>
      <c r="W463" s="22">
        <f t="shared" si="97"/>
        <v>0.009960190967117777</v>
      </c>
      <c r="X463" s="22">
        <f t="shared" si="98"/>
        <v>1.3319255341437617</v>
      </c>
      <c r="Y463" s="23">
        <f t="shared" si="99"/>
        <v>3.0504192683042946</v>
      </c>
      <c r="Z463" s="23">
        <f t="shared" si="100"/>
        <v>1.2639038222233496</v>
      </c>
      <c r="AA463" s="24"/>
      <c r="AB463" s="23">
        <f t="shared" si="101"/>
        <v>5.646248624671406</v>
      </c>
      <c r="AC463" s="30">
        <v>135973.00349825088</v>
      </c>
      <c r="AD463" s="26">
        <f t="shared" si="102"/>
        <v>7677.373839944394</v>
      </c>
      <c r="AE463" s="61" t="s">
        <v>1173</v>
      </c>
      <c r="AF463" s="28">
        <f>F463/H463</f>
        <v>3855388631.3915033</v>
      </c>
      <c r="AG463" s="22">
        <f>(M463/AF463)*100</f>
        <v>0.4968405925159987</v>
      </c>
      <c r="AH463" s="22">
        <f>(Q463/AF463)*100</f>
        <v>1.1991198143704183</v>
      </c>
      <c r="AI463" s="22">
        <f>(T463/AF463)*100</f>
        <v>0.5235799274719127</v>
      </c>
      <c r="AJ463" s="22">
        <f t="shared" si="103"/>
        <v>2.22</v>
      </c>
    </row>
    <row r="464" spans="1:36" ht="12.75">
      <c r="A464" s="13" t="s">
        <v>967</v>
      </c>
      <c r="B464" s="14" t="s">
        <v>968</v>
      </c>
      <c r="C464" s="15" t="s">
        <v>938</v>
      </c>
      <c r="D464" s="16"/>
      <c r="E464" s="16"/>
      <c r="F464" s="34">
        <v>827550839</v>
      </c>
      <c r="G464" s="33">
        <v>43.8</v>
      </c>
      <c r="H464" s="19">
        <f t="shared" si="92"/>
        <v>0.43799999999999994</v>
      </c>
      <c r="I464" s="17">
        <v>8978251.44</v>
      </c>
      <c r="J464" s="17">
        <v>0</v>
      </c>
      <c r="K464" s="17">
        <v>0</v>
      </c>
      <c r="L464" s="17">
        <v>182381.48</v>
      </c>
      <c r="M464" s="20">
        <f t="shared" si="93"/>
        <v>9160632.92</v>
      </c>
      <c r="N464" s="17">
        <v>12182436</v>
      </c>
      <c r="O464" s="17">
        <v>5142734.28</v>
      </c>
      <c r="P464" s="17">
        <v>0</v>
      </c>
      <c r="Q464" s="20">
        <f t="shared" si="104"/>
        <v>17325170.28</v>
      </c>
      <c r="R464" s="17">
        <v>8650058.61</v>
      </c>
      <c r="S464" s="17">
        <v>82755</v>
      </c>
      <c r="T464" s="21">
        <f t="shared" si="94"/>
        <v>8732813.61</v>
      </c>
      <c r="U464" s="20">
        <f t="shared" si="95"/>
        <v>35218616.81</v>
      </c>
      <c r="V464" s="22">
        <f t="shared" si="96"/>
        <v>1.0452600858277903</v>
      </c>
      <c r="W464" s="22">
        <f t="shared" si="97"/>
        <v>0.00999998986165006</v>
      </c>
      <c r="X464" s="22">
        <f t="shared" si="98"/>
        <v>1.0552600756894404</v>
      </c>
      <c r="Y464" s="23">
        <f t="shared" si="99"/>
        <v>2.0935475457840726</v>
      </c>
      <c r="Z464" s="23">
        <f t="shared" si="100"/>
        <v>1.106957118316691</v>
      </c>
      <c r="AA464" s="24"/>
      <c r="AB464" s="23">
        <f t="shared" si="101"/>
        <v>4.255764739790204</v>
      </c>
      <c r="AC464" s="30">
        <v>189242.78626943004</v>
      </c>
      <c r="AD464" s="26">
        <f t="shared" si="102"/>
        <v>8053.727770650942</v>
      </c>
      <c r="AE464" s="61" t="s">
        <v>1173</v>
      </c>
      <c r="AF464" s="28">
        <f>F464/H464</f>
        <v>1889385477.16895</v>
      </c>
      <c r="AG464" s="22">
        <f>(M464/AF464)*100</f>
        <v>0.4848472178227106</v>
      </c>
      <c r="AH464" s="22">
        <f>(Q464/AF464)*100</f>
        <v>0.9169738250534236</v>
      </c>
      <c r="AI464" s="22">
        <f>(T464/AF464)*100</f>
        <v>0.4622039131519749</v>
      </c>
      <c r="AJ464" s="22">
        <f t="shared" si="103"/>
        <v>1.864</v>
      </c>
    </row>
    <row r="465" spans="1:36" ht="12.75">
      <c r="A465" s="13" t="s">
        <v>969</v>
      </c>
      <c r="B465" s="14" t="s">
        <v>970</v>
      </c>
      <c r="C465" s="15" t="s">
        <v>971</v>
      </c>
      <c r="D465" s="16"/>
      <c r="E465" s="16"/>
      <c r="F465" s="34">
        <v>198289700</v>
      </c>
      <c r="G465" s="33">
        <v>66.5</v>
      </c>
      <c r="H465" s="19">
        <f t="shared" si="92"/>
        <v>0.665</v>
      </c>
      <c r="I465" s="17">
        <v>2566764.08</v>
      </c>
      <c r="J465" s="17">
        <v>0</v>
      </c>
      <c r="K465" s="17">
        <v>0</v>
      </c>
      <c r="L465" s="17">
        <v>56600.88</v>
      </c>
      <c r="M465" s="20">
        <f t="shared" si="93"/>
        <v>2623364.96</v>
      </c>
      <c r="N465" s="17">
        <v>3577080</v>
      </c>
      <c r="O465" s="17">
        <v>0</v>
      </c>
      <c r="P465" s="17">
        <v>0</v>
      </c>
      <c r="Q465" s="20">
        <f t="shared" si="104"/>
        <v>3577080</v>
      </c>
      <c r="R465" s="17">
        <v>381045</v>
      </c>
      <c r="S465" s="17">
        <v>39658</v>
      </c>
      <c r="T465" s="21">
        <f t="shared" si="94"/>
        <v>420703</v>
      </c>
      <c r="U465" s="20">
        <f t="shared" si="95"/>
        <v>6621147.96</v>
      </c>
      <c r="V465" s="22">
        <f t="shared" si="96"/>
        <v>0.1921658058890603</v>
      </c>
      <c r="W465" s="22">
        <f t="shared" si="97"/>
        <v>0.020000030258757767</v>
      </c>
      <c r="X465" s="22">
        <f t="shared" si="98"/>
        <v>0.21216583614781806</v>
      </c>
      <c r="Y465" s="23">
        <f t="shared" si="99"/>
        <v>1.8039666205556817</v>
      </c>
      <c r="Z465" s="23">
        <f t="shared" si="100"/>
        <v>1.3229960809865566</v>
      </c>
      <c r="AA465" s="24"/>
      <c r="AB465" s="23">
        <f t="shared" si="101"/>
        <v>3.3391285376900566</v>
      </c>
      <c r="AC465" s="30">
        <v>137676.47975077882</v>
      </c>
      <c r="AD465" s="26">
        <f t="shared" si="102"/>
        <v>4597.1946250453275</v>
      </c>
      <c r="AE465" s="61" t="s">
        <v>1173</v>
      </c>
      <c r="AF465" s="28">
        <f>F465/H465</f>
        <v>298180000</v>
      </c>
      <c r="AG465" s="22">
        <f>(M465/AF465)*100</f>
        <v>0.8797923938560601</v>
      </c>
      <c r="AH465" s="22">
        <f>(Q465/AF465)*100</f>
        <v>1.1996378026695285</v>
      </c>
      <c r="AI465" s="22">
        <f>(T465/AF465)*100</f>
        <v>0.14109028103829901</v>
      </c>
      <c r="AJ465" s="22">
        <f t="shared" si="103"/>
        <v>2.221</v>
      </c>
    </row>
    <row r="466" spans="1:36" ht="12.75">
      <c r="A466" s="13" t="s">
        <v>972</v>
      </c>
      <c r="B466" s="14" t="s">
        <v>973</v>
      </c>
      <c r="C466" s="15" t="s">
        <v>971</v>
      </c>
      <c r="D466" s="16"/>
      <c r="E466" s="16"/>
      <c r="F466" s="34">
        <v>105653144</v>
      </c>
      <c r="G466" s="33">
        <v>97.07</v>
      </c>
      <c r="H466" s="19">
        <f t="shared" si="92"/>
        <v>0.9706999999999999</v>
      </c>
      <c r="I466" s="17">
        <v>957237.06</v>
      </c>
      <c r="J466" s="17">
        <v>0</v>
      </c>
      <c r="K466" s="17">
        <v>0</v>
      </c>
      <c r="L466" s="17">
        <v>21108.3</v>
      </c>
      <c r="M466" s="20">
        <f t="shared" si="93"/>
        <v>978345.3600000001</v>
      </c>
      <c r="N466" s="17">
        <v>1137441</v>
      </c>
      <c r="O466" s="17">
        <v>0</v>
      </c>
      <c r="P466" s="17">
        <v>0</v>
      </c>
      <c r="Q466" s="20">
        <f t="shared" si="104"/>
        <v>1137441</v>
      </c>
      <c r="R466" s="17">
        <v>451572</v>
      </c>
      <c r="S466" s="17">
        <v>0</v>
      </c>
      <c r="T466" s="21">
        <f t="shared" si="94"/>
        <v>451572</v>
      </c>
      <c r="U466" s="20">
        <f t="shared" si="95"/>
        <v>2567358.3600000003</v>
      </c>
      <c r="V466" s="22">
        <f t="shared" si="96"/>
        <v>0.42740990272849805</v>
      </c>
      <c r="W466" s="22">
        <f t="shared" si="97"/>
        <v>0</v>
      </c>
      <c r="X466" s="22">
        <f t="shared" si="98"/>
        <v>0.42740990272849805</v>
      </c>
      <c r="Y466" s="23">
        <f t="shared" si="99"/>
        <v>1.0765803618678873</v>
      </c>
      <c r="Z466" s="23">
        <f t="shared" si="100"/>
        <v>0.9259973938873036</v>
      </c>
      <c r="AA466" s="24"/>
      <c r="AB466" s="23">
        <f t="shared" si="101"/>
        <v>2.429987658483689</v>
      </c>
      <c r="AC466" s="30">
        <v>167575</v>
      </c>
      <c r="AD466" s="26">
        <f t="shared" si="102"/>
        <v>4072.051818704042</v>
      </c>
      <c r="AE466" s="61" t="s">
        <v>1173</v>
      </c>
      <c r="AF466" s="28">
        <f>F466/H466</f>
        <v>108842221.0775729</v>
      </c>
      <c r="AG466" s="22">
        <f>(M466/AF466)*100</f>
        <v>0.8988656702464055</v>
      </c>
      <c r="AH466" s="22">
        <f>(Q466/AF466)*100</f>
        <v>1.045036557265158</v>
      </c>
      <c r="AI466" s="22">
        <f>(T466/AF466)*100</f>
        <v>0.41488679257855304</v>
      </c>
      <c r="AJ466" s="22">
        <f t="shared" si="103"/>
        <v>2.359</v>
      </c>
    </row>
    <row r="467" spans="1:36" ht="12.75">
      <c r="A467" s="13" t="s">
        <v>974</v>
      </c>
      <c r="B467" s="14" t="s">
        <v>975</v>
      </c>
      <c r="C467" s="15" t="s">
        <v>971</v>
      </c>
      <c r="D467" s="16"/>
      <c r="E467" s="16" t="s">
        <v>110</v>
      </c>
      <c r="F467" s="34">
        <v>122236101</v>
      </c>
      <c r="G467" s="33">
        <v>102.58</v>
      </c>
      <c r="H467" s="19">
        <f t="shared" si="92"/>
        <v>1.0258</v>
      </c>
      <c r="I467" s="17">
        <v>947652.35</v>
      </c>
      <c r="J467" s="17">
        <v>0</v>
      </c>
      <c r="K467" s="17">
        <v>0</v>
      </c>
      <c r="L467" s="17">
        <v>20897.15</v>
      </c>
      <c r="M467" s="20">
        <f t="shared" si="93"/>
        <v>968549.5</v>
      </c>
      <c r="N467" s="17">
        <v>1272781</v>
      </c>
      <c r="O467" s="17">
        <v>0</v>
      </c>
      <c r="P467" s="17">
        <v>0</v>
      </c>
      <c r="Q467" s="20">
        <f t="shared" si="104"/>
        <v>1272781</v>
      </c>
      <c r="R467" s="17">
        <v>242949.31</v>
      </c>
      <c r="S467" s="17">
        <v>0</v>
      </c>
      <c r="T467" s="21">
        <f t="shared" si="94"/>
        <v>242949.31</v>
      </c>
      <c r="U467" s="20">
        <f t="shared" si="95"/>
        <v>2484279.81</v>
      </c>
      <c r="V467" s="22">
        <f t="shared" si="96"/>
        <v>0.1987541389266007</v>
      </c>
      <c r="W467" s="22">
        <f t="shared" si="97"/>
        <v>0</v>
      </c>
      <c r="X467" s="22">
        <f t="shared" si="98"/>
        <v>0.1987541389266007</v>
      </c>
      <c r="Y467" s="23">
        <f t="shared" si="99"/>
        <v>1.0412480352265163</v>
      </c>
      <c r="Z467" s="23">
        <f t="shared" si="100"/>
        <v>0.7923596155934326</v>
      </c>
      <c r="AA467" s="24"/>
      <c r="AB467" s="23">
        <f t="shared" si="101"/>
        <v>2.03236178974655</v>
      </c>
      <c r="AC467" s="30">
        <v>188875.42372881356</v>
      </c>
      <c r="AD467" s="26">
        <f t="shared" si="102"/>
        <v>3838.6319420862947</v>
      </c>
      <c r="AE467" s="61" t="s">
        <v>1173</v>
      </c>
      <c r="AF467" s="28">
        <f>F467/H467</f>
        <v>119161728.4070969</v>
      </c>
      <c r="AG467" s="22">
        <f>(M467/AF467)*100</f>
        <v>0.8128024936757431</v>
      </c>
      <c r="AH467" s="22">
        <f>(Q467/AF467)*100</f>
        <v>1.0681122345353604</v>
      </c>
      <c r="AI467" s="22">
        <f>(T467/AF467)*100</f>
        <v>0.20388199571090707</v>
      </c>
      <c r="AJ467" s="22">
        <f t="shared" si="103"/>
        <v>2.085</v>
      </c>
    </row>
    <row r="468" spans="1:36" ht="12.75">
      <c r="A468" s="13" t="s">
        <v>976</v>
      </c>
      <c r="B468" s="14" t="s">
        <v>977</v>
      </c>
      <c r="C468" s="15" t="s">
        <v>971</v>
      </c>
      <c r="D468" s="16"/>
      <c r="E468" s="16"/>
      <c r="F468" s="34">
        <v>207832672</v>
      </c>
      <c r="G468" s="33">
        <v>66.7</v>
      </c>
      <c r="H468" s="19">
        <f t="shared" si="92"/>
        <v>0.667</v>
      </c>
      <c r="I468" s="17">
        <v>2098815.53</v>
      </c>
      <c r="J468" s="17">
        <v>0</v>
      </c>
      <c r="K468" s="17">
        <v>0</v>
      </c>
      <c r="L468" s="17">
        <v>46282.08</v>
      </c>
      <c r="M468" s="20">
        <f t="shared" si="93"/>
        <v>2145097.61</v>
      </c>
      <c r="N468" s="17">
        <v>0</v>
      </c>
      <c r="O468" s="17">
        <v>0</v>
      </c>
      <c r="P468" s="17">
        <v>0</v>
      </c>
      <c r="Q468" s="20">
        <f t="shared" si="104"/>
        <v>0</v>
      </c>
      <c r="R468" s="17">
        <v>0</v>
      </c>
      <c r="S468" s="17">
        <v>0</v>
      </c>
      <c r="T468" s="21">
        <f t="shared" si="94"/>
        <v>0</v>
      </c>
      <c r="U468" s="20">
        <f t="shared" si="95"/>
        <v>2145097.61</v>
      </c>
      <c r="V468" s="22">
        <f t="shared" si="96"/>
        <v>0</v>
      </c>
      <c r="W468" s="22">
        <f t="shared" si="97"/>
        <v>0</v>
      </c>
      <c r="X468" s="22">
        <f t="shared" si="98"/>
        <v>0</v>
      </c>
      <c r="Y468" s="23">
        <f t="shared" si="99"/>
        <v>0</v>
      </c>
      <c r="Z468" s="23">
        <f t="shared" si="100"/>
        <v>1.0321272345476076</v>
      </c>
      <c r="AA468" s="24"/>
      <c r="AB468" s="23">
        <f t="shared" si="101"/>
        <v>1.0321272345476076</v>
      </c>
      <c r="AC468" s="30">
        <v>124494.93487698986</v>
      </c>
      <c r="AD468" s="26">
        <f t="shared" si="102"/>
        <v>1284.9461284977206</v>
      </c>
      <c r="AE468" s="61" t="s">
        <v>1173</v>
      </c>
      <c r="AF468" s="28">
        <f>F468/H468</f>
        <v>311593211.39430285</v>
      </c>
      <c r="AG468" s="22">
        <f>(M468/AF468)*100</f>
        <v>0.6884288654432542</v>
      </c>
      <c r="AH468" s="22">
        <f>(Q468/AF468)*100</f>
        <v>0</v>
      </c>
      <c r="AI468" s="22">
        <f>(T468/AF468)*100</f>
        <v>0</v>
      </c>
      <c r="AJ468" s="22">
        <f t="shared" si="103"/>
        <v>0.688</v>
      </c>
    </row>
    <row r="469" spans="1:36" ht="12.75">
      <c r="A469" s="13" t="s">
        <v>978</v>
      </c>
      <c r="B469" s="14" t="s">
        <v>979</v>
      </c>
      <c r="C469" s="15" t="s">
        <v>971</v>
      </c>
      <c r="D469" s="16"/>
      <c r="E469" s="16"/>
      <c r="F469" s="34">
        <v>225193172</v>
      </c>
      <c r="G469" s="33">
        <v>103.71</v>
      </c>
      <c r="H469" s="19">
        <f t="shared" si="92"/>
        <v>1.0371</v>
      </c>
      <c r="I469" s="17">
        <v>1923255.31</v>
      </c>
      <c r="J469" s="17">
        <v>0</v>
      </c>
      <c r="K469" s="17">
        <v>0</v>
      </c>
      <c r="L469" s="17">
        <v>42407.49</v>
      </c>
      <c r="M469" s="20">
        <f t="shared" si="93"/>
        <v>1965662.8</v>
      </c>
      <c r="N469" s="17">
        <v>2335576</v>
      </c>
      <c r="O469" s="17">
        <v>0</v>
      </c>
      <c r="P469" s="17">
        <v>0</v>
      </c>
      <c r="Q469" s="20">
        <f t="shared" si="104"/>
        <v>2335576</v>
      </c>
      <c r="R469" s="17">
        <v>516778</v>
      </c>
      <c r="S469" s="17">
        <v>45110</v>
      </c>
      <c r="T469" s="21">
        <f t="shared" si="94"/>
        <v>561888</v>
      </c>
      <c r="U469" s="20">
        <f t="shared" si="95"/>
        <v>4863126.8</v>
      </c>
      <c r="V469" s="22">
        <f t="shared" si="96"/>
        <v>0.22948209104670367</v>
      </c>
      <c r="W469" s="22">
        <f t="shared" si="97"/>
        <v>0.02003169083652323</v>
      </c>
      <c r="X469" s="22">
        <f t="shared" si="98"/>
        <v>0.2495137818832269</v>
      </c>
      <c r="Y469" s="23">
        <f t="shared" si="99"/>
        <v>1.0371433464243756</v>
      </c>
      <c r="Z469" s="23">
        <f t="shared" si="100"/>
        <v>0.8728785080570739</v>
      </c>
      <c r="AA469" s="24">
        <v>0.066</v>
      </c>
      <c r="AB469" s="23">
        <f t="shared" si="101"/>
        <v>2.093535636364676</v>
      </c>
      <c r="AC469" s="30">
        <v>197824.31506849316</v>
      </c>
      <c r="AD469" s="26">
        <f t="shared" si="102"/>
        <v>4141.522533353241</v>
      </c>
      <c r="AE469" s="61" t="s">
        <v>1173</v>
      </c>
      <c r="AF469" s="28">
        <f>F469/H469</f>
        <v>217137375.37363803</v>
      </c>
      <c r="AG469" s="22">
        <f>(M469/AF469)*100</f>
        <v>0.9052623007059912</v>
      </c>
      <c r="AH469" s="22">
        <f>(Q469/AF469)*100</f>
        <v>1.0756213645767199</v>
      </c>
      <c r="AI469" s="22">
        <f>(T469/AF469)*100</f>
        <v>0.2587707431910946</v>
      </c>
      <c r="AJ469" s="22">
        <f t="shared" si="103"/>
        <v>2.24</v>
      </c>
    </row>
    <row r="470" spans="1:36" ht="12.75">
      <c r="A470" s="13" t="s">
        <v>980</v>
      </c>
      <c r="B470" s="14" t="s">
        <v>981</v>
      </c>
      <c r="C470" s="15" t="s">
        <v>971</v>
      </c>
      <c r="D470" s="16"/>
      <c r="E470" s="16"/>
      <c r="F470" s="34">
        <v>114894357</v>
      </c>
      <c r="G470" s="33">
        <v>58.28</v>
      </c>
      <c r="H470" s="19">
        <f t="shared" si="92"/>
        <v>0.5828</v>
      </c>
      <c r="I470" s="17">
        <v>1778451.02</v>
      </c>
      <c r="J470" s="17">
        <v>0</v>
      </c>
      <c r="K470" s="17">
        <v>0</v>
      </c>
      <c r="L470" s="17">
        <v>39217.5</v>
      </c>
      <c r="M470" s="20">
        <f t="shared" si="93"/>
        <v>1817668.52</v>
      </c>
      <c r="N470" s="17">
        <v>2792251</v>
      </c>
      <c r="O470" s="17">
        <v>0</v>
      </c>
      <c r="P470" s="17">
        <v>0</v>
      </c>
      <c r="Q470" s="20">
        <f t="shared" si="104"/>
        <v>2792251</v>
      </c>
      <c r="R470" s="17">
        <v>260237.96</v>
      </c>
      <c r="S470" s="17">
        <v>0</v>
      </c>
      <c r="T470" s="21">
        <f t="shared" si="94"/>
        <v>260237.96</v>
      </c>
      <c r="U470" s="20">
        <f t="shared" si="95"/>
        <v>4870157.4799999995</v>
      </c>
      <c r="V470" s="22">
        <f t="shared" si="96"/>
        <v>0.22650195083123184</v>
      </c>
      <c r="W470" s="22">
        <f t="shared" si="97"/>
        <v>0</v>
      </c>
      <c r="X470" s="22">
        <f t="shared" si="98"/>
        <v>0.22650195083123184</v>
      </c>
      <c r="Y470" s="23">
        <f t="shared" si="99"/>
        <v>2.4302768847037455</v>
      </c>
      <c r="Z470" s="23">
        <f t="shared" si="100"/>
        <v>1.5820346337810134</v>
      </c>
      <c r="AA470" s="24"/>
      <c r="AB470" s="23">
        <f t="shared" si="101"/>
        <v>4.238813469315991</v>
      </c>
      <c r="AC470" s="30">
        <v>95194.44444444444</v>
      </c>
      <c r="AD470" s="26">
        <f t="shared" si="102"/>
        <v>4035.1149331516385</v>
      </c>
      <c r="AE470" s="61" t="s">
        <v>1173</v>
      </c>
      <c r="AF470" s="28">
        <f>F470/H470</f>
        <v>197141998.9704873</v>
      </c>
      <c r="AG470" s="22">
        <f>(M470/AF470)*100</f>
        <v>0.9220097845675747</v>
      </c>
      <c r="AH470" s="22">
        <f>(Q470/AF470)*100</f>
        <v>1.416365368405343</v>
      </c>
      <c r="AI470" s="22">
        <f>(T470/AF470)*100</f>
        <v>0.13200533694444194</v>
      </c>
      <c r="AJ470" s="22">
        <f t="shared" si="103"/>
        <v>2.47</v>
      </c>
    </row>
    <row r="471" spans="1:36" ht="12.75">
      <c r="A471" s="13" t="s">
        <v>982</v>
      </c>
      <c r="B471" s="14" t="s">
        <v>983</v>
      </c>
      <c r="C471" s="15" t="s">
        <v>971</v>
      </c>
      <c r="D471" s="16"/>
      <c r="E471" s="16"/>
      <c r="F471" s="34">
        <v>91779679</v>
      </c>
      <c r="G471" s="33">
        <v>50.82</v>
      </c>
      <c r="H471" s="19">
        <f t="shared" si="92"/>
        <v>0.5082</v>
      </c>
      <c r="I471" s="17">
        <v>1552550.38</v>
      </c>
      <c r="J471" s="17">
        <v>0</v>
      </c>
      <c r="K471" s="17">
        <v>0</v>
      </c>
      <c r="L471" s="17">
        <v>34236.05</v>
      </c>
      <c r="M471" s="20">
        <f t="shared" si="93"/>
        <v>1586786.43</v>
      </c>
      <c r="N471" s="17">
        <v>0</v>
      </c>
      <c r="O471" s="17">
        <v>2145368.99</v>
      </c>
      <c r="P471" s="17">
        <v>0</v>
      </c>
      <c r="Q471" s="20">
        <f t="shared" si="104"/>
        <v>2145368.99</v>
      </c>
      <c r="R471" s="17">
        <v>1948117.58</v>
      </c>
      <c r="S471" s="17">
        <v>0</v>
      </c>
      <c r="T471" s="21">
        <f t="shared" si="94"/>
        <v>1948117.58</v>
      </c>
      <c r="U471" s="20">
        <f t="shared" si="95"/>
        <v>5680273</v>
      </c>
      <c r="V471" s="22">
        <f t="shared" si="96"/>
        <v>2.122602302847453</v>
      </c>
      <c r="W471" s="22">
        <f t="shared" si="97"/>
        <v>0</v>
      </c>
      <c r="X471" s="22">
        <f t="shared" si="98"/>
        <v>2.122602302847453</v>
      </c>
      <c r="Y471" s="23">
        <f t="shared" si="99"/>
        <v>2.3375206945319564</v>
      </c>
      <c r="Z471" s="23">
        <f t="shared" si="100"/>
        <v>1.7289082368658097</v>
      </c>
      <c r="AA471" s="24"/>
      <c r="AB471" s="23">
        <f t="shared" si="101"/>
        <v>6.189031234245219</v>
      </c>
      <c r="AC471" s="30">
        <v>57916.965742251225</v>
      </c>
      <c r="AD471" s="26">
        <f t="shared" si="102"/>
        <v>3584.4990997150317</v>
      </c>
      <c r="AE471" s="61" t="s">
        <v>1173</v>
      </c>
      <c r="AF471" s="28">
        <f>F471/H471</f>
        <v>180597558.04801258</v>
      </c>
      <c r="AG471" s="22">
        <f>(M471/AF471)*100</f>
        <v>0.8786311659752046</v>
      </c>
      <c r="AH471" s="22">
        <f>(Q471/AF471)*100</f>
        <v>1.1879280169611404</v>
      </c>
      <c r="AI471" s="22">
        <f>(T471/AF471)*100</f>
        <v>1.0787064903070755</v>
      </c>
      <c r="AJ471" s="22">
        <f t="shared" si="103"/>
        <v>3.146</v>
      </c>
    </row>
    <row r="472" spans="1:36" ht="12.75">
      <c r="A472" s="13" t="s">
        <v>984</v>
      </c>
      <c r="B472" s="14" t="s">
        <v>985</v>
      </c>
      <c r="C472" s="15" t="s">
        <v>971</v>
      </c>
      <c r="D472" s="16"/>
      <c r="E472" s="16"/>
      <c r="F472" s="34">
        <v>750198582</v>
      </c>
      <c r="G472" s="33">
        <v>58.55</v>
      </c>
      <c r="H472" s="19">
        <f t="shared" si="92"/>
        <v>0.5855</v>
      </c>
      <c r="I472" s="17">
        <v>11246705.49</v>
      </c>
      <c r="J472" s="17">
        <v>0</v>
      </c>
      <c r="K472" s="17">
        <v>0</v>
      </c>
      <c r="L472" s="17">
        <v>248005.95</v>
      </c>
      <c r="M472" s="20">
        <f t="shared" si="93"/>
        <v>11494711.44</v>
      </c>
      <c r="N472" s="17">
        <v>17499327</v>
      </c>
      <c r="O472" s="17">
        <v>0</v>
      </c>
      <c r="P472" s="17">
        <v>0</v>
      </c>
      <c r="Q472" s="20">
        <f t="shared" si="104"/>
        <v>17499327</v>
      </c>
      <c r="R472" s="17">
        <v>3788985.13</v>
      </c>
      <c r="S472" s="17">
        <v>0</v>
      </c>
      <c r="T472" s="21">
        <f t="shared" si="94"/>
        <v>3788985.13</v>
      </c>
      <c r="U472" s="20">
        <f t="shared" si="95"/>
        <v>32783023.569999997</v>
      </c>
      <c r="V472" s="22">
        <f t="shared" si="96"/>
        <v>0.5050642884312996</v>
      </c>
      <c r="W472" s="22">
        <f t="shared" si="97"/>
        <v>0</v>
      </c>
      <c r="X472" s="22">
        <f t="shared" si="98"/>
        <v>0.5050642884312996</v>
      </c>
      <c r="Y472" s="23">
        <f t="shared" si="99"/>
        <v>2.332625976624413</v>
      </c>
      <c r="Z472" s="23">
        <f t="shared" si="100"/>
        <v>1.5322224962563311</v>
      </c>
      <c r="AA472" s="24"/>
      <c r="AB472" s="23">
        <f t="shared" si="101"/>
        <v>4.369912761312044</v>
      </c>
      <c r="AC472" s="30">
        <v>103560.81484641638</v>
      </c>
      <c r="AD472" s="26">
        <f t="shared" si="102"/>
        <v>4525.517263692287</v>
      </c>
      <c r="AE472" s="61" t="s">
        <v>1173</v>
      </c>
      <c r="AF472" s="28">
        <f>F472/H472</f>
        <v>1281295614.0051239</v>
      </c>
      <c r="AG472" s="22">
        <f>(M472/AF472)*100</f>
        <v>0.8971162715580818</v>
      </c>
      <c r="AH472" s="22">
        <f>(Q472/AF472)*100</f>
        <v>1.365752509313594</v>
      </c>
      <c r="AI472" s="22">
        <f>(T472/AF472)*100</f>
        <v>0.29571514087652595</v>
      </c>
      <c r="AJ472" s="22">
        <f t="shared" si="103"/>
        <v>2.5589999999999997</v>
      </c>
    </row>
    <row r="473" spans="1:36" ht="12.75">
      <c r="A473" s="13" t="s">
        <v>986</v>
      </c>
      <c r="B473" s="14" t="s">
        <v>987</v>
      </c>
      <c r="C473" s="15" t="s">
        <v>971</v>
      </c>
      <c r="D473" s="16"/>
      <c r="E473" s="16"/>
      <c r="F473" s="34">
        <v>485903245</v>
      </c>
      <c r="G473" s="33">
        <v>101.27</v>
      </c>
      <c r="H473" s="19">
        <f t="shared" si="92"/>
        <v>1.0127</v>
      </c>
      <c r="I473" s="17">
        <v>4338840.41</v>
      </c>
      <c r="J473" s="17">
        <v>0</v>
      </c>
      <c r="K473" s="17">
        <v>0</v>
      </c>
      <c r="L473" s="17">
        <v>95680.37</v>
      </c>
      <c r="M473" s="20">
        <f t="shared" si="93"/>
        <v>4434520.78</v>
      </c>
      <c r="N473" s="17">
        <v>0</v>
      </c>
      <c r="O473" s="17">
        <v>5434804.05</v>
      </c>
      <c r="P473" s="17">
        <v>0</v>
      </c>
      <c r="Q473" s="20">
        <f t="shared" si="104"/>
        <v>5434804.05</v>
      </c>
      <c r="R473" s="17">
        <v>341120.63</v>
      </c>
      <c r="S473" s="17">
        <v>145896</v>
      </c>
      <c r="T473" s="21">
        <f t="shared" si="94"/>
        <v>487016.63</v>
      </c>
      <c r="U473" s="20">
        <f t="shared" si="95"/>
        <v>10356341.46</v>
      </c>
      <c r="V473" s="22">
        <f t="shared" si="96"/>
        <v>0.07020340644154373</v>
      </c>
      <c r="W473" s="22">
        <f t="shared" si="97"/>
        <v>0.030025730739871886</v>
      </c>
      <c r="X473" s="22">
        <f t="shared" si="98"/>
        <v>0.1002291371814156</v>
      </c>
      <c r="Y473" s="23">
        <f t="shared" si="99"/>
        <v>1.1184951131577645</v>
      </c>
      <c r="Z473" s="23">
        <f t="shared" si="100"/>
        <v>0.9126345266535522</v>
      </c>
      <c r="AA473" s="24"/>
      <c r="AB473" s="23">
        <f t="shared" si="101"/>
        <v>2.1313587769927325</v>
      </c>
      <c r="AC473" s="30">
        <v>288088.44256518676</v>
      </c>
      <c r="AD473" s="26">
        <f t="shared" si="102"/>
        <v>6140.198306114776</v>
      </c>
      <c r="AE473" s="61" t="s">
        <v>1173</v>
      </c>
      <c r="AF473" s="28">
        <f>F473/H473</f>
        <v>479809662.2889306</v>
      </c>
      <c r="AG473" s="22">
        <f>(M473/AF473)*100</f>
        <v>0.9242249851420523</v>
      </c>
      <c r="AH473" s="22">
        <f>(Q473/AF473)*100</f>
        <v>1.1327000010948682</v>
      </c>
      <c r="AI473" s="22">
        <f>(T473/AF473)*100</f>
        <v>0.10150204722361958</v>
      </c>
      <c r="AJ473" s="22">
        <f t="shared" si="103"/>
        <v>2.159</v>
      </c>
    </row>
    <row r="474" spans="1:36" ht="12.75">
      <c r="A474" s="13" t="s">
        <v>988</v>
      </c>
      <c r="B474" s="14" t="s">
        <v>989</v>
      </c>
      <c r="C474" s="15" t="s">
        <v>971</v>
      </c>
      <c r="D474" s="16"/>
      <c r="E474" s="32"/>
      <c r="F474" s="34">
        <v>600450594</v>
      </c>
      <c r="G474" s="33">
        <v>83.42</v>
      </c>
      <c r="H474" s="19">
        <f t="shared" si="92"/>
        <v>0.8342</v>
      </c>
      <c r="I474" s="17">
        <v>6764345.71</v>
      </c>
      <c r="J474" s="17">
        <v>0</v>
      </c>
      <c r="K474" s="17">
        <v>0</v>
      </c>
      <c r="L474" s="17">
        <v>149164.4</v>
      </c>
      <c r="M474" s="20">
        <f t="shared" si="93"/>
        <v>6913510.11</v>
      </c>
      <c r="N474" s="17">
        <v>8813214</v>
      </c>
      <c r="O474" s="17">
        <v>0</v>
      </c>
      <c r="P474" s="17">
        <v>0</v>
      </c>
      <c r="Q474" s="20">
        <f t="shared" si="104"/>
        <v>8813214</v>
      </c>
      <c r="R474" s="17">
        <v>1434541</v>
      </c>
      <c r="S474" s="17">
        <v>180136</v>
      </c>
      <c r="T474" s="21">
        <f t="shared" si="94"/>
        <v>1614677</v>
      </c>
      <c r="U474" s="20">
        <f t="shared" si="95"/>
        <v>17341401.11</v>
      </c>
      <c r="V474" s="22">
        <f t="shared" si="96"/>
        <v>0.23891074708471352</v>
      </c>
      <c r="W474" s="22">
        <f t="shared" si="97"/>
        <v>0.03000013686388326</v>
      </c>
      <c r="X474" s="22">
        <f t="shared" si="98"/>
        <v>0.26891088394859675</v>
      </c>
      <c r="Y474" s="23">
        <f t="shared" si="99"/>
        <v>1.4677667218695432</v>
      </c>
      <c r="Z474" s="23">
        <f t="shared" si="100"/>
        <v>1.1513870048732102</v>
      </c>
      <c r="AA474" s="24"/>
      <c r="AB474" s="23">
        <f t="shared" si="101"/>
        <v>2.8880646106913503</v>
      </c>
      <c r="AC474" s="30">
        <v>185037.68932722788</v>
      </c>
      <c r="AD474" s="26">
        <f t="shared" si="102"/>
        <v>5344.008021900674</v>
      </c>
      <c r="AE474" s="61" t="s">
        <v>1173</v>
      </c>
      <c r="AF474" s="28">
        <f>F474/H474</f>
        <v>719792128.9858546</v>
      </c>
      <c r="AG474" s="22">
        <f>(M474/AF474)*100</f>
        <v>0.9604870394652321</v>
      </c>
      <c r="AH474" s="22">
        <f>(Q474/AF474)*100</f>
        <v>1.224410999383573</v>
      </c>
      <c r="AI474" s="22">
        <f>(T474/AF474)*100</f>
        <v>0.22432545938991946</v>
      </c>
      <c r="AJ474" s="22">
        <f t="shared" si="103"/>
        <v>2.4080000000000004</v>
      </c>
    </row>
    <row r="475" spans="1:36" ht="12.75">
      <c r="A475" s="13" t="s">
        <v>990</v>
      </c>
      <c r="B475" s="14" t="s">
        <v>991</v>
      </c>
      <c r="C475" s="15" t="s">
        <v>971</v>
      </c>
      <c r="D475" s="16"/>
      <c r="E475" s="16" t="s">
        <v>177</v>
      </c>
      <c r="F475" s="34">
        <v>186944783</v>
      </c>
      <c r="G475" s="33">
        <v>125.58</v>
      </c>
      <c r="H475" s="19">
        <f t="shared" si="92"/>
        <v>1.2558</v>
      </c>
      <c r="I475" s="17">
        <v>1356119.43</v>
      </c>
      <c r="J475" s="17">
        <v>0</v>
      </c>
      <c r="K475" s="17">
        <v>0</v>
      </c>
      <c r="L475" s="17">
        <v>29904.46</v>
      </c>
      <c r="M475" s="20">
        <f t="shared" si="93"/>
        <v>1386023.89</v>
      </c>
      <c r="N475" s="17">
        <v>2234109</v>
      </c>
      <c r="O475" s="17">
        <v>0</v>
      </c>
      <c r="P475" s="17">
        <v>0</v>
      </c>
      <c r="Q475" s="20">
        <f t="shared" si="104"/>
        <v>2234109</v>
      </c>
      <c r="R475" s="17">
        <v>342398.59</v>
      </c>
      <c r="S475" s="17">
        <v>0</v>
      </c>
      <c r="T475" s="21">
        <f t="shared" si="94"/>
        <v>342398.59</v>
      </c>
      <c r="U475" s="20">
        <f t="shared" si="95"/>
        <v>3962531.4799999995</v>
      </c>
      <c r="V475" s="22">
        <f t="shared" si="96"/>
        <v>0.1831549319030743</v>
      </c>
      <c r="W475" s="22">
        <f t="shared" si="97"/>
        <v>0</v>
      </c>
      <c r="X475" s="22">
        <f t="shared" si="98"/>
        <v>0.1831549319030743</v>
      </c>
      <c r="Y475" s="23">
        <f t="shared" si="99"/>
        <v>1.1950635712578297</v>
      </c>
      <c r="Z475" s="23">
        <f t="shared" si="100"/>
        <v>0.7414081675657137</v>
      </c>
      <c r="AA475" s="24"/>
      <c r="AB475" s="23">
        <f t="shared" si="101"/>
        <v>2.1196266707266176</v>
      </c>
      <c r="AC475" s="30">
        <v>159423.63636363635</v>
      </c>
      <c r="AD475" s="26">
        <f t="shared" si="102"/>
        <v>3379.185915805854</v>
      </c>
      <c r="AE475" s="61" t="s">
        <v>1173</v>
      </c>
      <c r="AF475" s="28">
        <f>F475/H475</f>
        <v>148865092.37139672</v>
      </c>
      <c r="AG475" s="22">
        <f>(M475/AF475)*100</f>
        <v>0.9310603768290232</v>
      </c>
      <c r="AH475" s="22">
        <f>(Q475/AF475)*100</f>
        <v>1.5007608327855824</v>
      </c>
      <c r="AI475" s="22">
        <f>(T475/AF475)*100</f>
        <v>0.23000596348388072</v>
      </c>
      <c r="AJ475" s="22">
        <f t="shared" si="103"/>
        <v>2.662</v>
      </c>
    </row>
    <row r="476" spans="1:36" ht="12.75">
      <c r="A476" s="13" t="s">
        <v>992</v>
      </c>
      <c r="B476" s="14" t="s">
        <v>993</v>
      </c>
      <c r="C476" s="15" t="s">
        <v>971</v>
      </c>
      <c r="D476" s="16"/>
      <c r="E476" s="16"/>
      <c r="F476" s="34">
        <v>253852544</v>
      </c>
      <c r="G476" s="33">
        <v>94.82</v>
      </c>
      <c r="H476" s="19">
        <f t="shared" si="92"/>
        <v>0.9481999999999999</v>
      </c>
      <c r="I476" s="17">
        <v>2325239.05</v>
      </c>
      <c r="J476" s="17">
        <v>0</v>
      </c>
      <c r="K476" s="17">
        <v>0</v>
      </c>
      <c r="L476" s="17">
        <v>51258.37</v>
      </c>
      <c r="M476" s="20">
        <f t="shared" si="93"/>
        <v>2376497.42</v>
      </c>
      <c r="N476" s="17">
        <v>2466425</v>
      </c>
      <c r="O476" s="17">
        <v>0</v>
      </c>
      <c r="P476" s="17">
        <v>0</v>
      </c>
      <c r="Q476" s="20">
        <f t="shared" si="104"/>
        <v>2466425</v>
      </c>
      <c r="R476" s="17">
        <v>3631538.46</v>
      </c>
      <c r="S476" s="17">
        <v>0</v>
      </c>
      <c r="T476" s="21">
        <f t="shared" si="94"/>
        <v>3631538.46</v>
      </c>
      <c r="U476" s="20">
        <f t="shared" si="95"/>
        <v>8474460.879999999</v>
      </c>
      <c r="V476" s="22">
        <f t="shared" si="96"/>
        <v>1.4305700477833305</v>
      </c>
      <c r="W476" s="22">
        <f t="shared" si="97"/>
        <v>0</v>
      </c>
      <c r="X476" s="22">
        <f t="shared" si="98"/>
        <v>1.4305700477833305</v>
      </c>
      <c r="Y476" s="23">
        <f t="shared" si="99"/>
        <v>0.9715975113489506</v>
      </c>
      <c r="Z476" s="23">
        <f t="shared" si="100"/>
        <v>0.9361723867537841</v>
      </c>
      <c r="AA476" s="24"/>
      <c r="AB476" s="23">
        <f t="shared" si="101"/>
        <v>3.3383399458860645</v>
      </c>
      <c r="AC476" s="30">
        <v>100330.88330109607</v>
      </c>
      <c r="AD476" s="26">
        <f t="shared" si="102"/>
        <v>3349.385955300821</v>
      </c>
      <c r="AE476" s="61" t="s">
        <v>1173</v>
      </c>
      <c r="AF476" s="28">
        <f>F476/H476</f>
        <v>267720464.037123</v>
      </c>
      <c r="AG476" s="22">
        <f>(M476/AF476)*100</f>
        <v>0.8876786571199381</v>
      </c>
      <c r="AH476" s="22">
        <f>(Q476/AF476)*100</f>
        <v>0.921268760261075</v>
      </c>
      <c r="AI476" s="22">
        <f>(T476/AF476)*100</f>
        <v>1.3564665193081538</v>
      </c>
      <c r="AJ476" s="22">
        <f t="shared" si="103"/>
        <v>3.165</v>
      </c>
    </row>
    <row r="477" spans="1:36" ht="12.75">
      <c r="A477" s="13" t="s">
        <v>994</v>
      </c>
      <c r="B477" s="14" t="s">
        <v>995</v>
      </c>
      <c r="C477" s="15" t="s">
        <v>971</v>
      </c>
      <c r="D477" s="16"/>
      <c r="E477" s="16"/>
      <c r="F477" s="34">
        <v>353680433</v>
      </c>
      <c r="G477" s="33">
        <v>53.1</v>
      </c>
      <c r="H477" s="19">
        <f t="shared" si="92"/>
        <v>0.531</v>
      </c>
      <c r="I477" s="17">
        <v>5696495.47</v>
      </c>
      <c r="J477" s="17">
        <v>0</v>
      </c>
      <c r="K477" s="17">
        <v>0</v>
      </c>
      <c r="L477" s="17">
        <v>125616.04</v>
      </c>
      <c r="M477" s="20">
        <f t="shared" si="93"/>
        <v>5822111.51</v>
      </c>
      <c r="N477" s="17">
        <v>0</v>
      </c>
      <c r="O477" s="17">
        <v>7646801.97</v>
      </c>
      <c r="P477" s="17">
        <v>0</v>
      </c>
      <c r="Q477" s="20">
        <f t="shared" si="104"/>
        <v>7646801.97</v>
      </c>
      <c r="R477" s="17">
        <v>2318321.56</v>
      </c>
      <c r="S477" s="17">
        <v>35368</v>
      </c>
      <c r="T477" s="21">
        <f t="shared" si="94"/>
        <v>2353689.56</v>
      </c>
      <c r="U477" s="20">
        <f t="shared" si="95"/>
        <v>15822603.040000001</v>
      </c>
      <c r="V477" s="22">
        <f t="shared" si="96"/>
        <v>0.6554848229333626</v>
      </c>
      <c r="W477" s="22">
        <f t="shared" si="97"/>
        <v>0.009999987757309717</v>
      </c>
      <c r="X477" s="22">
        <f t="shared" si="98"/>
        <v>0.6654848106906722</v>
      </c>
      <c r="Y477" s="23">
        <f t="shared" si="99"/>
        <v>2.1620653156121867</v>
      </c>
      <c r="Z477" s="23">
        <f t="shared" si="100"/>
        <v>1.6461503003192717</v>
      </c>
      <c r="AA477" s="24"/>
      <c r="AB477" s="23">
        <f t="shared" si="101"/>
        <v>4.473700426622131</v>
      </c>
      <c r="AC477" s="30">
        <v>83869.64563862928</v>
      </c>
      <c r="AD477" s="26">
        <f t="shared" si="102"/>
        <v>3752.0766947418283</v>
      </c>
      <c r="AE477" s="61" t="s">
        <v>1173</v>
      </c>
      <c r="AF477" s="28">
        <f>F477/H477</f>
        <v>666064845.5743879</v>
      </c>
      <c r="AG477" s="22">
        <f>(M477/AF477)*100</f>
        <v>0.8741058094695333</v>
      </c>
      <c r="AH477" s="22">
        <f>(Q477/AF477)*100</f>
        <v>1.1480566825900713</v>
      </c>
      <c r="AI477" s="22">
        <f>(T477/AF477)*100</f>
        <v>0.353372434476747</v>
      </c>
      <c r="AJ477" s="22">
        <f t="shared" si="103"/>
        <v>2.375</v>
      </c>
    </row>
    <row r="478" spans="1:36" ht="12.75">
      <c r="A478" s="13" t="s">
        <v>996</v>
      </c>
      <c r="B478" s="14" t="s">
        <v>997</v>
      </c>
      <c r="C478" s="15" t="s">
        <v>971</v>
      </c>
      <c r="D478" s="16"/>
      <c r="E478" s="16"/>
      <c r="F478" s="34">
        <v>344683314</v>
      </c>
      <c r="G478" s="33">
        <v>96.47</v>
      </c>
      <c r="H478" s="19">
        <f t="shared" si="92"/>
        <v>0.9647</v>
      </c>
      <c r="I478" s="17">
        <v>2975316.7</v>
      </c>
      <c r="J478" s="17">
        <v>0</v>
      </c>
      <c r="K478" s="17">
        <v>0</v>
      </c>
      <c r="L478" s="17">
        <v>65606.51</v>
      </c>
      <c r="M478" s="20">
        <f t="shared" si="93"/>
        <v>3040923.21</v>
      </c>
      <c r="N478" s="17">
        <v>3555966</v>
      </c>
      <c r="O478" s="17">
        <v>0</v>
      </c>
      <c r="P478" s="17">
        <v>0</v>
      </c>
      <c r="Q478" s="20">
        <f t="shared" si="104"/>
        <v>3555966</v>
      </c>
      <c r="R478" s="17">
        <v>221550</v>
      </c>
      <c r="S478" s="17">
        <v>68685</v>
      </c>
      <c r="T478" s="21">
        <f t="shared" si="94"/>
        <v>290235</v>
      </c>
      <c r="U478" s="20">
        <f t="shared" si="95"/>
        <v>6887124.21</v>
      </c>
      <c r="V478" s="22">
        <f t="shared" si="96"/>
        <v>0.0642763925613179</v>
      </c>
      <c r="W478" s="22">
        <f t="shared" si="97"/>
        <v>0.01992698724023525</v>
      </c>
      <c r="X478" s="22">
        <f t="shared" si="98"/>
        <v>0.08420337980155314</v>
      </c>
      <c r="Y478" s="23">
        <f t="shared" si="99"/>
        <v>1.0316617763516107</v>
      </c>
      <c r="Z478" s="23">
        <f t="shared" si="100"/>
        <v>0.8822368494460976</v>
      </c>
      <c r="AA478" s="24"/>
      <c r="AB478" s="23">
        <f t="shared" si="101"/>
        <v>1.9981020055992615</v>
      </c>
      <c r="AC478" s="30">
        <v>246768.7707641196</v>
      </c>
      <c r="AD478" s="26">
        <f t="shared" si="102"/>
        <v>4930.691757830518</v>
      </c>
      <c r="AE478" s="61" t="s">
        <v>1173</v>
      </c>
      <c r="AF478" s="28">
        <f>F478/H478</f>
        <v>357295857.7796206</v>
      </c>
      <c r="AG478" s="22">
        <f>(M478/AF478)*100</f>
        <v>0.8510938886606504</v>
      </c>
      <c r="AH478" s="22">
        <f>(Q478/AF478)*100</f>
        <v>0.9952441156463989</v>
      </c>
      <c r="AI478" s="22">
        <f>(T478/AF478)*100</f>
        <v>0.08123100049455832</v>
      </c>
      <c r="AJ478" s="22">
        <f t="shared" si="103"/>
        <v>1.927</v>
      </c>
    </row>
    <row r="479" spans="1:36" ht="12.75">
      <c r="A479" s="13" t="s">
        <v>998</v>
      </c>
      <c r="B479" s="14" t="s">
        <v>999</v>
      </c>
      <c r="C479" s="15" t="s">
        <v>971</v>
      </c>
      <c r="D479" s="16"/>
      <c r="E479" s="16" t="s">
        <v>110</v>
      </c>
      <c r="F479" s="34">
        <v>299963174</v>
      </c>
      <c r="G479" s="33">
        <v>99.22</v>
      </c>
      <c r="H479" s="19">
        <f t="shared" si="92"/>
        <v>0.9922</v>
      </c>
      <c r="I479" s="17">
        <v>2530283.58</v>
      </c>
      <c r="J479" s="17">
        <v>0</v>
      </c>
      <c r="K479" s="17">
        <v>0</v>
      </c>
      <c r="L479" s="17">
        <v>55796.61</v>
      </c>
      <c r="M479" s="20">
        <f t="shared" si="93"/>
        <v>2586080.19</v>
      </c>
      <c r="N479" s="17">
        <v>0</v>
      </c>
      <c r="O479" s="17">
        <v>3168358.95</v>
      </c>
      <c r="P479" s="17">
        <v>0</v>
      </c>
      <c r="Q479" s="20">
        <f t="shared" si="104"/>
        <v>3168358.95</v>
      </c>
      <c r="R479" s="17">
        <v>1291936</v>
      </c>
      <c r="S479" s="17">
        <v>60044</v>
      </c>
      <c r="T479" s="21">
        <f t="shared" si="94"/>
        <v>1351980</v>
      </c>
      <c r="U479" s="20">
        <f t="shared" si="95"/>
        <v>7106419.140000001</v>
      </c>
      <c r="V479" s="22">
        <f t="shared" si="96"/>
        <v>0.430698202973409</v>
      </c>
      <c r="W479" s="22">
        <f t="shared" si="97"/>
        <v>0.0200171238353412</v>
      </c>
      <c r="X479" s="22">
        <f t="shared" si="98"/>
        <v>0.45071532680875015</v>
      </c>
      <c r="Y479" s="23">
        <f t="shared" si="99"/>
        <v>1.0562493081234032</v>
      </c>
      <c r="Z479" s="23">
        <f t="shared" si="100"/>
        <v>0.8621325596454716</v>
      </c>
      <c r="AA479" s="24"/>
      <c r="AB479" s="23">
        <f t="shared" si="101"/>
        <v>2.3690971945776256</v>
      </c>
      <c r="AC479" s="30">
        <v>222441.64383561644</v>
      </c>
      <c r="AD479" s="26">
        <f t="shared" si="102"/>
        <v>5269.8587436819425</v>
      </c>
      <c r="AE479" s="61" t="s">
        <v>1173</v>
      </c>
      <c r="AF479" s="28">
        <f>F479/H479</f>
        <v>302321279.9838742</v>
      </c>
      <c r="AG479" s="22">
        <f>(M479/AF479)*100</f>
        <v>0.855407925680237</v>
      </c>
      <c r="AH479" s="22">
        <f>(Q479/AF479)*100</f>
        <v>1.0480105635200407</v>
      </c>
      <c r="AI479" s="22">
        <f>(T479/AF479)*100</f>
        <v>0.44719974725964196</v>
      </c>
      <c r="AJ479" s="22">
        <f t="shared" si="103"/>
        <v>2.35</v>
      </c>
    </row>
    <row r="480" spans="1:36" ht="12.75">
      <c r="A480" s="13" t="s">
        <v>1000</v>
      </c>
      <c r="B480" s="14" t="s">
        <v>1001</v>
      </c>
      <c r="C480" s="15" t="s">
        <v>1002</v>
      </c>
      <c r="D480" s="32"/>
      <c r="E480" s="16" t="s">
        <v>177</v>
      </c>
      <c r="F480" s="34">
        <v>2665189213</v>
      </c>
      <c r="G480" s="33">
        <v>95.53</v>
      </c>
      <c r="H480" s="19">
        <f t="shared" si="92"/>
        <v>0.9553</v>
      </c>
      <c r="I480" s="17">
        <v>7449574.96</v>
      </c>
      <c r="J480" s="17">
        <v>0</v>
      </c>
      <c r="K480" s="17">
        <v>0</v>
      </c>
      <c r="L480" s="17">
        <v>824518.92</v>
      </c>
      <c r="M480" s="20">
        <f t="shared" si="93"/>
        <v>8274093.88</v>
      </c>
      <c r="N480" s="17">
        <v>14696571</v>
      </c>
      <c r="O480" s="17">
        <v>0</v>
      </c>
      <c r="P480" s="17">
        <v>0</v>
      </c>
      <c r="Q480" s="20">
        <f t="shared" si="104"/>
        <v>14696571</v>
      </c>
      <c r="R480" s="17">
        <v>6163273.94</v>
      </c>
      <c r="S480" s="17">
        <v>533038</v>
      </c>
      <c r="T480" s="21">
        <f t="shared" si="94"/>
        <v>6696311.94</v>
      </c>
      <c r="U480" s="20">
        <f t="shared" si="95"/>
        <v>29666976.82</v>
      </c>
      <c r="V480" s="22">
        <f t="shared" si="96"/>
        <v>0.23125089618168138</v>
      </c>
      <c r="W480" s="22">
        <f t="shared" si="97"/>
        <v>0.020000005905772063</v>
      </c>
      <c r="X480" s="22">
        <f t="shared" si="98"/>
        <v>0.25125090208745343</v>
      </c>
      <c r="Y480" s="23">
        <f t="shared" si="99"/>
        <v>0.5514269279011974</v>
      </c>
      <c r="Z480" s="23">
        <f t="shared" si="100"/>
        <v>0.31045052409943097</v>
      </c>
      <c r="AA480" s="24"/>
      <c r="AB480" s="23">
        <f t="shared" si="101"/>
        <v>1.1131283540880819</v>
      </c>
      <c r="AC480" s="30">
        <v>477487.2829657438</v>
      </c>
      <c r="AD480" s="26">
        <f t="shared" si="102"/>
        <v>5315.046333856486</v>
      </c>
      <c r="AE480" s="61" t="s">
        <v>1173</v>
      </c>
      <c r="AF480" s="28">
        <f>F480/H480</f>
        <v>2789897637.391395</v>
      </c>
      <c r="AG480" s="22">
        <f>(M480/AF480)*100</f>
        <v>0.29657338567218644</v>
      </c>
      <c r="AH480" s="22">
        <f>(Q480/AF480)*100</f>
        <v>0.5267781442240139</v>
      </c>
      <c r="AI480" s="22">
        <f>(T480/AF480)*100</f>
        <v>0.24001998676414427</v>
      </c>
      <c r="AJ480" s="22">
        <f t="shared" si="103"/>
        <v>1.064</v>
      </c>
    </row>
    <row r="481" spans="1:36" ht="12.75">
      <c r="A481" s="13" t="s">
        <v>1003</v>
      </c>
      <c r="B481" s="14" t="s">
        <v>1004</v>
      </c>
      <c r="C481" s="15" t="s">
        <v>1002</v>
      </c>
      <c r="D481" s="32"/>
      <c r="E481" s="16" t="s">
        <v>177</v>
      </c>
      <c r="F481" s="34">
        <v>7145257680</v>
      </c>
      <c r="G481" s="33">
        <v>97.92</v>
      </c>
      <c r="H481" s="19">
        <f t="shared" si="92"/>
        <v>0.9792000000000001</v>
      </c>
      <c r="I481" s="17">
        <v>19619862.17</v>
      </c>
      <c r="J481" s="17">
        <v>0</v>
      </c>
      <c r="K481" s="17">
        <v>0</v>
      </c>
      <c r="L481" s="17">
        <v>2172542.35</v>
      </c>
      <c r="M481" s="20">
        <f t="shared" si="93"/>
        <v>21792404.520000003</v>
      </c>
      <c r="N481" s="17">
        <v>70934293.5</v>
      </c>
      <c r="O481" s="17">
        <v>0</v>
      </c>
      <c r="P481" s="17">
        <v>0</v>
      </c>
      <c r="Q481" s="20">
        <f t="shared" si="104"/>
        <v>70934293.5</v>
      </c>
      <c r="R481" s="17">
        <v>16007539.33</v>
      </c>
      <c r="S481" s="17">
        <v>2858103.04</v>
      </c>
      <c r="T481" s="21">
        <f t="shared" si="94"/>
        <v>18865642.37</v>
      </c>
      <c r="U481" s="20">
        <f t="shared" si="95"/>
        <v>111592340.39000002</v>
      </c>
      <c r="V481" s="22">
        <f t="shared" si="96"/>
        <v>0.22403025960569697</v>
      </c>
      <c r="W481" s="22">
        <f t="shared" si="97"/>
        <v>0.039999999552150514</v>
      </c>
      <c r="X481" s="22">
        <f t="shared" si="98"/>
        <v>0.2640302591578475</v>
      </c>
      <c r="Y481" s="23">
        <f t="shared" si="99"/>
        <v>0.992746471531031</v>
      </c>
      <c r="Z481" s="23">
        <f t="shared" si="100"/>
        <v>0.3049911633137911</v>
      </c>
      <c r="AA481" s="24"/>
      <c r="AB481" s="23">
        <f t="shared" si="101"/>
        <v>1.5617678940026696</v>
      </c>
      <c r="AC481" s="30">
        <v>652547.2411981083</v>
      </c>
      <c r="AD481" s="26">
        <f t="shared" si="102"/>
        <v>10191.273306232217</v>
      </c>
      <c r="AE481" s="61" t="s">
        <v>1173</v>
      </c>
      <c r="AF481" s="28">
        <f>F481/H481</f>
        <v>7297036029.411764</v>
      </c>
      <c r="AG481" s="22">
        <f>(M481/AF481)*100</f>
        <v>0.2986473471168643</v>
      </c>
      <c r="AH481" s="22">
        <f>(Q481/AF481)*100</f>
        <v>0.9720973449231856</v>
      </c>
      <c r="AI481" s="22">
        <f>(T481/AF481)*100</f>
        <v>0.2585384297673643</v>
      </c>
      <c r="AJ481" s="22">
        <f t="shared" si="103"/>
        <v>1.5299999999999998</v>
      </c>
    </row>
    <row r="482" spans="1:36" ht="12.75">
      <c r="A482" s="13" t="s">
        <v>1005</v>
      </c>
      <c r="B482" s="14" t="s">
        <v>1006</v>
      </c>
      <c r="C482" s="15" t="s">
        <v>1002</v>
      </c>
      <c r="D482" s="32"/>
      <c r="E482" s="16" t="s">
        <v>177</v>
      </c>
      <c r="F482" s="34">
        <v>2696641905</v>
      </c>
      <c r="G482" s="33">
        <v>101.36</v>
      </c>
      <c r="H482" s="19">
        <f t="shared" si="92"/>
        <v>1.0136</v>
      </c>
      <c r="I482" s="17">
        <v>7242660.57</v>
      </c>
      <c r="J482" s="17">
        <v>0</v>
      </c>
      <c r="K482" s="17">
        <v>0</v>
      </c>
      <c r="L482" s="17">
        <v>801622.89</v>
      </c>
      <c r="M482" s="20">
        <f t="shared" si="93"/>
        <v>8044283.46</v>
      </c>
      <c r="N482" s="17">
        <v>0</v>
      </c>
      <c r="O482" s="17">
        <v>20809022.25</v>
      </c>
      <c r="P482" s="17">
        <v>0</v>
      </c>
      <c r="Q482" s="20">
        <f t="shared" si="104"/>
        <v>20809022.25</v>
      </c>
      <c r="R482" s="17">
        <v>7860495.45</v>
      </c>
      <c r="S482" s="17">
        <v>539328</v>
      </c>
      <c r="T482" s="21">
        <f t="shared" si="94"/>
        <v>8399823.45</v>
      </c>
      <c r="U482" s="20">
        <f t="shared" si="95"/>
        <v>37253129.16</v>
      </c>
      <c r="V482" s="22">
        <f t="shared" si="96"/>
        <v>0.29149200104861533</v>
      </c>
      <c r="W482" s="22">
        <f t="shared" si="97"/>
        <v>0.019999985871316496</v>
      </c>
      <c r="X482" s="22">
        <f t="shared" si="98"/>
        <v>0.3114919869199318</v>
      </c>
      <c r="Y482" s="23">
        <f t="shared" si="99"/>
        <v>0.7716642766478109</v>
      </c>
      <c r="Z482" s="23">
        <f t="shared" si="100"/>
        <v>0.2983074410096731</v>
      </c>
      <c r="AA482" s="24"/>
      <c r="AB482" s="23">
        <f t="shared" si="101"/>
        <v>1.3814637045774159</v>
      </c>
      <c r="AC482" s="30">
        <v>947196.453624318</v>
      </c>
      <c r="AD482" s="26">
        <f t="shared" si="102"/>
        <v>13085.17521786441</v>
      </c>
      <c r="AE482" s="61" t="s">
        <v>1173</v>
      </c>
      <c r="AF482" s="28">
        <f>F482/H482</f>
        <v>2660459653.70955</v>
      </c>
      <c r="AG482" s="22">
        <f>(M482/AF482)*100</f>
        <v>0.30236442220740467</v>
      </c>
      <c r="AH482" s="22">
        <f>(Q482/AF482)*100</f>
        <v>0.7821589108102214</v>
      </c>
      <c r="AI482" s="22">
        <f>(T482/AF482)*100</f>
        <v>0.3157282779420429</v>
      </c>
      <c r="AJ482" s="22">
        <f t="shared" si="103"/>
        <v>1.4000000000000001</v>
      </c>
    </row>
    <row r="483" spans="1:36" ht="12.75">
      <c r="A483" s="13" t="s">
        <v>1007</v>
      </c>
      <c r="B483" s="14" t="s">
        <v>1008</v>
      </c>
      <c r="C483" s="15" t="s">
        <v>1002</v>
      </c>
      <c r="D483" s="16"/>
      <c r="E483" s="16"/>
      <c r="F483" s="34">
        <v>427525632</v>
      </c>
      <c r="G483" s="33">
        <v>42.19</v>
      </c>
      <c r="H483" s="19">
        <f t="shared" si="92"/>
        <v>0.4219</v>
      </c>
      <c r="I483" s="17">
        <v>2578004.36</v>
      </c>
      <c r="J483" s="17">
        <v>348857.19</v>
      </c>
      <c r="K483" s="17">
        <v>0</v>
      </c>
      <c r="L483" s="17">
        <v>285334.98</v>
      </c>
      <c r="M483" s="20">
        <f t="shared" si="93"/>
        <v>3212196.53</v>
      </c>
      <c r="N483" s="17">
        <v>12226052</v>
      </c>
      <c r="O483" s="17">
        <v>0</v>
      </c>
      <c r="P483" s="17">
        <v>0</v>
      </c>
      <c r="Q483" s="20">
        <f t="shared" si="104"/>
        <v>12226052</v>
      </c>
      <c r="R483" s="17">
        <v>6147156.8</v>
      </c>
      <c r="S483" s="17">
        <v>0</v>
      </c>
      <c r="T483" s="21">
        <f t="shared" si="94"/>
        <v>6147156.8</v>
      </c>
      <c r="U483" s="20">
        <f t="shared" si="95"/>
        <v>21585405.33</v>
      </c>
      <c r="V483" s="22">
        <f t="shared" si="96"/>
        <v>1.437845205033227</v>
      </c>
      <c r="W483" s="22">
        <f t="shared" si="97"/>
        <v>0</v>
      </c>
      <c r="X483" s="22">
        <f t="shared" si="98"/>
        <v>1.437845205033227</v>
      </c>
      <c r="Y483" s="23">
        <f t="shared" si="99"/>
        <v>2.8597237416632835</v>
      </c>
      <c r="Z483" s="23">
        <f t="shared" si="100"/>
        <v>0.7513459520480867</v>
      </c>
      <c r="AA483" s="24"/>
      <c r="AB483" s="23">
        <f t="shared" si="101"/>
        <v>5.048914898744597</v>
      </c>
      <c r="AC483" s="30">
        <v>147775.3579175705</v>
      </c>
      <c r="AD483" s="26">
        <f t="shared" si="102"/>
        <v>7461.05206257337</v>
      </c>
      <c r="AE483" s="61" t="s">
        <v>1173</v>
      </c>
      <c r="AF483" s="28">
        <f>F483/H483</f>
        <v>1013334041.2420005</v>
      </c>
      <c r="AG483" s="22">
        <f>(M483/AF483)*100</f>
        <v>0.3169928571690878</v>
      </c>
      <c r="AH483" s="22">
        <f>(Q483/AF483)*100</f>
        <v>1.2065174466077393</v>
      </c>
      <c r="AI483" s="22">
        <f>(T483/AF483)*100</f>
        <v>0.6066268920035185</v>
      </c>
      <c r="AJ483" s="22">
        <f t="shared" si="103"/>
        <v>2.1310000000000002</v>
      </c>
    </row>
    <row r="484" spans="1:36" ht="12.75">
      <c r="A484" s="13" t="s">
        <v>1009</v>
      </c>
      <c r="B484" s="14" t="s">
        <v>1010</v>
      </c>
      <c r="C484" s="15" t="s">
        <v>1002</v>
      </c>
      <c r="D484" s="32"/>
      <c r="E484" s="16" t="s">
        <v>177</v>
      </c>
      <c r="F484" s="34">
        <v>3104918263</v>
      </c>
      <c r="G484" s="33">
        <v>97.06</v>
      </c>
      <c r="H484" s="19">
        <f t="shared" si="92"/>
        <v>0.9706</v>
      </c>
      <c r="I484" s="17">
        <v>8757362.43</v>
      </c>
      <c r="J484" s="17">
        <v>1185096.18</v>
      </c>
      <c r="K484" s="17">
        <v>0</v>
      </c>
      <c r="L484" s="17">
        <v>969283.48</v>
      </c>
      <c r="M484" s="20">
        <f t="shared" si="93"/>
        <v>10911742.09</v>
      </c>
      <c r="N484" s="17">
        <v>38105883.5</v>
      </c>
      <c r="O484" s="17">
        <v>0</v>
      </c>
      <c r="P484" s="17">
        <v>0</v>
      </c>
      <c r="Q484" s="20">
        <f t="shared" si="104"/>
        <v>38105883.5</v>
      </c>
      <c r="R484" s="17">
        <v>7306820.96</v>
      </c>
      <c r="S484" s="17">
        <v>1553405.68</v>
      </c>
      <c r="T484" s="21">
        <f t="shared" si="94"/>
        <v>8860226.64</v>
      </c>
      <c r="U484" s="20">
        <f t="shared" si="95"/>
        <v>57877852.230000004</v>
      </c>
      <c r="V484" s="22">
        <f t="shared" si="96"/>
        <v>0.2353305414532904</v>
      </c>
      <c r="W484" s="22">
        <f t="shared" si="97"/>
        <v>0.05003048545629299</v>
      </c>
      <c r="X484" s="22">
        <f t="shared" si="98"/>
        <v>0.2853610269095834</v>
      </c>
      <c r="Y484" s="23">
        <f t="shared" si="99"/>
        <v>1.2272749319713734</v>
      </c>
      <c r="Z484" s="23">
        <f t="shared" si="100"/>
        <v>0.3514341172851673</v>
      </c>
      <c r="AA484" s="24"/>
      <c r="AB484" s="23">
        <f t="shared" si="101"/>
        <v>1.8640700761661244</v>
      </c>
      <c r="AC484" s="30">
        <v>463795.8840519909</v>
      </c>
      <c r="AD484" s="26">
        <f t="shared" si="102"/>
        <v>8645.480289103298</v>
      </c>
      <c r="AE484" s="61" t="s">
        <v>1173</v>
      </c>
      <c r="AF484" s="28">
        <f>F484/H484</f>
        <v>3198967919.8433957</v>
      </c>
      <c r="AG484" s="22">
        <f>(M484/AF484)*100</f>
        <v>0.3411019542369834</v>
      </c>
      <c r="AH484" s="22">
        <f>(Q484/AF484)*100</f>
        <v>1.191193048971415</v>
      </c>
      <c r="AI484" s="22">
        <f>(T484/AF484)*100</f>
        <v>0.2769714127184417</v>
      </c>
      <c r="AJ484" s="22">
        <f t="shared" si="103"/>
        <v>1.8090000000000002</v>
      </c>
    </row>
    <row r="485" spans="1:36" ht="12.75">
      <c r="A485" s="13" t="s">
        <v>1011</v>
      </c>
      <c r="B485" s="14" t="s">
        <v>1012</v>
      </c>
      <c r="C485" s="15" t="s">
        <v>1002</v>
      </c>
      <c r="D485" s="32"/>
      <c r="E485" s="49" t="s">
        <v>177</v>
      </c>
      <c r="F485" s="34">
        <v>9088763868</v>
      </c>
      <c r="G485" s="50">
        <v>95.78</v>
      </c>
      <c r="H485" s="19">
        <f t="shared" si="92"/>
        <v>0.9578</v>
      </c>
      <c r="I485" s="17">
        <v>26594233.36</v>
      </c>
      <c r="J485" s="17">
        <v>3601968.42</v>
      </c>
      <c r="K485" s="17">
        <v>0</v>
      </c>
      <c r="L485" s="17">
        <v>2945774.98</v>
      </c>
      <c r="M485" s="20">
        <f t="shared" si="93"/>
        <v>33141976.76</v>
      </c>
      <c r="N485" s="17">
        <v>0</v>
      </c>
      <c r="O485" s="17">
        <v>100990342.21</v>
      </c>
      <c r="P485" s="17">
        <v>0</v>
      </c>
      <c r="Q485" s="20">
        <f t="shared" si="104"/>
        <v>100990342.21</v>
      </c>
      <c r="R485" s="17">
        <v>18689309.12</v>
      </c>
      <c r="S485" s="17">
        <v>3635505.55</v>
      </c>
      <c r="T485" s="51">
        <f t="shared" si="94"/>
        <v>22324814.67</v>
      </c>
      <c r="U485" s="20">
        <f t="shared" si="95"/>
        <v>156457133.64</v>
      </c>
      <c r="V485" s="22">
        <f t="shared" si="96"/>
        <v>0.205630923978583</v>
      </c>
      <c r="W485" s="22">
        <f t="shared" si="97"/>
        <v>0.04000000003080727</v>
      </c>
      <c r="X485" s="22">
        <f t="shared" si="98"/>
        <v>0.2456309240093903</v>
      </c>
      <c r="Y485" s="23">
        <f t="shared" si="99"/>
        <v>1.1111559688063841</v>
      </c>
      <c r="Z485" s="23">
        <f t="shared" si="100"/>
        <v>0.36464779194767394</v>
      </c>
      <c r="AA485" s="24"/>
      <c r="AB485" s="23">
        <f t="shared" si="101"/>
        <v>1.721434684763448</v>
      </c>
      <c r="AC485" s="52">
        <v>456739.793982109</v>
      </c>
      <c r="AD485" s="26">
        <f t="shared" si="102"/>
        <v>7862.477232725141</v>
      </c>
      <c r="AE485" s="61" t="s">
        <v>1173</v>
      </c>
      <c r="AF485" s="28">
        <f>F485/H485</f>
        <v>9489208465.232826</v>
      </c>
      <c r="AG485" s="22">
        <f>(M485/AF485)*100</f>
        <v>0.3492596551274821</v>
      </c>
      <c r="AH485" s="22">
        <f>(Q485/AF485)*100</f>
        <v>1.0642651869227546</v>
      </c>
      <c r="AI485" s="22">
        <f>(T485/AF485)*100</f>
        <v>0.235265299016194</v>
      </c>
      <c r="AJ485" s="22">
        <f t="shared" si="103"/>
        <v>1.6480000000000001</v>
      </c>
    </row>
    <row r="486" spans="1:36" ht="12.75">
      <c r="A486" s="13" t="s">
        <v>1013</v>
      </c>
      <c r="B486" s="14" t="s">
        <v>1014</v>
      </c>
      <c r="C486" s="15" t="s">
        <v>1002</v>
      </c>
      <c r="D486" s="32"/>
      <c r="E486" s="49" t="s">
        <v>177</v>
      </c>
      <c r="F486" s="34">
        <v>508604897</v>
      </c>
      <c r="G486" s="50">
        <v>100.56</v>
      </c>
      <c r="H486" s="19">
        <f t="shared" si="92"/>
        <v>1.0056</v>
      </c>
      <c r="I486" s="17">
        <v>1350189.23</v>
      </c>
      <c r="J486" s="17">
        <v>0</v>
      </c>
      <c r="K486" s="17">
        <v>0</v>
      </c>
      <c r="L486" s="17">
        <v>149439.19</v>
      </c>
      <c r="M486" s="20">
        <f t="shared" si="93"/>
        <v>1499628.42</v>
      </c>
      <c r="N486" s="17">
        <v>0</v>
      </c>
      <c r="O486" s="17">
        <v>1596455.48</v>
      </c>
      <c r="P486" s="17">
        <v>0</v>
      </c>
      <c r="Q486" s="20">
        <f t="shared" si="104"/>
        <v>1596455.48</v>
      </c>
      <c r="R486" s="17">
        <v>1593979.98</v>
      </c>
      <c r="S486" s="17">
        <v>0</v>
      </c>
      <c r="T486" s="21">
        <f t="shared" si="94"/>
        <v>1593979.98</v>
      </c>
      <c r="U486" s="20">
        <f t="shared" si="95"/>
        <v>4690063.88</v>
      </c>
      <c r="V486" s="22">
        <f t="shared" si="96"/>
        <v>0.313402405167955</v>
      </c>
      <c r="W486" s="22">
        <f t="shared" si="97"/>
        <v>0</v>
      </c>
      <c r="X486" s="22">
        <f t="shared" si="98"/>
        <v>0.313402405167955</v>
      </c>
      <c r="Y486" s="23">
        <f t="shared" si="99"/>
        <v>0.3138891287552821</v>
      </c>
      <c r="Z486" s="23">
        <f t="shared" si="100"/>
        <v>0.2948513529550228</v>
      </c>
      <c r="AA486" s="24"/>
      <c r="AB486" s="23">
        <f t="shared" si="101"/>
        <v>0.9221428868782598</v>
      </c>
      <c r="AC486" s="52">
        <v>1306758.5915492957</v>
      </c>
      <c r="AD486" s="26">
        <f t="shared" si="102"/>
        <v>12050.181400642363</v>
      </c>
      <c r="AE486" s="61" t="s">
        <v>1173</v>
      </c>
      <c r="AF486" s="28">
        <f>F486/H486</f>
        <v>505772570.60461414</v>
      </c>
      <c r="AG486" s="22">
        <f>(M486/AF486)*100</f>
        <v>0.2965025205315709</v>
      </c>
      <c r="AH486" s="22">
        <f>(Q486/AF486)*100</f>
        <v>0.3156469078763117</v>
      </c>
      <c r="AI486" s="22">
        <f>(T486/AF486)*100</f>
        <v>0.3151574586368955</v>
      </c>
      <c r="AJ486" s="22">
        <f t="shared" si="103"/>
        <v>0.9279999999999999</v>
      </c>
    </row>
    <row r="487" spans="1:36" ht="12.75">
      <c r="A487" s="13" t="s">
        <v>1015</v>
      </c>
      <c r="B487" s="14" t="s">
        <v>497</v>
      </c>
      <c r="C487" s="15" t="s">
        <v>1002</v>
      </c>
      <c r="D487" s="32"/>
      <c r="E487" s="49"/>
      <c r="F487" s="34">
        <v>8860335690</v>
      </c>
      <c r="G487" s="50">
        <v>93.41</v>
      </c>
      <c r="H487" s="19">
        <f t="shared" si="92"/>
        <v>0.9340999999999999</v>
      </c>
      <c r="I487" s="17">
        <v>24627324.81</v>
      </c>
      <c r="J487" s="17">
        <v>0</v>
      </c>
      <c r="K487" s="17">
        <v>0</v>
      </c>
      <c r="L487" s="17">
        <v>2725783.13</v>
      </c>
      <c r="M487" s="20">
        <f t="shared" si="93"/>
        <v>27353107.939999998</v>
      </c>
      <c r="N487" s="17">
        <v>107649347.5</v>
      </c>
      <c r="O487" s="17">
        <v>0</v>
      </c>
      <c r="P487" s="17">
        <v>0</v>
      </c>
      <c r="Q487" s="20">
        <f t="shared" si="104"/>
        <v>107649347.5</v>
      </c>
      <c r="R487" s="17">
        <v>28765597</v>
      </c>
      <c r="S487" s="17">
        <v>4430168</v>
      </c>
      <c r="T487" s="21">
        <f t="shared" si="94"/>
        <v>33195765</v>
      </c>
      <c r="U487" s="20">
        <f t="shared" si="95"/>
        <v>168198220.44</v>
      </c>
      <c r="V487" s="22">
        <f t="shared" si="96"/>
        <v>0.32465583705215123</v>
      </c>
      <c r="W487" s="22">
        <f t="shared" si="97"/>
        <v>0.05000000174936939</v>
      </c>
      <c r="X487" s="22">
        <f t="shared" si="98"/>
        <v>0.37465583880152065</v>
      </c>
      <c r="Y487" s="23">
        <f t="shared" si="99"/>
        <v>1.2149578894792417</v>
      </c>
      <c r="Z487" s="23">
        <f t="shared" si="100"/>
        <v>0.30871412660889824</v>
      </c>
      <c r="AA487" s="24"/>
      <c r="AB487" s="23">
        <f t="shared" si="101"/>
        <v>1.8983278548896605</v>
      </c>
      <c r="AC487" s="52">
        <v>356517.0029424128</v>
      </c>
      <c r="AD487" s="26">
        <f t="shared" si="102"/>
        <v>6767.861574273613</v>
      </c>
      <c r="AE487" s="61" t="s">
        <v>1173</v>
      </c>
      <c r="AF487" s="28">
        <f>F487/H487</f>
        <v>9485425211.433466</v>
      </c>
      <c r="AG487" s="22">
        <f>(M487/AF487)*100</f>
        <v>0.28836986566537187</v>
      </c>
      <c r="AH487" s="22">
        <f>(Q487/AF487)*100</f>
        <v>1.1348921645625596</v>
      </c>
      <c r="AI487" s="22">
        <f>(T487/AF487)*100</f>
        <v>0.3499660190245004</v>
      </c>
      <c r="AJ487" s="22">
        <f t="shared" si="103"/>
        <v>1.7730000000000001</v>
      </c>
    </row>
    <row r="488" spans="1:36" ht="12.75">
      <c r="A488" s="13" t="s">
        <v>1016</v>
      </c>
      <c r="B488" s="14" t="s">
        <v>1017</v>
      </c>
      <c r="C488" s="15" t="s">
        <v>1002</v>
      </c>
      <c r="D488" s="16"/>
      <c r="E488" s="49"/>
      <c r="F488" s="34">
        <v>1467984470</v>
      </c>
      <c r="G488" s="50">
        <v>93.19</v>
      </c>
      <c r="H488" s="19">
        <f t="shared" si="92"/>
        <v>0.9319</v>
      </c>
      <c r="I488" s="17">
        <v>4169453.03</v>
      </c>
      <c r="J488" s="17">
        <v>564306.92</v>
      </c>
      <c r="K488" s="17">
        <v>0</v>
      </c>
      <c r="L488" s="17">
        <v>461517.64</v>
      </c>
      <c r="M488" s="20">
        <f t="shared" si="93"/>
        <v>5195277.59</v>
      </c>
      <c r="N488" s="17">
        <v>19206993.5</v>
      </c>
      <c r="O488" s="17">
        <v>0</v>
      </c>
      <c r="P488" s="17">
        <v>0</v>
      </c>
      <c r="Q488" s="20">
        <f t="shared" si="104"/>
        <v>19206993.5</v>
      </c>
      <c r="R488" s="17">
        <v>5262713.15</v>
      </c>
      <c r="S488" s="17">
        <v>220048.65</v>
      </c>
      <c r="T488" s="21">
        <f t="shared" si="94"/>
        <v>5482761.800000001</v>
      </c>
      <c r="U488" s="20">
        <f t="shared" si="95"/>
        <v>29885032.89</v>
      </c>
      <c r="V488" s="22">
        <f t="shared" si="96"/>
        <v>0.35849923875557077</v>
      </c>
      <c r="W488" s="22">
        <f t="shared" si="97"/>
        <v>0.014989848632390503</v>
      </c>
      <c r="X488" s="22">
        <f t="shared" si="98"/>
        <v>0.3734890873879613</v>
      </c>
      <c r="Y488" s="23">
        <f t="shared" si="99"/>
        <v>1.3083921453201748</v>
      </c>
      <c r="Z488" s="23">
        <f t="shared" si="100"/>
        <v>0.3539054871609098</v>
      </c>
      <c r="AA488" s="24"/>
      <c r="AB488" s="23">
        <f t="shared" si="101"/>
        <v>2.035786719869046</v>
      </c>
      <c r="AC488" s="53">
        <v>516157.8477243726</v>
      </c>
      <c r="AD488" s="26">
        <f t="shared" si="102"/>
        <v>10507.872917534669</v>
      </c>
      <c r="AE488" s="61" t="s">
        <v>1173</v>
      </c>
      <c r="AF488" s="28">
        <f>F488/H488</f>
        <v>1575259652.3232107</v>
      </c>
      <c r="AG488" s="22">
        <f>(M488/AF488)*100</f>
        <v>0.32980452348525185</v>
      </c>
      <c r="AH488" s="22">
        <f>(Q488/AF488)*100</f>
        <v>1.219290640223871</v>
      </c>
      <c r="AI488" s="22">
        <f>(T488/AF488)*100</f>
        <v>0.3480544805368411</v>
      </c>
      <c r="AJ488" s="22">
        <f t="shared" si="103"/>
        <v>1.8970000000000002</v>
      </c>
    </row>
    <row r="489" spans="1:36" ht="12.75">
      <c r="A489" s="13" t="s">
        <v>1018</v>
      </c>
      <c r="B489" s="14" t="s">
        <v>1019</v>
      </c>
      <c r="C489" s="15" t="s">
        <v>1002</v>
      </c>
      <c r="D489" s="16"/>
      <c r="E489" s="49"/>
      <c r="F489" s="34">
        <v>3737778962</v>
      </c>
      <c r="G489" s="50">
        <v>60.41</v>
      </c>
      <c r="H489" s="19">
        <f t="shared" si="92"/>
        <v>0.6041</v>
      </c>
      <c r="I489" s="17">
        <v>16633625.72</v>
      </c>
      <c r="J489" s="17">
        <v>2250903.24</v>
      </c>
      <c r="K489" s="17">
        <v>0</v>
      </c>
      <c r="L489" s="17">
        <v>1841032.99</v>
      </c>
      <c r="M489" s="20">
        <f t="shared" si="93"/>
        <v>20725561.95</v>
      </c>
      <c r="N489" s="17">
        <v>73611384</v>
      </c>
      <c r="O489" s="17">
        <v>0</v>
      </c>
      <c r="P489" s="17">
        <v>0</v>
      </c>
      <c r="Q489" s="20">
        <f t="shared" si="104"/>
        <v>73611384</v>
      </c>
      <c r="R489" s="17">
        <v>15267933</v>
      </c>
      <c r="S489" s="17">
        <v>1533745</v>
      </c>
      <c r="T489" s="21">
        <f t="shared" si="94"/>
        <v>16801678</v>
      </c>
      <c r="U489" s="20">
        <f t="shared" si="95"/>
        <v>111138623.95</v>
      </c>
      <c r="V489" s="22">
        <f t="shared" si="96"/>
        <v>0.40847608045368416</v>
      </c>
      <c r="W489" s="22">
        <f t="shared" si="97"/>
        <v>0.04103359282592056</v>
      </c>
      <c r="X489" s="22">
        <f t="shared" si="98"/>
        <v>0.4495096732796047</v>
      </c>
      <c r="Y489" s="23">
        <f t="shared" si="99"/>
        <v>1.9693883653465756</v>
      </c>
      <c r="Z489" s="23">
        <f t="shared" si="100"/>
        <v>0.5544886993240025</v>
      </c>
      <c r="AA489" s="24"/>
      <c r="AB489" s="23">
        <f t="shared" si="101"/>
        <v>2.973386737950183</v>
      </c>
      <c r="AC489" s="54">
        <v>258785.49193548388</v>
      </c>
      <c r="AD489" s="26">
        <f t="shared" si="102"/>
        <v>7694.6934969488175</v>
      </c>
      <c r="AE489" s="61" t="s">
        <v>1173</v>
      </c>
      <c r="AF489" s="28">
        <f>F489/H489</f>
        <v>6187351368.978646</v>
      </c>
      <c r="AG489" s="22">
        <f>(M489/AF489)*100</f>
        <v>0.33496662326162985</v>
      </c>
      <c r="AH489" s="22">
        <f>(Q489/AF489)*100</f>
        <v>1.1897075115058662</v>
      </c>
      <c r="AI489" s="22">
        <f>(T489/AF489)*100</f>
        <v>0.27154879362820916</v>
      </c>
      <c r="AJ489" s="22">
        <f t="shared" si="103"/>
        <v>1.797</v>
      </c>
    </row>
    <row r="490" spans="1:36" ht="12.75">
      <c r="A490" s="13" t="s">
        <v>1020</v>
      </c>
      <c r="B490" s="14" t="s">
        <v>1021</v>
      </c>
      <c r="C490" s="15" t="s">
        <v>1002</v>
      </c>
      <c r="D490" s="16"/>
      <c r="E490" s="16"/>
      <c r="F490" s="34">
        <v>1155084576</v>
      </c>
      <c r="G490" s="33">
        <v>99.38</v>
      </c>
      <c r="H490" s="19">
        <f t="shared" si="92"/>
        <v>0.9937999999999999</v>
      </c>
      <c r="I490" s="17">
        <v>3182438.72</v>
      </c>
      <c r="J490" s="17">
        <v>0</v>
      </c>
      <c r="K490" s="17">
        <v>0</v>
      </c>
      <c r="L490" s="17">
        <v>352267.16</v>
      </c>
      <c r="M490" s="20">
        <f t="shared" si="93"/>
        <v>3534705.8800000004</v>
      </c>
      <c r="N490" s="17">
        <v>12184507</v>
      </c>
      <c r="O490" s="17">
        <v>0</v>
      </c>
      <c r="P490" s="17">
        <v>0</v>
      </c>
      <c r="Q490" s="20">
        <f t="shared" si="104"/>
        <v>12184507</v>
      </c>
      <c r="R490" s="17">
        <v>8230724.72</v>
      </c>
      <c r="S490" s="17">
        <v>0</v>
      </c>
      <c r="T490" s="21">
        <f t="shared" si="94"/>
        <v>8230724.72</v>
      </c>
      <c r="U490" s="20">
        <f t="shared" si="95"/>
        <v>23949937.6</v>
      </c>
      <c r="V490" s="22">
        <f t="shared" si="96"/>
        <v>0.7125646806316631</v>
      </c>
      <c r="W490" s="22">
        <f t="shared" si="97"/>
        <v>0</v>
      </c>
      <c r="X490" s="22">
        <f t="shared" si="98"/>
        <v>0.7125646806316631</v>
      </c>
      <c r="Y490" s="23">
        <f t="shared" si="99"/>
        <v>1.054858427959824</v>
      </c>
      <c r="Z490" s="23">
        <f t="shared" si="100"/>
        <v>0.30601273304509957</v>
      </c>
      <c r="AA490" s="24"/>
      <c r="AB490" s="23">
        <f t="shared" si="101"/>
        <v>2.073435841636587</v>
      </c>
      <c r="AC490" s="30">
        <v>303903.79981464316</v>
      </c>
      <c r="AD490" s="26">
        <f t="shared" si="102"/>
        <v>6301.250309452315</v>
      </c>
      <c r="AE490" s="61" t="s">
        <v>1173</v>
      </c>
      <c r="AF490" s="28">
        <f>F490/H490</f>
        <v>1162290778.8287382</v>
      </c>
      <c r="AG490" s="22">
        <f>(M490/AF490)*100</f>
        <v>0.30411545410021995</v>
      </c>
      <c r="AH490" s="22">
        <f>(Q490/AF490)*100</f>
        <v>1.048318305706473</v>
      </c>
      <c r="AI490" s="22">
        <f>(T490/AF490)*100</f>
        <v>0.7081467796117468</v>
      </c>
      <c r="AJ490" s="22">
        <f t="shared" si="103"/>
        <v>2.06</v>
      </c>
    </row>
    <row r="491" spans="1:36" ht="12.75">
      <c r="A491" s="13" t="s">
        <v>1022</v>
      </c>
      <c r="B491" s="14" t="s">
        <v>1023</v>
      </c>
      <c r="C491" s="15" t="s">
        <v>1002</v>
      </c>
      <c r="D491" s="32"/>
      <c r="E491" s="16" t="s">
        <v>177</v>
      </c>
      <c r="F491" s="34">
        <v>62416755</v>
      </c>
      <c r="G491" s="33">
        <v>113.07</v>
      </c>
      <c r="H491" s="19">
        <f t="shared" si="92"/>
        <v>1.1307</v>
      </c>
      <c r="I491" s="17">
        <v>149980.22</v>
      </c>
      <c r="J491" s="17">
        <v>20294.97</v>
      </c>
      <c r="K491" s="17">
        <v>0</v>
      </c>
      <c r="L491" s="17">
        <v>16599.84</v>
      </c>
      <c r="M491" s="20">
        <f t="shared" si="93"/>
        <v>186875.03</v>
      </c>
      <c r="N491" s="17">
        <v>534826</v>
      </c>
      <c r="O491" s="17">
        <v>0</v>
      </c>
      <c r="P491" s="17">
        <v>0</v>
      </c>
      <c r="Q491" s="20">
        <f t="shared" si="104"/>
        <v>534826</v>
      </c>
      <c r="R491" s="17">
        <v>338286.85</v>
      </c>
      <c r="S491" s="17">
        <v>0</v>
      </c>
      <c r="T491" s="21">
        <f t="shared" si="94"/>
        <v>338286.85</v>
      </c>
      <c r="U491" s="20">
        <f t="shared" si="95"/>
        <v>1059987.88</v>
      </c>
      <c r="V491" s="22">
        <f t="shared" si="96"/>
        <v>0.5419808351139049</v>
      </c>
      <c r="W491" s="22">
        <f t="shared" si="97"/>
        <v>0</v>
      </c>
      <c r="X491" s="22">
        <f t="shared" si="98"/>
        <v>0.5419808351139049</v>
      </c>
      <c r="Y491" s="23">
        <f t="shared" si="99"/>
        <v>0.8568628727975366</v>
      </c>
      <c r="Z491" s="23">
        <f t="shared" si="100"/>
        <v>0.29939882328070405</v>
      </c>
      <c r="AA491" s="24"/>
      <c r="AB491" s="23">
        <f t="shared" si="101"/>
        <v>1.6982425311921452</v>
      </c>
      <c r="AC491" s="30">
        <v>374934.1935483871</v>
      </c>
      <c r="AD491" s="26">
        <f t="shared" si="102"/>
        <v>6367.291938820986</v>
      </c>
      <c r="AE491" s="61" t="s">
        <v>1173</v>
      </c>
      <c r="AF491" s="28">
        <f>F491/H491</f>
        <v>55201870.52268506</v>
      </c>
      <c r="AG491" s="22">
        <f>(M491/AF491)*100</f>
        <v>0.3385302494834921</v>
      </c>
      <c r="AH491" s="22">
        <f>(Q491/AF491)*100</f>
        <v>0.9688548502721747</v>
      </c>
      <c r="AI491" s="22">
        <f>(T491/AF491)*100</f>
        <v>0.6128177302632922</v>
      </c>
      <c r="AJ491" s="22">
        <f t="shared" si="103"/>
        <v>1.921</v>
      </c>
    </row>
    <row r="492" spans="1:36" ht="12.75">
      <c r="A492" s="13" t="s">
        <v>1024</v>
      </c>
      <c r="B492" s="14" t="s">
        <v>1025</v>
      </c>
      <c r="C492" s="15" t="s">
        <v>1002</v>
      </c>
      <c r="D492" s="32"/>
      <c r="E492" s="16"/>
      <c r="F492" s="34">
        <v>3762277120</v>
      </c>
      <c r="G492" s="33">
        <v>73.4</v>
      </c>
      <c r="H492" s="19">
        <f t="shared" si="92"/>
        <v>0.7340000000000001</v>
      </c>
      <c r="I492" s="17">
        <v>13232986.14</v>
      </c>
      <c r="J492" s="17">
        <v>1790878.63</v>
      </c>
      <c r="K492" s="17">
        <v>0</v>
      </c>
      <c r="L492" s="17">
        <v>1464477.03</v>
      </c>
      <c r="M492" s="20">
        <f t="shared" si="93"/>
        <v>16488341.799999999</v>
      </c>
      <c r="N492" s="17">
        <v>65289894</v>
      </c>
      <c r="O492" s="17">
        <v>0</v>
      </c>
      <c r="P492" s="17">
        <v>0</v>
      </c>
      <c r="Q492" s="20">
        <f t="shared" si="104"/>
        <v>65289894</v>
      </c>
      <c r="R492" s="17">
        <v>11287700.97</v>
      </c>
      <c r="S492" s="17">
        <v>1504908</v>
      </c>
      <c r="T492" s="21">
        <f t="shared" si="94"/>
        <v>12792608.97</v>
      </c>
      <c r="U492" s="20">
        <f t="shared" si="95"/>
        <v>94570844.77</v>
      </c>
      <c r="V492" s="22">
        <f t="shared" si="96"/>
        <v>0.3000231139273441</v>
      </c>
      <c r="W492" s="22">
        <f t="shared" si="97"/>
        <v>0.039999924301163656</v>
      </c>
      <c r="X492" s="22">
        <f t="shared" si="98"/>
        <v>0.34002303822850777</v>
      </c>
      <c r="Y492" s="23">
        <f t="shared" si="99"/>
        <v>1.7353823739597363</v>
      </c>
      <c r="Z492" s="23">
        <f t="shared" si="100"/>
        <v>0.43825431445092483</v>
      </c>
      <c r="AA492" s="24"/>
      <c r="AB492" s="23">
        <f t="shared" si="101"/>
        <v>2.513659726639169</v>
      </c>
      <c r="AC492" s="30">
        <v>511440.0434243176</v>
      </c>
      <c r="AD492" s="26">
        <f t="shared" si="102"/>
        <v>12855.86239746295</v>
      </c>
      <c r="AE492" s="61" t="s">
        <v>1173</v>
      </c>
      <c r="AF492" s="28">
        <f>F492/H492</f>
        <v>5125718147.138964</v>
      </c>
      <c r="AG492" s="22">
        <f>(M492/AF492)*100</f>
        <v>0.3216786668069789</v>
      </c>
      <c r="AH492" s="22">
        <f>(Q492/AF492)*100</f>
        <v>1.2737706624864467</v>
      </c>
      <c r="AI492" s="22">
        <f>(T492/AF492)*100</f>
        <v>0.2495769100597247</v>
      </c>
      <c r="AJ492" s="22">
        <f t="shared" si="103"/>
        <v>1.846</v>
      </c>
    </row>
    <row r="493" spans="1:36" ht="12.75">
      <c r="A493" s="13" t="s">
        <v>1026</v>
      </c>
      <c r="B493" s="14" t="s">
        <v>1027</v>
      </c>
      <c r="C493" s="15" t="s">
        <v>1002</v>
      </c>
      <c r="D493" s="16"/>
      <c r="E493" s="16"/>
      <c r="F493" s="34">
        <v>844299283</v>
      </c>
      <c r="G493" s="33">
        <v>43.77</v>
      </c>
      <c r="H493" s="19">
        <f t="shared" si="92"/>
        <v>0.43770000000000003</v>
      </c>
      <c r="I493" s="17">
        <v>5266306.05</v>
      </c>
      <c r="J493" s="17">
        <v>712952.73</v>
      </c>
      <c r="K493" s="17">
        <v>0</v>
      </c>
      <c r="L493" s="17">
        <v>582900.91</v>
      </c>
      <c r="M493" s="20">
        <f t="shared" si="93"/>
        <v>6562159.6899999995</v>
      </c>
      <c r="N493" s="17">
        <v>27581946.5</v>
      </c>
      <c r="O493" s="17">
        <v>0</v>
      </c>
      <c r="P493" s="17">
        <v>0</v>
      </c>
      <c r="Q493" s="20">
        <f t="shared" si="104"/>
        <v>27581946.5</v>
      </c>
      <c r="R493" s="17">
        <v>13761950.99</v>
      </c>
      <c r="S493" s="17">
        <v>0</v>
      </c>
      <c r="T493" s="21">
        <f t="shared" si="94"/>
        <v>13761950.99</v>
      </c>
      <c r="U493" s="20">
        <f t="shared" si="95"/>
        <v>47906057.18</v>
      </c>
      <c r="V493" s="22">
        <f t="shared" si="96"/>
        <v>1.6299849196958278</v>
      </c>
      <c r="W493" s="22">
        <f t="shared" si="97"/>
        <v>0</v>
      </c>
      <c r="X493" s="22">
        <f t="shared" si="98"/>
        <v>1.6299849196958278</v>
      </c>
      <c r="Y493" s="23">
        <f t="shared" si="99"/>
        <v>3.2668447143523154</v>
      </c>
      <c r="Z493" s="23">
        <f t="shared" si="100"/>
        <v>0.7772314654447005</v>
      </c>
      <c r="AA493" s="24"/>
      <c r="AB493" s="23">
        <f t="shared" si="101"/>
        <v>5.674061099492844</v>
      </c>
      <c r="AC493" s="30">
        <v>131631.3317239992</v>
      </c>
      <c r="AD493" s="26">
        <f t="shared" si="102"/>
        <v>7468.842188095823</v>
      </c>
      <c r="AE493" s="61" t="s">
        <v>1173</v>
      </c>
      <c r="AF493" s="28">
        <f>F493/H493</f>
        <v>1928945129.0838473</v>
      </c>
      <c r="AG493" s="22">
        <f>(M493/AF493)*100</f>
        <v>0.34019421242514547</v>
      </c>
      <c r="AH493" s="22">
        <f>(Q493/AF493)*100</f>
        <v>1.4298979314720086</v>
      </c>
      <c r="AI493" s="22">
        <f>(T493/AF493)*100</f>
        <v>0.7134443993508639</v>
      </c>
      <c r="AJ493" s="22">
        <f t="shared" si="103"/>
        <v>2.483</v>
      </c>
    </row>
    <row r="494" spans="1:36" ht="12.75">
      <c r="A494" s="13" t="s">
        <v>1028</v>
      </c>
      <c r="B494" s="14" t="s">
        <v>1029</v>
      </c>
      <c r="C494" s="15" t="s">
        <v>1002</v>
      </c>
      <c r="D494" s="32"/>
      <c r="E494" s="16" t="s">
        <v>177</v>
      </c>
      <c r="F494" s="34">
        <v>826529097</v>
      </c>
      <c r="G494" s="33">
        <v>96.55</v>
      </c>
      <c r="H494" s="19">
        <f t="shared" si="92"/>
        <v>0.9655</v>
      </c>
      <c r="I494" s="17">
        <v>2479513.56</v>
      </c>
      <c r="J494" s="17">
        <v>335536.06</v>
      </c>
      <c r="K494" s="17">
        <v>0</v>
      </c>
      <c r="L494" s="17">
        <v>274431.46</v>
      </c>
      <c r="M494" s="20">
        <f t="shared" si="93"/>
        <v>3089481.08</v>
      </c>
      <c r="N494" s="17">
        <v>0</v>
      </c>
      <c r="O494" s="17">
        <v>6421733.3</v>
      </c>
      <c r="P494" s="17">
        <v>0</v>
      </c>
      <c r="Q494" s="20">
        <f t="shared" si="104"/>
        <v>6421733.3</v>
      </c>
      <c r="R494" s="17">
        <v>3634150.47</v>
      </c>
      <c r="S494" s="17">
        <v>247958.73</v>
      </c>
      <c r="T494" s="21">
        <f t="shared" si="94"/>
        <v>3882109.2</v>
      </c>
      <c r="U494" s="20">
        <f t="shared" si="95"/>
        <v>13393323.579999998</v>
      </c>
      <c r="V494" s="22">
        <f t="shared" si="96"/>
        <v>0.43968814687718133</v>
      </c>
      <c r="W494" s="22">
        <f t="shared" si="97"/>
        <v>0.030000000108889088</v>
      </c>
      <c r="X494" s="22">
        <f t="shared" si="98"/>
        <v>0.4696881469860704</v>
      </c>
      <c r="Y494" s="23">
        <f t="shared" si="99"/>
        <v>0.7769518729961905</v>
      </c>
      <c r="Z494" s="23">
        <f t="shared" si="100"/>
        <v>0.3737897541917995</v>
      </c>
      <c r="AA494" s="24"/>
      <c r="AB494" s="23">
        <f t="shared" si="101"/>
        <v>1.6204297741740603</v>
      </c>
      <c r="AC494" s="30">
        <v>817272.5361366622</v>
      </c>
      <c r="AD494" s="26">
        <f t="shared" si="102"/>
        <v>13243.327511705931</v>
      </c>
      <c r="AE494" s="61" t="s">
        <v>1173</v>
      </c>
      <c r="AF494" s="28">
        <f>F494/H494</f>
        <v>856063280.1657172</v>
      </c>
      <c r="AG494" s="22">
        <f>(M494/AF494)*100</f>
        <v>0.36089400767218244</v>
      </c>
      <c r="AH494" s="22">
        <f>(Q494/AF494)*100</f>
        <v>0.750147033377822</v>
      </c>
      <c r="AI494" s="22">
        <f>(T494/AF494)*100</f>
        <v>0.45348390591505094</v>
      </c>
      <c r="AJ494" s="22">
        <f t="shared" si="103"/>
        <v>1.564</v>
      </c>
    </row>
    <row r="495" spans="1:36" ht="12.75">
      <c r="A495" s="13" t="s">
        <v>1030</v>
      </c>
      <c r="B495" s="14" t="s">
        <v>1031</v>
      </c>
      <c r="C495" s="15" t="s">
        <v>1002</v>
      </c>
      <c r="D495" s="16"/>
      <c r="E495" s="16"/>
      <c r="F495" s="34">
        <v>1152275941</v>
      </c>
      <c r="G495" s="33">
        <v>86.26</v>
      </c>
      <c r="H495" s="19">
        <f t="shared" si="92"/>
        <v>0.8626</v>
      </c>
      <c r="I495" s="17">
        <v>3472193.59</v>
      </c>
      <c r="J495" s="17">
        <v>0</v>
      </c>
      <c r="K495" s="17">
        <v>0</v>
      </c>
      <c r="L495" s="17">
        <v>384301.09</v>
      </c>
      <c r="M495" s="20">
        <f t="shared" si="93"/>
        <v>3856494.6799999997</v>
      </c>
      <c r="N495" s="17">
        <v>0</v>
      </c>
      <c r="O495" s="17">
        <v>13009275.79</v>
      </c>
      <c r="P495" s="17">
        <v>0</v>
      </c>
      <c r="Q495" s="20">
        <f t="shared" si="104"/>
        <v>13009275.79</v>
      </c>
      <c r="R495" s="17">
        <v>6658825.93</v>
      </c>
      <c r="S495" s="17">
        <v>0</v>
      </c>
      <c r="T495" s="21">
        <f t="shared" si="94"/>
        <v>6658825.93</v>
      </c>
      <c r="U495" s="20">
        <f t="shared" si="95"/>
        <v>23524596.4</v>
      </c>
      <c r="V495" s="22">
        <f t="shared" si="96"/>
        <v>0.5778846622642448</v>
      </c>
      <c r="W495" s="22">
        <f t="shared" si="97"/>
        <v>0</v>
      </c>
      <c r="X495" s="22">
        <f t="shared" si="98"/>
        <v>0.5778846622642448</v>
      </c>
      <c r="Y495" s="23">
        <f t="shared" si="99"/>
        <v>1.129006978893435</v>
      </c>
      <c r="Z495" s="23">
        <f t="shared" si="100"/>
        <v>0.33468499538861757</v>
      </c>
      <c r="AA495" s="24"/>
      <c r="AB495" s="23">
        <f t="shared" si="101"/>
        <v>2.0415766365462975</v>
      </c>
      <c r="AC495" s="30">
        <v>319325.60776088096</v>
      </c>
      <c r="AD495" s="26">
        <f t="shared" si="102"/>
        <v>6519.277002555616</v>
      </c>
      <c r="AE495" s="61" t="s">
        <v>1173</v>
      </c>
      <c r="AF495" s="28">
        <f>F495/H495</f>
        <v>1335817228.1474612</v>
      </c>
      <c r="AG495" s="22">
        <f>(M495/AF495)*100</f>
        <v>0.28869927702222153</v>
      </c>
      <c r="AH495" s="22">
        <f>(Q495/AF495)*100</f>
        <v>0.973881419993477</v>
      </c>
      <c r="AI495" s="22">
        <f>(T495/AF495)*100</f>
        <v>0.4984833096691376</v>
      </c>
      <c r="AJ495" s="22">
        <f t="shared" si="103"/>
        <v>1.761</v>
      </c>
    </row>
    <row r="496" spans="1:36" ht="12.75">
      <c r="A496" s="13" t="s">
        <v>1032</v>
      </c>
      <c r="B496" s="14" t="s">
        <v>1033</v>
      </c>
      <c r="C496" s="15" t="s">
        <v>1002</v>
      </c>
      <c r="D496" s="16"/>
      <c r="E496" s="16"/>
      <c r="F496" s="34">
        <v>62506662</v>
      </c>
      <c r="G496" s="33">
        <v>44.93</v>
      </c>
      <c r="H496" s="19">
        <f t="shared" si="92"/>
        <v>0.4493</v>
      </c>
      <c r="I496" s="17">
        <v>371332.98</v>
      </c>
      <c r="J496" s="17">
        <v>50247.91</v>
      </c>
      <c r="K496" s="17">
        <v>0</v>
      </c>
      <c r="L496" s="17">
        <v>41099.2</v>
      </c>
      <c r="M496" s="20">
        <f t="shared" si="93"/>
        <v>462680.09</v>
      </c>
      <c r="N496" s="17">
        <v>1240283</v>
      </c>
      <c r="O496" s="17">
        <v>0</v>
      </c>
      <c r="P496" s="17">
        <v>0</v>
      </c>
      <c r="Q496" s="20">
        <f t="shared" si="104"/>
        <v>1240283</v>
      </c>
      <c r="R496" s="17">
        <v>431488</v>
      </c>
      <c r="S496" s="17">
        <v>12426.75</v>
      </c>
      <c r="T496" s="21">
        <f t="shared" si="94"/>
        <v>443914.75</v>
      </c>
      <c r="U496" s="20">
        <f t="shared" si="95"/>
        <v>2146877.84</v>
      </c>
      <c r="V496" s="22">
        <f t="shared" si="96"/>
        <v>0.6903072187729365</v>
      </c>
      <c r="W496" s="22">
        <f t="shared" si="97"/>
        <v>0.019880680878463803</v>
      </c>
      <c r="X496" s="22">
        <f t="shared" si="98"/>
        <v>0.7101878996514004</v>
      </c>
      <c r="Y496" s="23">
        <f t="shared" si="99"/>
        <v>1.9842412957518034</v>
      </c>
      <c r="Z496" s="23">
        <f t="shared" si="100"/>
        <v>0.7402092436163045</v>
      </c>
      <c r="AA496" s="24"/>
      <c r="AB496" s="23">
        <f t="shared" si="101"/>
        <v>3.434638439019508</v>
      </c>
      <c r="AC496" s="30">
        <v>213305.46875</v>
      </c>
      <c r="AD496" s="26">
        <f t="shared" si="102"/>
        <v>7326.271622218244</v>
      </c>
      <c r="AE496" s="61" t="s">
        <v>1173</v>
      </c>
      <c r="AF496" s="28">
        <f>F496/H496</f>
        <v>139120102.3814823</v>
      </c>
      <c r="AG496" s="22">
        <f>(M496/AF496)*100</f>
        <v>0.3325760131568056</v>
      </c>
      <c r="AH496" s="22">
        <f>(Q496/AF496)*100</f>
        <v>0.8915196141812851</v>
      </c>
      <c r="AI496" s="22">
        <f>(T496/AF496)*100</f>
        <v>0.3190874233133742</v>
      </c>
      <c r="AJ496" s="22">
        <f t="shared" si="103"/>
        <v>1.544</v>
      </c>
    </row>
    <row r="497" spans="1:36" ht="12.75">
      <c r="A497" s="13" t="s">
        <v>1034</v>
      </c>
      <c r="B497" s="14" t="s">
        <v>1035</v>
      </c>
      <c r="C497" s="15" t="s">
        <v>1002</v>
      </c>
      <c r="D497" s="16"/>
      <c r="E497" s="16"/>
      <c r="F497" s="34">
        <v>658258364</v>
      </c>
      <c r="G497" s="33">
        <v>45.42</v>
      </c>
      <c r="H497" s="19">
        <f t="shared" si="92"/>
        <v>0.4542</v>
      </c>
      <c r="I497" s="17">
        <v>3884063.13</v>
      </c>
      <c r="J497" s="17">
        <v>0</v>
      </c>
      <c r="K497" s="17">
        <v>0</v>
      </c>
      <c r="L497" s="17">
        <v>429887.34</v>
      </c>
      <c r="M497" s="20">
        <f t="shared" si="93"/>
        <v>4313950.47</v>
      </c>
      <c r="N497" s="17">
        <v>19768235</v>
      </c>
      <c r="O497" s="17">
        <v>0</v>
      </c>
      <c r="P497" s="17">
        <v>0</v>
      </c>
      <c r="Q497" s="20">
        <f t="shared" si="104"/>
        <v>19768235</v>
      </c>
      <c r="R497" s="17">
        <v>9189066.68</v>
      </c>
      <c r="S497" s="17">
        <v>0</v>
      </c>
      <c r="T497" s="21">
        <f t="shared" si="94"/>
        <v>9189066.68</v>
      </c>
      <c r="U497" s="20">
        <f t="shared" si="95"/>
        <v>33271252.15</v>
      </c>
      <c r="V497" s="22">
        <f t="shared" si="96"/>
        <v>1.3959665661004803</v>
      </c>
      <c r="W497" s="22">
        <f t="shared" si="97"/>
        <v>0</v>
      </c>
      <c r="X497" s="22">
        <f t="shared" si="98"/>
        <v>1.3959665661004803</v>
      </c>
      <c r="Y497" s="23">
        <f t="shared" si="99"/>
        <v>3.0031118601935454</v>
      </c>
      <c r="Z497" s="23">
        <f t="shared" si="100"/>
        <v>0.6553582462341488</v>
      </c>
      <c r="AA497" s="24"/>
      <c r="AB497" s="23">
        <f t="shared" si="101"/>
        <v>5.054436672528174</v>
      </c>
      <c r="AC497" s="30">
        <v>148886.73700075358</v>
      </c>
      <c r="AD497" s="26">
        <f t="shared" si="102"/>
        <v>7525.385835496663</v>
      </c>
      <c r="AE497" s="61" t="s">
        <v>1173</v>
      </c>
      <c r="AF497" s="28">
        <f>F497/H497</f>
        <v>1449269845.882871</v>
      </c>
      <c r="AG497" s="22">
        <f>(M497/AF497)*100</f>
        <v>0.2976637154395504</v>
      </c>
      <c r="AH497" s="22">
        <f>(Q497/AF497)*100</f>
        <v>1.3640134068999084</v>
      </c>
      <c r="AI497" s="22">
        <f>(T497/AF497)*100</f>
        <v>0.6340480143228381</v>
      </c>
      <c r="AJ497" s="22">
        <f t="shared" si="103"/>
        <v>2.2960000000000003</v>
      </c>
    </row>
    <row r="498" spans="1:36" ht="12.75">
      <c r="A498" s="13" t="s">
        <v>1036</v>
      </c>
      <c r="B498" s="14" t="s">
        <v>1037</v>
      </c>
      <c r="C498" s="15" t="s">
        <v>1002</v>
      </c>
      <c r="D498" s="16"/>
      <c r="E498" s="16"/>
      <c r="F498" s="34">
        <v>166098176</v>
      </c>
      <c r="G498" s="33">
        <v>44.56</v>
      </c>
      <c r="H498" s="19">
        <f t="shared" si="92"/>
        <v>0.4456</v>
      </c>
      <c r="I498" s="17">
        <v>994133.27</v>
      </c>
      <c r="J498" s="17">
        <v>134597.28</v>
      </c>
      <c r="K498" s="17">
        <v>0</v>
      </c>
      <c r="L498" s="17">
        <v>110063.98</v>
      </c>
      <c r="M498" s="20">
        <f t="shared" si="93"/>
        <v>1238794.53</v>
      </c>
      <c r="N498" s="17">
        <v>5421468.5</v>
      </c>
      <c r="O498" s="17">
        <v>0</v>
      </c>
      <c r="P498" s="17">
        <v>0</v>
      </c>
      <c r="Q498" s="20">
        <f t="shared" si="104"/>
        <v>5421468.5</v>
      </c>
      <c r="R498" s="17">
        <v>2550115.19</v>
      </c>
      <c r="S498" s="17">
        <v>0</v>
      </c>
      <c r="T498" s="21">
        <f t="shared" si="94"/>
        <v>2550115.19</v>
      </c>
      <c r="U498" s="20">
        <f t="shared" si="95"/>
        <v>9210378.22</v>
      </c>
      <c r="V498" s="22">
        <f t="shared" si="96"/>
        <v>1.5353059566409688</v>
      </c>
      <c r="W498" s="22">
        <f t="shared" si="97"/>
        <v>0</v>
      </c>
      <c r="X498" s="22">
        <f t="shared" si="98"/>
        <v>1.5353059566409688</v>
      </c>
      <c r="Y498" s="23">
        <f t="shared" si="99"/>
        <v>3.264014470574319</v>
      </c>
      <c r="Z498" s="23">
        <f t="shared" si="100"/>
        <v>0.7458206705412587</v>
      </c>
      <c r="AA498" s="24"/>
      <c r="AB498" s="23">
        <f t="shared" si="101"/>
        <v>5.545141097756547</v>
      </c>
      <c r="AC498" s="30">
        <v>125540.04736842106</v>
      </c>
      <c r="AD498" s="26">
        <f t="shared" si="102"/>
        <v>6961.372760769352</v>
      </c>
      <c r="AE498" s="61" t="s">
        <v>1173</v>
      </c>
      <c r="AF498" s="28">
        <f>F498/H498</f>
        <v>372751741.4721724</v>
      </c>
      <c r="AG498" s="22">
        <f>(M498/AF498)*100</f>
        <v>0.33233769079318487</v>
      </c>
      <c r="AH498" s="22">
        <f>(Q498/AF498)*100</f>
        <v>1.4544448480879162</v>
      </c>
      <c r="AI498" s="22">
        <f>(T498/AF498)*100</f>
        <v>0.6841323342792156</v>
      </c>
      <c r="AJ498" s="22">
        <f t="shared" si="103"/>
        <v>2.47</v>
      </c>
    </row>
    <row r="499" spans="1:36" ht="12.75">
      <c r="A499" s="13" t="s">
        <v>1038</v>
      </c>
      <c r="B499" s="14" t="s">
        <v>1039</v>
      </c>
      <c r="C499" s="15" t="s">
        <v>1002</v>
      </c>
      <c r="D499" s="32"/>
      <c r="E499" s="16" t="s">
        <v>177</v>
      </c>
      <c r="F499" s="34">
        <v>4485141180</v>
      </c>
      <c r="G499" s="33">
        <v>90.82</v>
      </c>
      <c r="H499" s="19">
        <f t="shared" si="92"/>
        <v>0.9081999999999999</v>
      </c>
      <c r="I499" s="17">
        <v>13465873.43</v>
      </c>
      <c r="J499" s="17">
        <v>1822183.99</v>
      </c>
      <c r="K499" s="17">
        <v>0</v>
      </c>
      <c r="L499" s="17">
        <v>1490393.82</v>
      </c>
      <c r="M499" s="20">
        <f t="shared" si="93"/>
        <v>16778451.24</v>
      </c>
      <c r="N499" s="17">
        <v>34456464</v>
      </c>
      <c r="O499" s="17">
        <v>15088321.82</v>
      </c>
      <c r="P499" s="17">
        <v>0</v>
      </c>
      <c r="Q499" s="20">
        <f t="shared" si="104"/>
        <v>49544785.82</v>
      </c>
      <c r="R499" s="17">
        <v>9160742.32</v>
      </c>
      <c r="S499" s="17">
        <v>897028.24</v>
      </c>
      <c r="T499" s="21">
        <f t="shared" si="94"/>
        <v>10057770.56</v>
      </c>
      <c r="U499" s="20">
        <f t="shared" si="95"/>
        <v>76381007.62</v>
      </c>
      <c r="V499" s="22">
        <f t="shared" si="96"/>
        <v>0.20424646521383302</v>
      </c>
      <c r="W499" s="22">
        <f t="shared" si="97"/>
        <v>0.02000000008918337</v>
      </c>
      <c r="X499" s="22">
        <f t="shared" si="98"/>
        <v>0.22424646530301642</v>
      </c>
      <c r="Y499" s="23">
        <f t="shared" si="99"/>
        <v>1.1046427265417764</v>
      </c>
      <c r="Z499" s="23">
        <f t="shared" si="100"/>
        <v>0.37408970122987295</v>
      </c>
      <c r="AA499" s="24"/>
      <c r="AB499" s="23">
        <f t="shared" si="101"/>
        <v>1.7029788930746657</v>
      </c>
      <c r="AC499" s="30">
        <v>714073.907839617</v>
      </c>
      <c r="AD499" s="26">
        <f t="shared" si="102"/>
        <v>12160.527931462118</v>
      </c>
      <c r="AE499" s="61" t="s">
        <v>1173</v>
      </c>
      <c r="AF499" s="28">
        <f>F499/H499</f>
        <v>4938495023.122661</v>
      </c>
      <c r="AG499" s="22">
        <f>(M499/AF499)*100</f>
        <v>0.3397482666569706</v>
      </c>
      <c r="AH499" s="22">
        <f>(Q499/AF499)*100</f>
        <v>1.0032365242452412</v>
      </c>
      <c r="AI499" s="22">
        <f>(T499/AF499)*100</f>
        <v>0.2036606397881995</v>
      </c>
      <c r="AJ499" s="22">
        <f t="shared" si="103"/>
        <v>1.547</v>
      </c>
    </row>
    <row r="500" spans="1:36" ht="12.75">
      <c r="A500" s="13" t="s">
        <v>1040</v>
      </c>
      <c r="B500" s="14" t="s">
        <v>1041</v>
      </c>
      <c r="C500" s="15" t="s">
        <v>1002</v>
      </c>
      <c r="D500" s="32"/>
      <c r="E500" s="16" t="s">
        <v>177</v>
      </c>
      <c r="F500" s="34">
        <v>1818101284</v>
      </c>
      <c r="G500" s="33">
        <v>96.3</v>
      </c>
      <c r="H500" s="19">
        <f t="shared" si="92"/>
        <v>0.963</v>
      </c>
      <c r="I500" s="17">
        <v>5318102.27</v>
      </c>
      <c r="J500" s="17">
        <v>719685.48</v>
      </c>
      <c r="K500" s="17">
        <v>0</v>
      </c>
      <c r="L500" s="17">
        <v>588606.72</v>
      </c>
      <c r="M500" s="20">
        <f t="shared" si="93"/>
        <v>6626394.47</v>
      </c>
      <c r="N500" s="17">
        <v>10725968</v>
      </c>
      <c r="O500" s="17">
        <v>5511228.78</v>
      </c>
      <c r="P500" s="17">
        <v>0</v>
      </c>
      <c r="Q500" s="20">
        <f t="shared" si="104"/>
        <v>16237196.780000001</v>
      </c>
      <c r="R500" s="17">
        <v>7304284</v>
      </c>
      <c r="S500" s="17">
        <v>363620.26</v>
      </c>
      <c r="T500" s="21">
        <f t="shared" si="94"/>
        <v>7667904.26</v>
      </c>
      <c r="U500" s="20">
        <f t="shared" si="95"/>
        <v>30531495.509999998</v>
      </c>
      <c r="V500" s="22">
        <f t="shared" si="96"/>
        <v>0.40175341518542157</v>
      </c>
      <c r="W500" s="22">
        <f t="shared" si="97"/>
        <v>0.020000000176007796</v>
      </c>
      <c r="X500" s="22">
        <f t="shared" si="98"/>
        <v>0.42175341536142935</v>
      </c>
      <c r="Y500" s="23">
        <f t="shared" si="99"/>
        <v>0.8930853810452509</v>
      </c>
      <c r="Z500" s="23">
        <f t="shared" si="100"/>
        <v>0.3644678395155899</v>
      </c>
      <c r="AA500" s="24"/>
      <c r="AB500" s="23">
        <f t="shared" si="101"/>
        <v>1.6793066359222704</v>
      </c>
      <c r="AC500" s="30">
        <v>716328.2064650678</v>
      </c>
      <c r="AD500" s="26">
        <f t="shared" si="102"/>
        <v>12029.347106150864</v>
      </c>
      <c r="AE500" s="61" t="s">
        <v>1173</v>
      </c>
      <c r="AF500" s="28">
        <f>F500/H500</f>
        <v>1887955642.78297</v>
      </c>
      <c r="AG500" s="22">
        <f>(M500/AF500)*100</f>
        <v>0.3509825294535131</v>
      </c>
      <c r="AH500" s="22">
        <f>(Q500/AF500)*100</f>
        <v>0.8600412219465767</v>
      </c>
      <c r="AI500" s="22">
        <f>(T500/AF500)*100</f>
        <v>0.4061485389930565</v>
      </c>
      <c r="AJ500" s="22">
        <f t="shared" si="103"/>
        <v>1.617</v>
      </c>
    </row>
    <row r="501" spans="1:36" ht="12.75">
      <c r="A501" s="13" t="s">
        <v>1042</v>
      </c>
      <c r="B501" s="14" t="s">
        <v>1043</v>
      </c>
      <c r="C501" s="15" t="s">
        <v>1044</v>
      </c>
      <c r="D501" s="16"/>
      <c r="E501" s="16"/>
      <c r="F501" s="34">
        <v>45678314</v>
      </c>
      <c r="G501" s="33">
        <v>57.53</v>
      </c>
      <c r="H501" s="19">
        <f t="shared" si="92"/>
        <v>0.5753</v>
      </c>
      <c r="I501" s="17">
        <v>249805.5</v>
      </c>
      <c r="J501" s="17">
        <v>21055.25</v>
      </c>
      <c r="K501" s="17">
        <v>7394.84</v>
      </c>
      <c r="L501" s="17">
        <v>19415.41</v>
      </c>
      <c r="M501" s="20">
        <f t="shared" si="93"/>
        <v>297671</v>
      </c>
      <c r="N501" s="17">
        <v>0</v>
      </c>
      <c r="O501" s="17">
        <v>910633.81</v>
      </c>
      <c r="P501" s="17">
        <v>0</v>
      </c>
      <c r="Q501" s="20">
        <f t="shared" si="104"/>
        <v>910633.81</v>
      </c>
      <c r="R501" s="17">
        <v>199671.9</v>
      </c>
      <c r="S501" s="17">
        <v>0</v>
      </c>
      <c r="T501" s="21">
        <f t="shared" si="94"/>
        <v>199671.9</v>
      </c>
      <c r="U501" s="20">
        <f t="shared" si="95"/>
        <v>1407976.71</v>
      </c>
      <c r="V501" s="22">
        <f t="shared" si="96"/>
        <v>0.4371262476981966</v>
      </c>
      <c r="W501" s="22">
        <f t="shared" si="97"/>
        <v>0</v>
      </c>
      <c r="X501" s="22">
        <f t="shared" si="98"/>
        <v>0.4371262476981966</v>
      </c>
      <c r="Y501" s="23">
        <f t="shared" si="99"/>
        <v>1.993580170231327</v>
      </c>
      <c r="Z501" s="23">
        <f t="shared" si="100"/>
        <v>0.6516680979074665</v>
      </c>
      <c r="AA501" s="24"/>
      <c r="AB501" s="23">
        <f t="shared" si="101"/>
        <v>3.08237451583699</v>
      </c>
      <c r="AC501" s="30">
        <v>152460.20408163266</v>
      </c>
      <c r="AD501" s="26">
        <f t="shared" si="102"/>
        <v>4699.3944774053125</v>
      </c>
      <c r="AE501" s="61" t="s">
        <v>1173</v>
      </c>
      <c r="AF501" s="28">
        <f>F501/H501</f>
        <v>79399120.458891</v>
      </c>
      <c r="AG501" s="22">
        <f>(M501/AF501)*100</f>
        <v>0.3749046567261655</v>
      </c>
      <c r="AH501" s="22">
        <f>(Q501/AF501)*100</f>
        <v>1.1469066719340826</v>
      </c>
      <c r="AI501" s="22">
        <f>(T501/AF501)*100</f>
        <v>0.2514787303007725</v>
      </c>
      <c r="AJ501" s="22">
        <f t="shared" si="103"/>
        <v>1.7730000000000001</v>
      </c>
    </row>
    <row r="502" spans="1:36" ht="12.75">
      <c r="A502" s="13" t="s">
        <v>1045</v>
      </c>
      <c r="B502" s="14" t="s">
        <v>1046</v>
      </c>
      <c r="C502" s="15" t="s">
        <v>1044</v>
      </c>
      <c r="D502" s="16"/>
      <c r="E502" s="16"/>
      <c r="F502" s="34">
        <v>622525106</v>
      </c>
      <c r="G502" s="33">
        <v>69.14</v>
      </c>
      <c r="H502" s="19">
        <f t="shared" si="92"/>
        <v>0.6914</v>
      </c>
      <c r="I502" s="17">
        <v>2925846.13</v>
      </c>
      <c r="J502" s="17">
        <v>246609.23</v>
      </c>
      <c r="K502" s="17">
        <v>86613.82</v>
      </c>
      <c r="L502" s="17">
        <v>227415.59</v>
      </c>
      <c r="M502" s="20">
        <f t="shared" si="93"/>
        <v>3486484.7699999996</v>
      </c>
      <c r="N502" s="17">
        <v>0</v>
      </c>
      <c r="O502" s="17">
        <v>10354606.73</v>
      </c>
      <c r="P502" s="17">
        <v>0</v>
      </c>
      <c r="Q502" s="20">
        <f t="shared" si="104"/>
        <v>10354606.73</v>
      </c>
      <c r="R502" s="17">
        <v>4784715</v>
      </c>
      <c r="S502" s="17">
        <v>61750</v>
      </c>
      <c r="T502" s="21">
        <f t="shared" si="94"/>
        <v>4846465</v>
      </c>
      <c r="U502" s="20">
        <f t="shared" si="95"/>
        <v>18687556.5</v>
      </c>
      <c r="V502" s="22">
        <f t="shared" si="96"/>
        <v>0.768597917398692</v>
      </c>
      <c r="W502" s="22">
        <f t="shared" si="97"/>
        <v>0.009919278661188646</v>
      </c>
      <c r="X502" s="22">
        <f t="shared" si="98"/>
        <v>0.7785171960598807</v>
      </c>
      <c r="Y502" s="23">
        <f t="shared" si="99"/>
        <v>1.6633235559820139</v>
      </c>
      <c r="Z502" s="23">
        <f t="shared" si="100"/>
        <v>0.5600552871517441</v>
      </c>
      <c r="AA502" s="24"/>
      <c r="AB502" s="23">
        <f t="shared" si="101"/>
        <v>3.001896039193639</v>
      </c>
      <c r="AC502" s="30">
        <v>248280.88044530494</v>
      </c>
      <c r="AD502" s="26">
        <f t="shared" si="102"/>
        <v>7453.133916162704</v>
      </c>
      <c r="AE502" s="61" t="s">
        <v>1173</v>
      </c>
      <c r="AF502" s="28">
        <f>F502/H502</f>
        <v>900383433.6129591</v>
      </c>
      <c r="AG502" s="22">
        <f>(M502/AF502)*100</f>
        <v>0.3872222255367159</v>
      </c>
      <c r="AH502" s="22">
        <f>(Q502/AF502)*100</f>
        <v>1.1500219066059645</v>
      </c>
      <c r="AI502" s="22">
        <f>(T502/AF502)*100</f>
        <v>0.5382667893558015</v>
      </c>
      <c r="AJ502" s="22">
        <f t="shared" si="103"/>
        <v>2.075</v>
      </c>
    </row>
    <row r="503" spans="1:36" ht="12.75">
      <c r="A503" s="13" t="s">
        <v>1047</v>
      </c>
      <c r="B503" s="14" t="s">
        <v>1048</v>
      </c>
      <c r="C503" s="15" t="s">
        <v>1044</v>
      </c>
      <c r="D503" s="16"/>
      <c r="E503" s="16"/>
      <c r="F503" s="34">
        <v>154482893</v>
      </c>
      <c r="G503" s="33">
        <v>97.43</v>
      </c>
      <c r="H503" s="19">
        <f t="shared" si="92"/>
        <v>0.9743</v>
      </c>
      <c r="I503" s="17">
        <v>534935.02</v>
      </c>
      <c r="J503" s="17">
        <v>45088.03</v>
      </c>
      <c r="K503" s="17">
        <v>15836.12</v>
      </c>
      <c r="L503" s="17">
        <v>41581.48</v>
      </c>
      <c r="M503" s="20">
        <f t="shared" si="93"/>
        <v>637440.65</v>
      </c>
      <c r="N503" s="17">
        <v>1153426</v>
      </c>
      <c r="O503" s="17">
        <v>927547</v>
      </c>
      <c r="P503" s="17">
        <v>0</v>
      </c>
      <c r="Q503" s="20">
        <f t="shared" si="104"/>
        <v>2080973</v>
      </c>
      <c r="R503" s="17">
        <v>0</v>
      </c>
      <c r="S503" s="17">
        <v>0</v>
      </c>
      <c r="T503" s="21">
        <f t="shared" si="94"/>
        <v>0</v>
      </c>
      <c r="U503" s="20">
        <f t="shared" si="95"/>
        <v>2718413.65</v>
      </c>
      <c r="V503" s="22">
        <f t="shared" si="96"/>
        <v>0</v>
      </c>
      <c r="W503" s="22">
        <f t="shared" si="97"/>
        <v>0</v>
      </c>
      <c r="X503" s="22">
        <f t="shared" si="98"/>
        <v>0</v>
      </c>
      <c r="Y503" s="23">
        <f t="shared" si="99"/>
        <v>1.347057243419179</v>
      </c>
      <c r="Z503" s="23">
        <f t="shared" si="100"/>
        <v>0.41262863325585186</v>
      </c>
      <c r="AA503" s="24"/>
      <c r="AB503" s="23">
        <f t="shared" si="101"/>
        <v>1.759685876675031</v>
      </c>
      <c r="AC503" s="30">
        <v>294489.8916967509</v>
      </c>
      <c r="AD503" s="26">
        <f t="shared" si="102"/>
        <v>5182.097032423319</v>
      </c>
      <c r="AE503" s="61" t="s">
        <v>1173</v>
      </c>
      <c r="AF503" s="28">
        <f>F503/H503</f>
        <v>158557829.21071538</v>
      </c>
      <c r="AG503" s="22">
        <f>(M503/AF503)*100</f>
        <v>0.4020240773811764</v>
      </c>
      <c r="AH503" s="22">
        <f>(Q503/AF503)*100</f>
        <v>1.312437872263306</v>
      </c>
      <c r="AI503" s="22">
        <f>(T503/AF503)*100</f>
        <v>0</v>
      </c>
      <c r="AJ503" s="22">
        <f t="shared" si="103"/>
        <v>1.714</v>
      </c>
    </row>
    <row r="504" spans="1:36" ht="12.75">
      <c r="A504" s="13" t="s">
        <v>1049</v>
      </c>
      <c r="B504" s="14" t="s">
        <v>1050</v>
      </c>
      <c r="C504" s="15" t="s">
        <v>1044</v>
      </c>
      <c r="D504" s="16"/>
      <c r="E504" s="16"/>
      <c r="F504" s="34">
        <v>530524750</v>
      </c>
      <c r="G504" s="33">
        <v>45.09</v>
      </c>
      <c r="H504" s="19">
        <f t="shared" si="92"/>
        <v>0.4509</v>
      </c>
      <c r="I504" s="17">
        <v>3890173.16</v>
      </c>
      <c r="J504" s="17">
        <v>327874.58</v>
      </c>
      <c r="K504" s="17">
        <v>115125.36</v>
      </c>
      <c r="L504" s="17">
        <v>302228</v>
      </c>
      <c r="M504" s="20">
        <f t="shared" si="93"/>
        <v>4635401.100000001</v>
      </c>
      <c r="N504" s="17">
        <v>9606406</v>
      </c>
      <c r="O504" s="17">
        <v>5035929.98</v>
      </c>
      <c r="P504" s="17">
        <v>0</v>
      </c>
      <c r="Q504" s="20">
        <f t="shared" si="104"/>
        <v>14642335.98</v>
      </c>
      <c r="R504" s="17">
        <v>6601453</v>
      </c>
      <c r="S504" s="17">
        <v>106104</v>
      </c>
      <c r="T504" s="21">
        <f t="shared" si="94"/>
        <v>6707557</v>
      </c>
      <c r="U504" s="20">
        <f t="shared" si="95"/>
        <v>25985294.080000002</v>
      </c>
      <c r="V504" s="22">
        <f t="shared" si="96"/>
        <v>1.2443251705033556</v>
      </c>
      <c r="W504" s="22">
        <f t="shared" si="97"/>
        <v>0.019999820932011185</v>
      </c>
      <c r="X504" s="22">
        <f t="shared" si="98"/>
        <v>1.2643249914353667</v>
      </c>
      <c r="Y504" s="23">
        <f t="shared" si="99"/>
        <v>2.759972268965774</v>
      </c>
      <c r="Z504" s="23">
        <f t="shared" si="100"/>
        <v>0.873738897195654</v>
      </c>
      <c r="AA504" s="24"/>
      <c r="AB504" s="23">
        <f t="shared" si="101"/>
        <v>4.898036157596795</v>
      </c>
      <c r="AC504" s="30">
        <v>147109.44219382986</v>
      </c>
      <c r="AD504" s="26">
        <f t="shared" si="102"/>
        <v>7205.473669892742</v>
      </c>
      <c r="AE504" s="61" t="s">
        <v>1173</v>
      </c>
      <c r="AF504" s="28">
        <f>F504/H504</f>
        <v>1176590707.4739408</v>
      </c>
      <c r="AG504" s="22">
        <f>(M504/AF504)*100</f>
        <v>0.3939688687455205</v>
      </c>
      <c r="AH504" s="22">
        <f>(Q504/AF504)*100</f>
        <v>1.2444714960766676</v>
      </c>
      <c r="AI504" s="22">
        <f>(T504/AF504)*100</f>
        <v>0.5700841386382068</v>
      </c>
      <c r="AJ504" s="22">
        <f t="shared" si="103"/>
        <v>2.2079999999999997</v>
      </c>
    </row>
    <row r="505" spans="1:36" ht="12.75">
      <c r="A505" s="13" t="s">
        <v>1051</v>
      </c>
      <c r="B505" s="14" t="s">
        <v>1052</v>
      </c>
      <c r="C505" s="15" t="s">
        <v>1044</v>
      </c>
      <c r="D505" s="16"/>
      <c r="E505" s="16" t="s">
        <v>110</v>
      </c>
      <c r="F505" s="34">
        <v>958726225</v>
      </c>
      <c r="G505" s="33">
        <v>98.75</v>
      </c>
      <c r="H505" s="19">
        <f t="shared" si="92"/>
        <v>0.9875</v>
      </c>
      <c r="I505" s="17">
        <v>2956251.39</v>
      </c>
      <c r="J505" s="17">
        <v>249164.36</v>
      </c>
      <c r="K505" s="17">
        <v>87497.28</v>
      </c>
      <c r="L505" s="17">
        <v>229652.37</v>
      </c>
      <c r="M505" s="20">
        <f t="shared" si="93"/>
        <v>3522565.4</v>
      </c>
      <c r="N505" s="17">
        <v>6346841</v>
      </c>
      <c r="O505" s="17">
        <v>4513974</v>
      </c>
      <c r="P505" s="17">
        <v>0</v>
      </c>
      <c r="Q505" s="20">
        <f t="shared" si="104"/>
        <v>10860815</v>
      </c>
      <c r="R505" s="17">
        <v>1731780.81</v>
      </c>
      <c r="S505" s="17">
        <v>143808.94</v>
      </c>
      <c r="T505" s="21">
        <f t="shared" si="94"/>
        <v>1875589.75</v>
      </c>
      <c r="U505" s="20">
        <f t="shared" si="95"/>
        <v>16258970.15</v>
      </c>
      <c r="V505" s="22">
        <f t="shared" si="96"/>
        <v>0.18063350775660694</v>
      </c>
      <c r="W505" s="22">
        <f t="shared" si="97"/>
        <v>0.01500000065190665</v>
      </c>
      <c r="X505" s="22">
        <f t="shared" si="98"/>
        <v>0.1956335084085136</v>
      </c>
      <c r="Y505" s="23">
        <f t="shared" si="99"/>
        <v>1.1328380007545948</v>
      </c>
      <c r="Z505" s="23">
        <f t="shared" si="100"/>
        <v>0.36742140854653266</v>
      </c>
      <c r="AA505" s="24"/>
      <c r="AB505" s="23">
        <f t="shared" si="101"/>
        <v>1.6958929177096411</v>
      </c>
      <c r="AC505" s="30">
        <v>350109.81879477453</v>
      </c>
      <c r="AD505" s="26">
        <f t="shared" si="102"/>
        <v>5937.487621146639</v>
      </c>
      <c r="AE505" s="61" t="s">
        <v>1173</v>
      </c>
      <c r="AF505" s="28">
        <f>F505/H505</f>
        <v>970862000</v>
      </c>
      <c r="AG505" s="22">
        <f>(M505/AF505)*100</f>
        <v>0.36282864093970096</v>
      </c>
      <c r="AH505" s="22">
        <f>(Q505/AF505)*100</f>
        <v>1.1186775257451624</v>
      </c>
      <c r="AI505" s="22">
        <f>(T505/AF505)*100</f>
        <v>0.1931880895534072</v>
      </c>
      <c r="AJ505" s="22">
        <f t="shared" si="103"/>
        <v>1.675</v>
      </c>
    </row>
    <row r="506" spans="1:36" ht="12.75">
      <c r="A506" s="13" t="s">
        <v>1053</v>
      </c>
      <c r="B506" s="14" t="s">
        <v>1054</v>
      </c>
      <c r="C506" s="15" t="s">
        <v>1044</v>
      </c>
      <c r="D506" s="16"/>
      <c r="E506" s="16"/>
      <c r="F506" s="34">
        <v>243599787</v>
      </c>
      <c r="G506" s="33">
        <v>47.67</v>
      </c>
      <c r="H506" s="19">
        <f t="shared" si="92"/>
        <v>0.4767</v>
      </c>
      <c r="I506" s="17">
        <v>1696098.09</v>
      </c>
      <c r="J506" s="17">
        <v>142952.33</v>
      </c>
      <c r="K506" s="17">
        <v>50258.58</v>
      </c>
      <c r="L506" s="17">
        <v>131871.16</v>
      </c>
      <c r="M506" s="20">
        <f t="shared" si="93"/>
        <v>2021180.1600000001</v>
      </c>
      <c r="N506" s="17">
        <v>3984846</v>
      </c>
      <c r="O506" s="17">
        <v>2010648.22</v>
      </c>
      <c r="P506" s="17">
        <v>0</v>
      </c>
      <c r="Q506" s="20">
        <f t="shared" si="104"/>
        <v>5995494.22</v>
      </c>
      <c r="R506" s="17">
        <v>3269850</v>
      </c>
      <c r="S506" s="17">
        <v>0</v>
      </c>
      <c r="T506" s="21">
        <f t="shared" si="94"/>
        <v>3269850</v>
      </c>
      <c r="U506" s="20">
        <f t="shared" si="95"/>
        <v>11286524.379999999</v>
      </c>
      <c r="V506" s="22">
        <f t="shared" si="96"/>
        <v>1.3423041293545959</v>
      </c>
      <c r="W506" s="22">
        <f t="shared" si="97"/>
        <v>0</v>
      </c>
      <c r="X506" s="22">
        <f t="shared" si="98"/>
        <v>1.3423041293545959</v>
      </c>
      <c r="Y506" s="23">
        <f t="shared" si="99"/>
        <v>2.4612066758498434</v>
      </c>
      <c r="Z506" s="23">
        <f t="shared" si="100"/>
        <v>0.8297134348479541</v>
      </c>
      <c r="AA506" s="24"/>
      <c r="AB506" s="23">
        <f t="shared" si="101"/>
        <v>4.633224240052393</v>
      </c>
      <c r="AC506" s="30">
        <v>115325.23939808481</v>
      </c>
      <c r="AD506" s="26">
        <f t="shared" si="102"/>
        <v>5343.276946690518</v>
      </c>
      <c r="AE506" s="61" t="s">
        <v>1173</v>
      </c>
      <c r="AF506" s="28">
        <f>F506/H506</f>
        <v>511012769.03713024</v>
      </c>
      <c r="AG506" s="22">
        <f>(M506/AF506)*100</f>
        <v>0.3955243943920198</v>
      </c>
      <c r="AH506" s="22">
        <f>(Q506/AF506)*100</f>
        <v>1.1732572223776205</v>
      </c>
      <c r="AI506" s="22">
        <f>(T506/AF506)*100</f>
        <v>0.6398763784633359</v>
      </c>
      <c r="AJ506" s="22">
        <f t="shared" si="103"/>
        <v>2.209</v>
      </c>
    </row>
    <row r="507" spans="1:36" ht="12.75">
      <c r="A507" s="13" t="s">
        <v>1055</v>
      </c>
      <c r="B507" s="14" t="s">
        <v>1056</v>
      </c>
      <c r="C507" s="15" t="s">
        <v>1044</v>
      </c>
      <c r="D507" s="16"/>
      <c r="E507" s="16" t="s">
        <v>110</v>
      </c>
      <c r="F507" s="34">
        <v>560848097</v>
      </c>
      <c r="G507" s="33">
        <v>100.98</v>
      </c>
      <c r="H507" s="19">
        <f t="shared" si="92"/>
        <v>1.0098</v>
      </c>
      <c r="I507" s="17">
        <v>1801427.13</v>
      </c>
      <c r="J507" s="17">
        <v>151834.37</v>
      </c>
      <c r="K507" s="17">
        <v>53324.93</v>
      </c>
      <c r="L507" s="17">
        <v>140008.21</v>
      </c>
      <c r="M507" s="20">
        <f t="shared" si="93"/>
        <v>2146594.64</v>
      </c>
      <c r="N507" s="17">
        <v>3993094.5</v>
      </c>
      <c r="O507" s="17">
        <v>2711152.34</v>
      </c>
      <c r="P507" s="17">
        <v>0</v>
      </c>
      <c r="Q507" s="20">
        <f t="shared" si="104"/>
        <v>6704246.84</v>
      </c>
      <c r="R507" s="17">
        <v>1368755</v>
      </c>
      <c r="S507" s="17">
        <v>55988</v>
      </c>
      <c r="T507" s="21">
        <f t="shared" si="94"/>
        <v>1424743</v>
      </c>
      <c r="U507" s="20">
        <f t="shared" si="95"/>
        <v>10275584.48</v>
      </c>
      <c r="V507" s="22">
        <f t="shared" si="96"/>
        <v>0.2440509306034072</v>
      </c>
      <c r="W507" s="22">
        <f t="shared" si="97"/>
        <v>0.00998273869510874</v>
      </c>
      <c r="X507" s="22">
        <f t="shared" si="98"/>
        <v>0.25403366929851595</v>
      </c>
      <c r="Y507" s="23">
        <f t="shared" si="99"/>
        <v>1.195376586969145</v>
      </c>
      <c r="Z507" s="23">
        <f t="shared" si="100"/>
        <v>0.38274082616705396</v>
      </c>
      <c r="AA507" s="24"/>
      <c r="AB507" s="23">
        <f t="shared" si="101"/>
        <v>1.832151082434715</v>
      </c>
      <c r="AC507" s="30">
        <v>431109.7337770383</v>
      </c>
      <c r="AD507" s="26">
        <f t="shared" si="102"/>
        <v>7898.581653877425</v>
      </c>
      <c r="AE507" s="61" t="s">
        <v>1173</v>
      </c>
      <c r="AF507" s="28">
        <f>F507/H507</f>
        <v>555405126.7577738</v>
      </c>
      <c r="AG507" s="22">
        <f>(M507/AF507)*100</f>
        <v>0.3864916862634911</v>
      </c>
      <c r="AH507" s="22">
        <f>(Q507/AF507)*100</f>
        <v>1.2070912775214426</v>
      </c>
      <c r="AI507" s="22">
        <f>(T507/AF507)*100</f>
        <v>0.25652319925764144</v>
      </c>
      <c r="AJ507" s="22">
        <f t="shared" si="103"/>
        <v>1.85</v>
      </c>
    </row>
    <row r="508" spans="1:36" ht="12.75">
      <c r="A508" s="13" t="s">
        <v>1057</v>
      </c>
      <c r="B508" s="14" t="s">
        <v>1058</v>
      </c>
      <c r="C508" s="15" t="s">
        <v>1044</v>
      </c>
      <c r="D508" s="16"/>
      <c r="E508" s="16"/>
      <c r="F508" s="34">
        <v>544686028</v>
      </c>
      <c r="G508" s="33">
        <v>95.62</v>
      </c>
      <c r="H508" s="19">
        <f t="shared" si="92"/>
        <v>0.9562</v>
      </c>
      <c r="I508" s="17">
        <v>1851443.83</v>
      </c>
      <c r="J508" s="17">
        <v>156050.28</v>
      </c>
      <c r="K508" s="17">
        <v>54807.32</v>
      </c>
      <c r="L508" s="17">
        <v>143904.46</v>
      </c>
      <c r="M508" s="20">
        <f t="shared" si="93"/>
        <v>2206205.89</v>
      </c>
      <c r="N508" s="17">
        <v>7278638.5</v>
      </c>
      <c r="O508" s="17">
        <v>0</v>
      </c>
      <c r="P508" s="17">
        <v>0</v>
      </c>
      <c r="Q508" s="20">
        <f t="shared" si="104"/>
        <v>7278638.5</v>
      </c>
      <c r="R508" s="17">
        <v>2296780.29</v>
      </c>
      <c r="S508" s="17">
        <v>163405</v>
      </c>
      <c r="T508" s="21">
        <f t="shared" si="94"/>
        <v>2460185.29</v>
      </c>
      <c r="U508" s="20">
        <f t="shared" si="95"/>
        <v>11945029.68</v>
      </c>
      <c r="V508" s="22">
        <f t="shared" si="96"/>
        <v>0.4216704985867565</v>
      </c>
      <c r="W508" s="22">
        <f t="shared" si="97"/>
        <v>0.029999851584223122</v>
      </c>
      <c r="X508" s="22">
        <f t="shared" si="98"/>
        <v>0.4516703501709797</v>
      </c>
      <c r="Y508" s="23">
        <f t="shared" si="99"/>
        <v>1.3362998362058225</v>
      </c>
      <c r="Z508" s="23">
        <f t="shared" si="100"/>
        <v>0.4050417628850946</v>
      </c>
      <c r="AA508" s="24"/>
      <c r="AB508" s="23">
        <f t="shared" si="101"/>
        <v>2.1930119492618965</v>
      </c>
      <c r="AC508" s="30">
        <v>416460.3462489695</v>
      </c>
      <c r="AD508" s="26">
        <f t="shared" si="102"/>
        <v>9133.025157177368</v>
      </c>
      <c r="AE508" s="61" t="s">
        <v>1173</v>
      </c>
      <c r="AF508" s="28">
        <f>F508/H508</f>
        <v>569636088.6843756</v>
      </c>
      <c r="AG508" s="22">
        <f>(M508/AF508)*100</f>
        <v>0.3873009336707275</v>
      </c>
      <c r="AH508" s="22">
        <f>(Q508/AF508)*100</f>
        <v>1.2777699033800074</v>
      </c>
      <c r="AI508" s="22">
        <f>(T508/AF508)*100</f>
        <v>0.43188718883349064</v>
      </c>
      <c r="AJ508" s="22">
        <f t="shared" si="103"/>
        <v>2.097</v>
      </c>
    </row>
    <row r="509" spans="1:36" ht="12.75">
      <c r="A509" s="13" t="s">
        <v>1059</v>
      </c>
      <c r="B509" s="14" t="s">
        <v>1060</v>
      </c>
      <c r="C509" s="15" t="s">
        <v>1044</v>
      </c>
      <c r="D509" s="16"/>
      <c r="E509" s="16"/>
      <c r="F509" s="34">
        <v>208711334</v>
      </c>
      <c r="G509" s="33">
        <v>54.47</v>
      </c>
      <c r="H509" s="19">
        <f t="shared" si="92"/>
        <v>0.5447</v>
      </c>
      <c r="I509" s="17">
        <v>1239820.96</v>
      </c>
      <c r="J509" s="17">
        <v>104499.67</v>
      </c>
      <c r="K509" s="17">
        <v>36700.31</v>
      </c>
      <c r="L509" s="17">
        <v>96352.36</v>
      </c>
      <c r="M509" s="20">
        <f t="shared" si="93"/>
        <v>1477373.3</v>
      </c>
      <c r="N509" s="17">
        <v>3453661</v>
      </c>
      <c r="O509" s="17">
        <v>1413425.89</v>
      </c>
      <c r="P509" s="17">
        <v>0</v>
      </c>
      <c r="Q509" s="20">
        <f t="shared" si="104"/>
        <v>4867086.89</v>
      </c>
      <c r="R509" s="17">
        <v>1611156</v>
      </c>
      <c r="S509" s="17">
        <v>6264</v>
      </c>
      <c r="T509" s="21">
        <f t="shared" si="94"/>
        <v>1617420</v>
      </c>
      <c r="U509" s="20">
        <f t="shared" si="95"/>
        <v>7961880.1899999995</v>
      </c>
      <c r="V509" s="22">
        <f t="shared" si="96"/>
        <v>0.7719542437498866</v>
      </c>
      <c r="W509" s="22">
        <f t="shared" si="97"/>
        <v>0.0030012744779830693</v>
      </c>
      <c r="X509" s="22">
        <f t="shared" si="98"/>
        <v>0.7749555182278698</v>
      </c>
      <c r="Y509" s="23">
        <f t="shared" si="99"/>
        <v>2.3319705723312563</v>
      </c>
      <c r="Z509" s="23">
        <f t="shared" si="100"/>
        <v>0.7078548498952146</v>
      </c>
      <c r="AA509" s="24"/>
      <c r="AB509" s="23">
        <f t="shared" si="101"/>
        <v>3.8147809404543405</v>
      </c>
      <c r="AC509" s="30">
        <v>135237.8012048193</v>
      </c>
      <c r="AD509" s="26">
        <f t="shared" si="102"/>
        <v>5159.0258646509765</v>
      </c>
      <c r="AE509" s="61" t="s">
        <v>1173</v>
      </c>
      <c r="AF509" s="28">
        <f>F509/H509</f>
        <v>383167494.03341293</v>
      </c>
      <c r="AG509" s="22">
        <f>(M509/AF509)*100</f>
        <v>0.38556853673792335</v>
      </c>
      <c r="AH509" s="22">
        <f>(Q509/AF509)*100</f>
        <v>1.2702243707488352</v>
      </c>
      <c r="AI509" s="22">
        <f>(T509/AF509)*100</f>
        <v>0.4221182707787206</v>
      </c>
      <c r="AJ509" s="22">
        <f t="shared" si="103"/>
        <v>2.0780000000000003</v>
      </c>
    </row>
    <row r="510" spans="1:36" ht="12.75">
      <c r="A510" s="13" t="s">
        <v>1061</v>
      </c>
      <c r="B510" s="14" t="s">
        <v>1062</v>
      </c>
      <c r="C510" s="15" t="s">
        <v>1044</v>
      </c>
      <c r="D510" s="16"/>
      <c r="E510" s="16"/>
      <c r="F510" s="34">
        <v>388825614</v>
      </c>
      <c r="G510" s="33">
        <v>49.3</v>
      </c>
      <c r="H510" s="19">
        <f t="shared" si="92"/>
        <v>0.493</v>
      </c>
      <c r="I510" s="17">
        <v>2536137.72</v>
      </c>
      <c r="J510" s="17">
        <v>213763.03</v>
      </c>
      <c r="K510" s="17">
        <v>75078.15</v>
      </c>
      <c r="L510" s="17">
        <v>197130.81</v>
      </c>
      <c r="M510" s="20">
        <f t="shared" si="93"/>
        <v>3022109.71</v>
      </c>
      <c r="N510" s="17">
        <v>4628403</v>
      </c>
      <c r="O510" s="17">
        <v>4478235.01</v>
      </c>
      <c r="P510" s="17">
        <v>0</v>
      </c>
      <c r="Q510" s="20">
        <f t="shared" si="104"/>
        <v>9106638.01</v>
      </c>
      <c r="R510" s="17">
        <v>1979430.65</v>
      </c>
      <c r="S510" s="17">
        <v>38883</v>
      </c>
      <c r="T510" s="21">
        <f t="shared" si="94"/>
        <v>2018313.65</v>
      </c>
      <c r="U510" s="20">
        <f t="shared" si="95"/>
        <v>14147061.37</v>
      </c>
      <c r="V510" s="22">
        <f t="shared" si="96"/>
        <v>0.5090792835474054</v>
      </c>
      <c r="W510" s="22">
        <f t="shared" si="97"/>
        <v>0.010000112801210673</v>
      </c>
      <c r="X510" s="22">
        <f t="shared" si="98"/>
        <v>0.5190793963486161</v>
      </c>
      <c r="Y510" s="23">
        <f t="shared" si="99"/>
        <v>2.342087990633251</v>
      </c>
      <c r="Z510" s="23">
        <f t="shared" si="100"/>
        <v>0.7772403877693098</v>
      </c>
      <c r="AA510" s="24"/>
      <c r="AB510" s="23">
        <f t="shared" si="101"/>
        <v>3.638407774751177</v>
      </c>
      <c r="AC510" s="30">
        <v>153929.4731610338</v>
      </c>
      <c r="AD510" s="26">
        <f t="shared" si="102"/>
        <v>5600.58191912458</v>
      </c>
      <c r="AE510" s="61" t="s">
        <v>1173</v>
      </c>
      <c r="AF510" s="28">
        <f>F510/H510</f>
        <v>788692929.0060852</v>
      </c>
      <c r="AG510" s="22">
        <f>(M510/AF510)*100</f>
        <v>0.38317951117026977</v>
      </c>
      <c r="AH510" s="22">
        <f>(Q510/AF510)*100</f>
        <v>1.1546493793821926</v>
      </c>
      <c r="AI510" s="22">
        <f>(T510/AF510)*100</f>
        <v>0.25590614239986775</v>
      </c>
      <c r="AJ510" s="22">
        <f t="shared" si="103"/>
        <v>1.794</v>
      </c>
    </row>
    <row r="511" spans="1:36" ht="12.75">
      <c r="A511" s="13" t="s">
        <v>1063</v>
      </c>
      <c r="B511" s="14" t="s">
        <v>1064</v>
      </c>
      <c r="C511" s="15" t="s">
        <v>1044</v>
      </c>
      <c r="D511" s="16"/>
      <c r="E511" s="16"/>
      <c r="F511" s="34">
        <v>709778105</v>
      </c>
      <c r="G511" s="33">
        <v>51.6</v>
      </c>
      <c r="H511" s="19">
        <f t="shared" si="92"/>
        <v>0.516</v>
      </c>
      <c r="I511" s="17">
        <v>4501733.96</v>
      </c>
      <c r="J511" s="17">
        <v>379417.03</v>
      </c>
      <c r="K511" s="17">
        <v>133375.22</v>
      </c>
      <c r="L511" s="17">
        <v>349691.21</v>
      </c>
      <c r="M511" s="20">
        <f t="shared" si="93"/>
        <v>5364217.42</v>
      </c>
      <c r="N511" s="17">
        <v>8352255.5</v>
      </c>
      <c r="O511" s="17">
        <v>4123075.87</v>
      </c>
      <c r="P511" s="17">
        <v>0</v>
      </c>
      <c r="Q511" s="20">
        <f t="shared" si="104"/>
        <v>12475331.370000001</v>
      </c>
      <c r="R511" s="17">
        <v>5498807.22</v>
      </c>
      <c r="S511" s="17">
        <v>0</v>
      </c>
      <c r="T511" s="21">
        <f t="shared" si="94"/>
        <v>5498807.22</v>
      </c>
      <c r="U511" s="20">
        <f t="shared" si="95"/>
        <v>23338356.009999998</v>
      </c>
      <c r="V511" s="22">
        <f t="shared" si="96"/>
        <v>0.7747220125929356</v>
      </c>
      <c r="W511" s="22">
        <f t="shared" si="97"/>
        <v>0</v>
      </c>
      <c r="X511" s="22">
        <f t="shared" si="98"/>
        <v>0.7747220125929356</v>
      </c>
      <c r="Y511" s="23">
        <f t="shared" si="99"/>
        <v>1.757638236812053</v>
      </c>
      <c r="Z511" s="23">
        <f t="shared" si="100"/>
        <v>0.7557597765008545</v>
      </c>
      <c r="AA511" s="24"/>
      <c r="AB511" s="23">
        <f t="shared" si="101"/>
        <v>3.2881200259058425</v>
      </c>
      <c r="AC511" s="30">
        <v>160572.1171770972</v>
      </c>
      <c r="AD511" s="26">
        <f t="shared" si="102"/>
        <v>5279.803940921129</v>
      </c>
      <c r="AE511" s="61" t="s">
        <v>1173</v>
      </c>
      <c r="AF511" s="28">
        <f>F511/H511</f>
        <v>1375538963.1782944</v>
      </c>
      <c r="AG511" s="22">
        <f>(M511/AF511)*100</f>
        <v>0.38997204467444097</v>
      </c>
      <c r="AH511" s="22">
        <f>(Q511/AF511)*100</f>
        <v>0.9069413301950194</v>
      </c>
      <c r="AI511" s="22">
        <f>(T511/AF511)*100</f>
        <v>0.39975655849795483</v>
      </c>
      <c r="AJ511" s="22">
        <f t="shared" si="103"/>
        <v>1.697</v>
      </c>
    </row>
    <row r="512" spans="1:36" ht="12.75">
      <c r="A512" s="13" t="s">
        <v>1065</v>
      </c>
      <c r="B512" s="14" t="s">
        <v>1066</v>
      </c>
      <c r="C512" s="15" t="s">
        <v>1044</v>
      </c>
      <c r="D512" s="16"/>
      <c r="E512" s="16"/>
      <c r="F512" s="34">
        <v>2057989685</v>
      </c>
      <c r="G512" s="33">
        <v>106.38</v>
      </c>
      <c r="H512" s="19">
        <f t="shared" si="92"/>
        <v>1.0637999999999999</v>
      </c>
      <c r="I512" s="17">
        <v>5972949.93</v>
      </c>
      <c r="J512" s="17">
        <v>503401.37</v>
      </c>
      <c r="K512" s="17">
        <v>0</v>
      </c>
      <c r="L512" s="17">
        <v>463694.41</v>
      </c>
      <c r="M512" s="20">
        <f t="shared" si="93"/>
        <v>6940045.71</v>
      </c>
      <c r="N512" s="17">
        <v>19769989</v>
      </c>
      <c r="O512" s="17">
        <v>0</v>
      </c>
      <c r="P512" s="17">
        <v>0</v>
      </c>
      <c r="Q512" s="20">
        <f t="shared" si="104"/>
        <v>19769989</v>
      </c>
      <c r="R512" s="17">
        <v>9671022.18</v>
      </c>
      <c r="S512" s="17">
        <v>10289.95</v>
      </c>
      <c r="T512" s="21">
        <f t="shared" si="94"/>
        <v>9681312.129999999</v>
      </c>
      <c r="U512" s="20">
        <f t="shared" si="95"/>
        <v>36391346.84</v>
      </c>
      <c r="V512" s="22">
        <f t="shared" si="96"/>
        <v>0.4699256876984784</v>
      </c>
      <c r="W512" s="22">
        <f t="shared" si="97"/>
        <v>0.0005000000765309959</v>
      </c>
      <c r="X512" s="22">
        <f t="shared" si="98"/>
        <v>0.47042568777500937</v>
      </c>
      <c r="Y512" s="23">
        <f t="shared" si="99"/>
        <v>0.9606456798154457</v>
      </c>
      <c r="Z512" s="23">
        <f t="shared" si="100"/>
        <v>0.33722451383423724</v>
      </c>
      <c r="AA512" s="24"/>
      <c r="AB512" s="23">
        <f t="shared" si="101"/>
        <v>1.7682958814246925</v>
      </c>
      <c r="AC512" s="30">
        <v>314994.0460526316</v>
      </c>
      <c r="AD512" s="26">
        <f t="shared" si="102"/>
        <v>5570.026743081683</v>
      </c>
      <c r="AE512" s="61" t="s">
        <v>1173</v>
      </c>
      <c r="AF512" s="28">
        <f>F512/H512</f>
        <v>1934564471.705208</v>
      </c>
      <c r="AG512" s="22">
        <f>(M512/AF512)*100</f>
        <v>0.35873943781686146</v>
      </c>
      <c r="AH512" s="22">
        <f>(Q512/AF512)*100</f>
        <v>1.021934874187671</v>
      </c>
      <c r="AI512" s="22">
        <f>(T512/AF512)*100</f>
        <v>0.5004388466550549</v>
      </c>
      <c r="AJ512" s="22">
        <f t="shared" si="103"/>
        <v>1.881</v>
      </c>
    </row>
    <row r="513" spans="1:36" ht="12.75">
      <c r="A513" s="13" t="s">
        <v>1067</v>
      </c>
      <c r="B513" s="14" t="s">
        <v>1068</v>
      </c>
      <c r="C513" s="15" t="s">
        <v>1044</v>
      </c>
      <c r="D513" s="16"/>
      <c r="E513" s="16"/>
      <c r="F513" s="34">
        <v>470468740</v>
      </c>
      <c r="G513" s="33">
        <v>97.05</v>
      </c>
      <c r="H513" s="19">
        <f t="shared" si="92"/>
        <v>0.9704999999999999</v>
      </c>
      <c r="I513" s="17">
        <v>1528860.82</v>
      </c>
      <c r="J513" s="17">
        <v>128838.2</v>
      </c>
      <c r="K513" s="17">
        <v>45227.08</v>
      </c>
      <c r="L513" s="17">
        <v>118684.93</v>
      </c>
      <c r="M513" s="20">
        <f t="shared" si="93"/>
        <v>1821611.03</v>
      </c>
      <c r="N513" s="17">
        <v>3809810.5</v>
      </c>
      <c r="O513" s="17">
        <v>2196592</v>
      </c>
      <c r="P513" s="17">
        <v>0</v>
      </c>
      <c r="Q513" s="20">
        <f t="shared" si="104"/>
        <v>6006402.5</v>
      </c>
      <c r="R513" s="17">
        <v>558642.8</v>
      </c>
      <c r="S513" s="17">
        <v>82330.5</v>
      </c>
      <c r="T513" s="21">
        <f t="shared" si="94"/>
        <v>640973.3</v>
      </c>
      <c r="U513" s="20">
        <f t="shared" si="95"/>
        <v>8468986.83</v>
      </c>
      <c r="V513" s="22">
        <f t="shared" si="96"/>
        <v>0.11874174679490927</v>
      </c>
      <c r="W513" s="22">
        <f t="shared" si="97"/>
        <v>0.017499674898697838</v>
      </c>
      <c r="X513" s="22">
        <f t="shared" si="98"/>
        <v>0.13624142169360712</v>
      </c>
      <c r="Y513" s="23">
        <f t="shared" si="99"/>
        <v>1.2766847166083766</v>
      </c>
      <c r="Z513" s="23">
        <f t="shared" si="100"/>
        <v>0.38719066223188386</v>
      </c>
      <c r="AA513" s="24"/>
      <c r="AB513" s="23">
        <f t="shared" si="101"/>
        <v>1.8001168005338675</v>
      </c>
      <c r="AC513" s="30">
        <v>418220.84765177546</v>
      </c>
      <c r="AD513" s="26">
        <f t="shared" si="102"/>
        <v>7528.46374191476</v>
      </c>
      <c r="AE513" s="61" t="s">
        <v>1173</v>
      </c>
      <c r="AF513" s="28">
        <f>F513/H513</f>
        <v>484769438.43379706</v>
      </c>
      <c r="AG513" s="22">
        <f>(M513/AF513)*100</f>
        <v>0.3757685376960433</v>
      </c>
      <c r="AH513" s="22">
        <f>(Q513/AF513)*100</f>
        <v>1.2390225174684293</v>
      </c>
      <c r="AI513" s="22">
        <f>(T513/AF513)*100</f>
        <v>0.1322222997536457</v>
      </c>
      <c r="AJ513" s="22">
        <f t="shared" si="103"/>
        <v>1.7470000000000003</v>
      </c>
    </row>
    <row r="514" spans="1:36" ht="12.75">
      <c r="A514" s="13" t="s">
        <v>1069</v>
      </c>
      <c r="B514" s="14" t="s">
        <v>1070</v>
      </c>
      <c r="C514" s="15" t="s">
        <v>1044</v>
      </c>
      <c r="D514" s="16"/>
      <c r="E514" s="16"/>
      <c r="F514" s="34">
        <v>225771871</v>
      </c>
      <c r="G514" s="33">
        <v>47.13</v>
      </c>
      <c r="H514" s="19">
        <f aca="true" t="shared" si="105" ref="H514:H568">G514/100</f>
        <v>0.47130000000000005</v>
      </c>
      <c r="I514" s="17">
        <v>1545987.02</v>
      </c>
      <c r="J514" s="17">
        <v>130300.64</v>
      </c>
      <c r="K514" s="17">
        <v>45753.28</v>
      </c>
      <c r="L514" s="17">
        <v>120065.44</v>
      </c>
      <c r="M514" s="20">
        <f aca="true" t="shared" si="106" ref="M514:M567">SUM(I514:L514)</f>
        <v>1842106.38</v>
      </c>
      <c r="N514" s="17">
        <v>5071772</v>
      </c>
      <c r="O514" s="17">
        <v>0</v>
      </c>
      <c r="P514" s="17">
        <v>0</v>
      </c>
      <c r="Q514" s="20">
        <f t="shared" si="104"/>
        <v>5071772</v>
      </c>
      <c r="R514" s="17">
        <v>904984.01</v>
      </c>
      <c r="S514" s="17">
        <v>0</v>
      </c>
      <c r="T514" s="21">
        <f aca="true" t="shared" si="107" ref="T514:T567">R514+S514</f>
        <v>904984.01</v>
      </c>
      <c r="U514" s="20">
        <f aca="true" t="shared" si="108" ref="U514:U567">M514+Q514+T514</f>
        <v>7818862.39</v>
      </c>
      <c r="V514" s="22">
        <f aca="true" t="shared" si="109" ref="V514:V568">(R514/$F514)*100</f>
        <v>0.4008400187284624</v>
      </c>
      <c r="W514" s="22">
        <f aca="true" t="shared" si="110" ref="W514:W568">(S514/$F514)*100</f>
        <v>0</v>
      </c>
      <c r="X514" s="22">
        <f aca="true" t="shared" si="111" ref="X514:X568">(T514/$F514)*100</f>
        <v>0.4008400187284624</v>
      </c>
      <c r="Y514" s="23">
        <f aca="true" t="shared" si="112" ref="Y514:Y568">(Q514/F514)*100</f>
        <v>2.2464144791536054</v>
      </c>
      <c r="Z514" s="23">
        <f aca="true" t="shared" si="113" ref="Z514:Z568">(M514/F514)*100</f>
        <v>0.8159149197111449</v>
      </c>
      <c r="AA514" s="24"/>
      <c r="AB514" s="23">
        <f aca="true" t="shared" si="114" ref="AB514:AB568">((U514/F514)*100)-AA514</f>
        <v>3.4631694175932126</v>
      </c>
      <c r="AC514" s="30">
        <v>106500.17291066282</v>
      </c>
      <c r="AD514" s="26">
        <f aca="true" t="shared" si="115" ref="AD514:AD568">AC514/100*AB514</f>
        <v>3688.281417925966</v>
      </c>
      <c r="AE514" s="61" t="s">
        <v>1173</v>
      </c>
      <c r="AF514" s="28">
        <f>F514/H514</f>
        <v>479040676.8512624</v>
      </c>
      <c r="AG514" s="22">
        <f>(M514/AF514)*100</f>
        <v>0.3845407016598627</v>
      </c>
      <c r="AH514" s="22">
        <f>(Q514/AF514)*100</f>
        <v>1.0587351440250943</v>
      </c>
      <c r="AI514" s="22">
        <f>(T514/AF514)*100</f>
        <v>0.18891590082672438</v>
      </c>
      <c r="AJ514" s="22">
        <f aca="true" t="shared" si="116" ref="AJ514:AJ567">ROUND(AG514,3)+ROUND(AH514,3)+ROUND(AI514,3)</f>
        <v>1.633</v>
      </c>
    </row>
    <row r="515" spans="1:36" ht="12.75">
      <c r="A515" s="13" t="s">
        <v>1071</v>
      </c>
      <c r="B515" s="14" t="s">
        <v>1072</v>
      </c>
      <c r="C515" s="15" t="s">
        <v>1044</v>
      </c>
      <c r="D515" s="16"/>
      <c r="E515" s="16" t="s">
        <v>110</v>
      </c>
      <c r="F515" s="34">
        <v>834437330</v>
      </c>
      <c r="G515" s="33">
        <v>101.97</v>
      </c>
      <c r="H515" s="19">
        <f t="shared" si="105"/>
        <v>1.0197</v>
      </c>
      <c r="I515" s="17">
        <v>2668720.96</v>
      </c>
      <c r="J515" s="17">
        <v>224857.44</v>
      </c>
      <c r="K515" s="17">
        <v>78807.52</v>
      </c>
      <c r="L515" s="17">
        <v>206910.96</v>
      </c>
      <c r="M515" s="20">
        <f t="shared" si="106"/>
        <v>3179296.88</v>
      </c>
      <c r="N515" s="17">
        <v>10712666</v>
      </c>
      <c r="O515" s="17">
        <v>0</v>
      </c>
      <c r="P515" s="17">
        <v>0</v>
      </c>
      <c r="Q515" s="20">
        <f t="shared" si="104"/>
        <v>10712666</v>
      </c>
      <c r="R515" s="17">
        <v>6343563.52</v>
      </c>
      <c r="S515" s="17">
        <v>0</v>
      </c>
      <c r="T515" s="21">
        <f t="shared" si="107"/>
        <v>6343563.52</v>
      </c>
      <c r="U515" s="20">
        <f t="shared" si="108"/>
        <v>20235526.4</v>
      </c>
      <c r="V515" s="22">
        <f t="shared" si="109"/>
        <v>0.7602204853419009</v>
      </c>
      <c r="W515" s="22">
        <f t="shared" si="110"/>
        <v>0</v>
      </c>
      <c r="X515" s="22">
        <f t="shared" si="111"/>
        <v>0.7602204853419009</v>
      </c>
      <c r="Y515" s="23">
        <f t="shared" si="112"/>
        <v>1.2838191215630297</v>
      </c>
      <c r="Z515" s="23">
        <f t="shared" si="113"/>
        <v>0.38101086393150696</v>
      </c>
      <c r="AA515" s="24"/>
      <c r="AB515" s="23">
        <f t="shared" si="114"/>
        <v>2.4250504708364375</v>
      </c>
      <c r="AC515" s="30">
        <v>270834.8884381339</v>
      </c>
      <c r="AD515" s="26">
        <f t="shared" si="115"/>
        <v>6567.882737258306</v>
      </c>
      <c r="AE515" s="61" t="s">
        <v>1173</v>
      </c>
      <c r="AF515" s="28">
        <f>F515/H515</f>
        <v>818316495.047563</v>
      </c>
      <c r="AG515" s="22">
        <f>(M515/AF515)*100</f>
        <v>0.3885167779509577</v>
      </c>
      <c r="AH515" s="22">
        <f>(Q515/AF515)*100</f>
        <v>1.3091103582578216</v>
      </c>
      <c r="AI515" s="22">
        <f>(T515/AF515)*100</f>
        <v>0.7751968289031365</v>
      </c>
      <c r="AJ515" s="22">
        <f t="shared" si="116"/>
        <v>2.473</v>
      </c>
    </row>
    <row r="516" spans="1:36" ht="12.75">
      <c r="A516" s="13" t="s">
        <v>1073</v>
      </c>
      <c r="B516" s="14" t="s">
        <v>1074</v>
      </c>
      <c r="C516" s="15" t="s">
        <v>1044</v>
      </c>
      <c r="D516" s="16"/>
      <c r="E516" s="16"/>
      <c r="F516" s="34">
        <v>116440565</v>
      </c>
      <c r="G516" s="33">
        <v>47.38</v>
      </c>
      <c r="H516" s="19">
        <f t="shared" si="105"/>
        <v>0.4738</v>
      </c>
      <c r="I516" s="17">
        <v>790836.99</v>
      </c>
      <c r="J516" s="17">
        <v>66652.48</v>
      </c>
      <c r="K516" s="17">
        <v>23423.36</v>
      </c>
      <c r="L516" s="17">
        <v>61407.8</v>
      </c>
      <c r="M516" s="20">
        <f t="shared" si="106"/>
        <v>942320.63</v>
      </c>
      <c r="N516" s="17">
        <v>2033627</v>
      </c>
      <c r="O516" s="17">
        <v>877239.38</v>
      </c>
      <c r="P516" s="17">
        <v>0</v>
      </c>
      <c r="Q516" s="20">
        <f t="shared" si="104"/>
        <v>2910866.38</v>
      </c>
      <c r="R516" s="17">
        <v>1819890.04</v>
      </c>
      <c r="S516" s="17">
        <v>0</v>
      </c>
      <c r="T516" s="21">
        <f t="shared" si="107"/>
        <v>1819890.04</v>
      </c>
      <c r="U516" s="20">
        <f t="shared" si="108"/>
        <v>5673077.05</v>
      </c>
      <c r="V516" s="22">
        <f t="shared" si="109"/>
        <v>1.56293473842213</v>
      </c>
      <c r="W516" s="22">
        <f t="shared" si="110"/>
        <v>0</v>
      </c>
      <c r="X516" s="22">
        <f t="shared" si="111"/>
        <v>1.56293473842213</v>
      </c>
      <c r="Y516" s="23">
        <f t="shared" si="112"/>
        <v>2.4998731155246454</v>
      </c>
      <c r="Z516" s="23">
        <f t="shared" si="113"/>
        <v>0.8092717774085002</v>
      </c>
      <c r="AA516" s="24"/>
      <c r="AB516" s="23">
        <f t="shared" si="114"/>
        <v>4.872079631355276</v>
      </c>
      <c r="AC516" s="30">
        <v>128642.31722428749</v>
      </c>
      <c r="AD516" s="26">
        <f t="shared" si="115"/>
        <v>6267.55613478795</v>
      </c>
      <c r="AE516" s="61" t="s">
        <v>1173</v>
      </c>
      <c r="AF516" s="28">
        <f>F516/H516</f>
        <v>245758896.15871677</v>
      </c>
      <c r="AG516" s="22">
        <f>(M516/AF516)*100</f>
        <v>0.38343296813614736</v>
      </c>
      <c r="AH516" s="22">
        <f>(Q516/AF516)*100</f>
        <v>1.1844398821355768</v>
      </c>
      <c r="AI516" s="22">
        <f>(T516/AF516)*100</f>
        <v>0.740518479064405</v>
      </c>
      <c r="AJ516" s="22">
        <f t="shared" si="116"/>
        <v>2.308</v>
      </c>
    </row>
    <row r="517" spans="1:36" ht="12.75">
      <c r="A517" s="13" t="s">
        <v>1075</v>
      </c>
      <c r="B517" s="14" t="s">
        <v>1076</v>
      </c>
      <c r="C517" s="15" t="s">
        <v>1044</v>
      </c>
      <c r="D517" s="16"/>
      <c r="E517" s="16"/>
      <c r="F517" s="34">
        <v>272454526</v>
      </c>
      <c r="G517" s="33">
        <v>89.63</v>
      </c>
      <c r="H517" s="19">
        <f t="shared" si="105"/>
        <v>0.8963</v>
      </c>
      <c r="I517" s="17">
        <v>932760.03</v>
      </c>
      <c r="J517" s="17">
        <v>78615.22</v>
      </c>
      <c r="K517" s="17">
        <v>27607.8</v>
      </c>
      <c r="L517" s="17">
        <v>72483.19</v>
      </c>
      <c r="M517" s="20">
        <f t="shared" si="106"/>
        <v>1111466.24</v>
      </c>
      <c r="N517" s="17">
        <v>0</v>
      </c>
      <c r="O517" s="17">
        <v>3094611.69</v>
      </c>
      <c r="P517" s="17">
        <v>0</v>
      </c>
      <c r="Q517" s="20">
        <f t="shared" si="104"/>
        <v>3094611.69</v>
      </c>
      <c r="R517" s="17">
        <v>451599</v>
      </c>
      <c r="S517" s="17">
        <v>0</v>
      </c>
      <c r="T517" s="21">
        <f t="shared" si="107"/>
        <v>451599</v>
      </c>
      <c r="U517" s="20">
        <f t="shared" si="108"/>
        <v>4657676.93</v>
      </c>
      <c r="V517" s="22">
        <f t="shared" si="109"/>
        <v>0.16575206388753477</v>
      </c>
      <c r="W517" s="22">
        <f t="shared" si="110"/>
        <v>0</v>
      </c>
      <c r="X517" s="22">
        <f t="shared" si="111"/>
        <v>0.16575206388753477</v>
      </c>
      <c r="Y517" s="23">
        <f t="shared" si="112"/>
        <v>1.1358268608831994</v>
      </c>
      <c r="Z517" s="23">
        <f t="shared" si="113"/>
        <v>0.40794559602948205</v>
      </c>
      <c r="AA517" s="24"/>
      <c r="AB517" s="23">
        <f t="shared" si="114"/>
        <v>1.7095245208002159</v>
      </c>
      <c r="AC517" s="30">
        <v>257483.68246968027</v>
      </c>
      <c r="AD517" s="26">
        <f t="shared" si="115"/>
        <v>4401.746688878551</v>
      </c>
      <c r="AE517" s="61" t="s">
        <v>1173</v>
      </c>
      <c r="AF517" s="28">
        <f>F517/H517</f>
        <v>303976934.0622559</v>
      </c>
      <c r="AG517" s="22">
        <f>(M517/AF517)*100</f>
        <v>0.36564163772122477</v>
      </c>
      <c r="AH517" s="22">
        <f>(Q517/AF517)*100</f>
        <v>1.0180416154096115</v>
      </c>
      <c r="AI517" s="22">
        <f>(T517/AF517)*100</f>
        <v>0.1485635748623974</v>
      </c>
      <c r="AJ517" s="22">
        <f t="shared" si="116"/>
        <v>1.533</v>
      </c>
    </row>
    <row r="518" spans="1:36" ht="12.75">
      <c r="A518" s="13" t="s">
        <v>1077</v>
      </c>
      <c r="B518" s="14" t="s">
        <v>1078</v>
      </c>
      <c r="C518" s="15" t="s">
        <v>1044</v>
      </c>
      <c r="D518" s="16"/>
      <c r="E518" s="16"/>
      <c r="F518" s="34">
        <v>2426757347</v>
      </c>
      <c r="G518" s="33">
        <v>65.02</v>
      </c>
      <c r="H518" s="19">
        <f t="shared" si="105"/>
        <v>0.6502</v>
      </c>
      <c r="I518" s="17">
        <v>11946600.41</v>
      </c>
      <c r="J518" s="17">
        <v>0</v>
      </c>
      <c r="K518" s="17">
        <v>354077.45</v>
      </c>
      <c r="L518" s="17">
        <v>928985.6</v>
      </c>
      <c r="M518" s="20">
        <f t="shared" si="106"/>
        <v>13229663.459999999</v>
      </c>
      <c r="N518" s="17">
        <v>44845152.5</v>
      </c>
      <c r="O518" s="17">
        <v>0</v>
      </c>
      <c r="P518" s="17">
        <v>0</v>
      </c>
      <c r="Q518" s="20">
        <f t="shared" si="104"/>
        <v>44845152.5</v>
      </c>
      <c r="R518" s="17">
        <v>14070422.54</v>
      </c>
      <c r="S518" s="17">
        <v>266387.46</v>
      </c>
      <c r="T518" s="21">
        <f t="shared" si="107"/>
        <v>14336810</v>
      </c>
      <c r="U518" s="20">
        <f t="shared" si="108"/>
        <v>72411625.96000001</v>
      </c>
      <c r="V518" s="22">
        <f t="shared" si="109"/>
        <v>0.5798034384193419</v>
      </c>
      <c r="W518" s="22">
        <f t="shared" si="110"/>
        <v>0.010977095024737964</v>
      </c>
      <c r="X518" s="22">
        <f t="shared" si="111"/>
        <v>0.5907805334440799</v>
      </c>
      <c r="Y518" s="23">
        <f t="shared" si="112"/>
        <v>1.8479454715749954</v>
      </c>
      <c r="Z518" s="23">
        <f t="shared" si="113"/>
        <v>0.5451580676722682</v>
      </c>
      <c r="AA518" s="24"/>
      <c r="AB518" s="23">
        <f t="shared" si="114"/>
        <v>2.983884072691344</v>
      </c>
      <c r="AC518" s="30">
        <v>311337.62849283335</v>
      </c>
      <c r="AD518" s="26">
        <f t="shared" si="115"/>
        <v>9289.953908892601</v>
      </c>
      <c r="AE518" s="61" t="s">
        <v>1173</v>
      </c>
      <c r="AF518" s="28">
        <f>F518/H518</f>
        <v>3732324434.0203013</v>
      </c>
      <c r="AG518" s="22">
        <f>(M518/AF518)*100</f>
        <v>0.35446177560050873</v>
      </c>
      <c r="AH518" s="22">
        <f>(Q518/AF518)*100</f>
        <v>1.2015341456180622</v>
      </c>
      <c r="AI518" s="22">
        <f>(T518/AF518)*100</f>
        <v>0.3841255028453407</v>
      </c>
      <c r="AJ518" s="22">
        <f t="shared" si="116"/>
        <v>1.94</v>
      </c>
    </row>
    <row r="519" spans="1:36" ht="12.75">
      <c r="A519" s="13" t="s">
        <v>1079</v>
      </c>
      <c r="B519" s="14" t="s">
        <v>1080</v>
      </c>
      <c r="C519" s="15" t="s">
        <v>1044</v>
      </c>
      <c r="D519" s="16"/>
      <c r="E519" s="16"/>
      <c r="F519" s="34">
        <v>432035928</v>
      </c>
      <c r="G519" s="33">
        <v>98.62</v>
      </c>
      <c r="H519" s="19">
        <f t="shared" si="105"/>
        <v>0.9862000000000001</v>
      </c>
      <c r="I519" s="17">
        <v>1401289.43</v>
      </c>
      <c r="J519" s="17">
        <v>118107.92</v>
      </c>
      <c r="K519" s="17">
        <v>41500.42</v>
      </c>
      <c r="L519" s="17">
        <v>108905.93</v>
      </c>
      <c r="M519" s="20">
        <f t="shared" si="106"/>
        <v>1669803.6999999997</v>
      </c>
      <c r="N519" s="17">
        <v>3507221</v>
      </c>
      <c r="O519" s="17">
        <v>2046655.64</v>
      </c>
      <c r="P519" s="17">
        <v>0</v>
      </c>
      <c r="Q519" s="20">
        <f t="shared" si="104"/>
        <v>5553876.64</v>
      </c>
      <c r="R519" s="17">
        <v>2964874</v>
      </c>
      <c r="S519" s="17">
        <v>0</v>
      </c>
      <c r="T519" s="21">
        <f t="shared" si="107"/>
        <v>2964874</v>
      </c>
      <c r="U519" s="20">
        <f t="shared" si="108"/>
        <v>10188554.34</v>
      </c>
      <c r="V519" s="22">
        <f t="shared" si="109"/>
        <v>0.6862563522726286</v>
      </c>
      <c r="W519" s="22">
        <f t="shared" si="110"/>
        <v>0</v>
      </c>
      <c r="X519" s="22">
        <f t="shared" si="111"/>
        <v>0.6862563522726286</v>
      </c>
      <c r="Y519" s="23">
        <f t="shared" si="112"/>
        <v>1.2855126807879738</v>
      </c>
      <c r="Z519" s="23">
        <f t="shared" si="113"/>
        <v>0.3864964906344548</v>
      </c>
      <c r="AA519" s="24"/>
      <c r="AB519" s="23">
        <f t="shared" si="114"/>
        <v>2.358265523695057</v>
      </c>
      <c r="AC519" s="30">
        <v>290889.3382352941</v>
      </c>
      <c r="AD519" s="26">
        <f t="shared" si="115"/>
        <v>6859.942975707644</v>
      </c>
      <c r="AE519" s="61" t="s">
        <v>1173</v>
      </c>
      <c r="AF519" s="28">
        <f>F519/H519</f>
        <v>438081452.0381261</v>
      </c>
      <c r="AG519" s="22">
        <f>(M519/AF519)*100</f>
        <v>0.38116283906369935</v>
      </c>
      <c r="AH519" s="22">
        <f>(Q519/AF519)*100</f>
        <v>1.2677726057930998</v>
      </c>
      <c r="AI519" s="22">
        <f>(T519/AF519)*100</f>
        <v>0.6767860146112663</v>
      </c>
      <c r="AJ519" s="22">
        <f t="shared" si="116"/>
        <v>2.326</v>
      </c>
    </row>
    <row r="520" spans="1:36" ht="12.75">
      <c r="A520" s="13" t="s">
        <v>1081</v>
      </c>
      <c r="B520" s="14" t="s">
        <v>1082</v>
      </c>
      <c r="C520" s="15" t="s">
        <v>1044</v>
      </c>
      <c r="D520" s="16"/>
      <c r="E520" s="16"/>
      <c r="F520" s="34">
        <v>248950991</v>
      </c>
      <c r="G520" s="33">
        <v>41.87</v>
      </c>
      <c r="H520" s="19">
        <f t="shared" si="105"/>
        <v>0.41869999999999996</v>
      </c>
      <c r="I520" s="17">
        <v>1872187.97</v>
      </c>
      <c r="J520" s="17">
        <v>157801.4</v>
      </c>
      <c r="K520" s="17">
        <v>55425.35</v>
      </c>
      <c r="L520" s="17">
        <v>145537.98</v>
      </c>
      <c r="M520" s="20">
        <f t="shared" si="106"/>
        <v>2230952.7</v>
      </c>
      <c r="N520" s="17">
        <v>3484330</v>
      </c>
      <c r="O520" s="17">
        <v>3099774.86</v>
      </c>
      <c r="P520" s="17">
        <v>0</v>
      </c>
      <c r="Q520" s="20">
        <f t="shared" si="104"/>
        <v>6584104.859999999</v>
      </c>
      <c r="R520" s="17">
        <v>1940474</v>
      </c>
      <c r="S520" s="17">
        <v>12448</v>
      </c>
      <c r="T520" s="21">
        <f t="shared" si="107"/>
        <v>1952922</v>
      </c>
      <c r="U520" s="20">
        <f t="shared" si="108"/>
        <v>10767979.559999999</v>
      </c>
      <c r="V520" s="22">
        <f t="shared" si="109"/>
        <v>0.7794602432412089</v>
      </c>
      <c r="W520" s="22">
        <f t="shared" si="110"/>
        <v>0.0050001809392275125</v>
      </c>
      <c r="X520" s="22">
        <f t="shared" si="111"/>
        <v>0.7844604241804365</v>
      </c>
      <c r="Y520" s="23">
        <f t="shared" si="112"/>
        <v>2.644739365588627</v>
      </c>
      <c r="Z520" s="23">
        <f t="shared" si="113"/>
        <v>0.8961413212450318</v>
      </c>
      <c r="AA520" s="24"/>
      <c r="AB520" s="23">
        <f t="shared" si="114"/>
        <v>4.325341111014095</v>
      </c>
      <c r="AC520" s="30">
        <v>127416.02634467618</v>
      </c>
      <c r="AD520" s="26">
        <f t="shared" si="115"/>
        <v>5511.177769506828</v>
      </c>
      <c r="AE520" s="61" t="s">
        <v>1173</v>
      </c>
      <c r="AF520" s="28">
        <f>F520/H520</f>
        <v>594580823.9789826</v>
      </c>
      <c r="AG520" s="22">
        <f>(M520/AF520)*100</f>
        <v>0.3752143712052948</v>
      </c>
      <c r="AH520" s="22">
        <f>(Q520/AF520)*100</f>
        <v>1.107352372371958</v>
      </c>
      <c r="AI520" s="22">
        <f>(T520/AF520)*100</f>
        <v>0.32845357960434873</v>
      </c>
      <c r="AJ520" s="22">
        <f t="shared" si="116"/>
        <v>1.81</v>
      </c>
    </row>
    <row r="521" spans="1:36" ht="12.75">
      <c r="A521" s="13" t="s">
        <v>1083</v>
      </c>
      <c r="B521" s="14" t="s">
        <v>1084</v>
      </c>
      <c r="C521" s="15" t="s">
        <v>1044</v>
      </c>
      <c r="D521" s="16"/>
      <c r="E521" s="16"/>
      <c r="F521" s="34">
        <v>79675912</v>
      </c>
      <c r="G521" s="33">
        <v>53.73</v>
      </c>
      <c r="H521" s="19">
        <f t="shared" si="105"/>
        <v>0.5373</v>
      </c>
      <c r="I521" s="17">
        <v>491130.52</v>
      </c>
      <c r="J521" s="17">
        <v>41395.88</v>
      </c>
      <c r="K521" s="17">
        <v>14539.34</v>
      </c>
      <c r="L521" s="17">
        <v>38176.48</v>
      </c>
      <c r="M521" s="20">
        <f t="shared" si="106"/>
        <v>585242.22</v>
      </c>
      <c r="N521" s="17">
        <v>0</v>
      </c>
      <c r="O521" s="17">
        <v>2068633.04</v>
      </c>
      <c r="P521" s="17">
        <v>0</v>
      </c>
      <c r="Q521" s="20">
        <f t="shared" si="104"/>
        <v>2068633.04</v>
      </c>
      <c r="R521" s="17">
        <v>600454</v>
      </c>
      <c r="S521" s="17">
        <v>0</v>
      </c>
      <c r="T521" s="21">
        <f t="shared" si="107"/>
        <v>600454</v>
      </c>
      <c r="U521" s="20">
        <f t="shared" si="108"/>
        <v>3254329.26</v>
      </c>
      <c r="V521" s="22">
        <f t="shared" si="109"/>
        <v>0.7536204919750401</v>
      </c>
      <c r="W521" s="22">
        <f t="shared" si="110"/>
        <v>0</v>
      </c>
      <c r="X521" s="22">
        <f t="shared" si="111"/>
        <v>0.7536204919750401</v>
      </c>
      <c r="Y521" s="23">
        <f t="shared" si="112"/>
        <v>2.5963092082334747</v>
      </c>
      <c r="Z521" s="23">
        <f t="shared" si="113"/>
        <v>0.7345284230947993</v>
      </c>
      <c r="AA521" s="24"/>
      <c r="AB521" s="23">
        <f t="shared" si="114"/>
        <v>4.084458123303314</v>
      </c>
      <c r="AC521" s="30">
        <v>115821.69197396963</v>
      </c>
      <c r="AD521" s="26">
        <f t="shared" si="115"/>
        <v>4730.688506378145</v>
      </c>
      <c r="AE521" s="61" t="s">
        <v>1173</v>
      </c>
      <c r="AF521" s="28">
        <f>F521/H521</f>
        <v>148289432.34691978</v>
      </c>
      <c r="AG521" s="22">
        <f>(M521/AF521)*100</f>
        <v>0.39466212172883564</v>
      </c>
      <c r="AH521" s="22">
        <f>(Q521/AF521)*100</f>
        <v>1.394996937583846</v>
      </c>
      <c r="AI521" s="22">
        <f>(T521/AF521)*100</f>
        <v>0.4049202903381891</v>
      </c>
      <c r="AJ521" s="22">
        <f t="shared" si="116"/>
        <v>2.1950000000000003</v>
      </c>
    </row>
    <row r="522" spans="1:36" ht="12.75">
      <c r="A522" s="13" t="s">
        <v>1085</v>
      </c>
      <c r="B522" s="14" t="s">
        <v>1086</v>
      </c>
      <c r="C522" s="15" t="s">
        <v>1044</v>
      </c>
      <c r="D522" s="16"/>
      <c r="E522" s="16"/>
      <c r="F522" s="34">
        <v>1532971856</v>
      </c>
      <c r="G522" s="33">
        <v>46.22</v>
      </c>
      <c r="H522" s="19">
        <f t="shared" si="105"/>
        <v>0.4622</v>
      </c>
      <c r="I522" s="17">
        <v>10579877.19</v>
      </c>
      <c r="J522" s="17">
        <v>891700.15</v>
      </c>
      <c r="K522" s="17">
        <v>0</v>
      </c>
      <c r="L522" s="17">
        <v>822047.84</v>
      </c>
      <c r="M522" s="20">
        <f t="shared" si="106"/>
        <v>12293625.18</v>
      </c>
      <c r="N522" s="17">
        <v>38582294</v>
      </c>
      <c r="O522" s="17">
        <v>0</v>
      </c>
      <c r="P522" s="17">
        <v>0</v>
      </c>
      <c r="Q522" s="20">
        <f t="shared" si="104"/>
        <v>38582294</v>
      </c>
      <c r="R522" s="17">
        <v>13932057</v>
      </c>
      <c r="S522" s="17">
        <v>0</v>
      </c>
      <c r="T522" s="21">
        <f t="shared" si="107"/>
        <v>13932057</v>
      </c>
      <c r="U522" s="20">
        <f t="shared" si="108"/>
        <v>64807976.18</v>
      </c>
      <c r="V522" s="22">
        <f t="shared" si="109"/>
        <v>0.9088266653735619</v>
      </c>
      <c r="W522" s="22">
        <f t="shared" si="110"/>
        <v>0</v>
      </c>
      <c r="X522" s="22">
        <f t="shared" si="111"/>
        <v>0.9088266653735619</v>
      </c>
      <c r="Y522" s="23">
        <f t="shared" si="112"/>
        <v>2.516829898017384</v>
      </c>
      <c r="Z522" s="23">
        <f t="shared" si="113"/>
        <v>0.8019472198320646</v>
      </c>
      <c r="AA522" s="24"/>
      <c r="AB522" s="23">
        <f t="shared" si="114"/>
        <v>4.22760378322301</v>
      </c>
      <c r="AC522" s="30">
        <v>126015.65136764024</v>
      </c>
      <c r="AD522" s="26">
        <f t="shared" si="115"/>
        <v>5327.442444671478</v>
      </c>
      <c r="AE522" s="61" t="s">
        <v>1173</v>
      </c>
      <c r="AF522" s="28">
        <f>F522/H522</f>
        <v>3316685106.0147123</v>
      </c>
      <c r="AG522" s="22">
        <f>(M522/AF522)*100</f>
        <v>0.3706600050063802</v>
      </c>
      <c r="AH522" s="22">
        <f>(Q522/AF522)*100</f>
        <v>1.163278778863635</v>
      </c>
      <c r="AI522" s="22">
        <f>(T522/AF522)*100</f>
        <v>0.42005968473566024</v>
      </c>
      <c r="AJ522" s="22">
        <f t="shared" si="116"/>
        <v>1.954</v>
      </c>
    </row>
    <row r="523" spans="1:36" ht="12.75">
      <c r="A523" s="13" t="s">
        <v>1087</v>
      </c>
      <c r="B523" s="14" t="s">
        <v>1088</v>
      </c>
      <c r="C523" s="15" t="s">
        <v>1044</v>
      </c>
      <c r="D523" s="16"/>
      <c r="E523" s="16"/>
      <c r="F523" s="34">
        <v>2397086</v>
      </c>
      <c r="G523" s="33">
        <v>95.42</v>
      </c>
      <c r="H523" s="19">
        <f t="shared" si="105"/>
        <v>0.9542</v>
      </c>
      <c r="I523" s="17">
        <v>7785.24</v>
      </c>
      <c r="J523" s="17">
        <v>784.56</v>
      </c>
      <c r="K523" s="17">
        <v>275.56</v>
      </c>
      <c r="L523" s="17">
        <v>723.55</v>
      </c>
      <c r="M523" s="20">
        <f t="shared" si="106"/>
        <v>9568.909999999998</v>
      </c>
      <c r="N523" s="17">
        <v>0</v>
      </c>
      <c r="O523" s="17">
        <v>8638.65</v>
      </c>
      <c r="P523" s="17">
        <v>0</v>
      </c>
      <c r="Q523" s="20">
        <f t="shared" si="104"/>
        <v>8638.65</v>
      </c>
      <c r="R523" s="17">
        <v>0</v>
      </c>
      <c r="S523" s="17">
        <v>0</v>
      </c>
      <c r="T523" s="21">
        <f t="shared" si="107"/>
        <v>0</v>
      </c>
      <c r="U523" s="20">
        <f t="shared" si="108"/>
        <v>18207.559999999998</v>
      </c>
      <c r="V523" s="22">
        <f t="shared" si="109"/>
        <v>0</v>
      </c>
      <c r="W523" s="22">
        <f t="shared" si="110"/>
        <v>0</v>
      </c>
      <c r="X523" s="22">
        <f t="shared" si="111"/>
        <v>0</v>
      </c>
      <c r="Y523" s="23">
        <f t="shared" si="112"/>
        <v>0.3603813129775068</v>
      </c>
      <c r="Z523" s="23">
        <f t="shared" si="113"/>
        <v>0.39918926563335644</v>
      </c>
      <c r="AA523" s="24"/>
      <c r="AB523" s="23">
        <f t="shared" si="114"/>
        <v>0.7595705786108633</v>
      </c>
      <c r="AC523" s="30">
        <v>88937.5</v>
      </c>
      <c r="AD523" s="26">
        <f t="shared" si="115"/>
        <v>675.5430833520365</v>
      </c>
      <c r="AE523" s="61" t="s">
        <v>1173</v>
      </c>
      <c r="AF523" s="28">
        <f>F523/H523</f>
        <v>2512142.108572626</v>
      </c>
      <c r="AG523" s="22">
        <f>(M523/AF523)*100</f>
        <v>0.38090639726734876</v>
      </c>
      <c r="AH523" s="22">
        <f>(Q523/AF523)*100</f>
        <v>0.34387584884313704</v>
      </c>
      <c r="AI523" s="22">
        <f>(T523/AF523)*100</f>
        <v>0</v>
      </c>
      <c r="AJ523" s="22">
        <f t="shared" si="116"/>
        <v>0.725</v>
      </c>
    </row>
    <row r="524" spans="1:36" ht="12.75">
      <c r="A524" s="13" t="s">
        <v>1089</v>
      </c>
      <c r="B524" s="14" t="s">
        <v>1090</v>
      </c>
      <c r="C524" s="15" t="s">
        <v>1044</v>
      </c>
      <c r="D524" s="16"/>
      <c r="E524" s="16"/>
      <c r="F524" s="34">
        <v>1448518793</v>
      </c>
      <c r="G524" s="33">
        <v>94.44</v>
      </c>
      <c r="H524" s="19">
        <f t="shared" si="105"/>
        <v>0.9444</v>
      </c>
      <c r="I524" s="17">
        <v>4566532.6</v>
      </c>
      <c r="J524" s="17">
        <v>384856.58</v>
      </c>
      <c r="K524" s="17">
        <v>135079.91</v>
      </c>
      <c r="L524" s="17">
        <v>354430.83</v>
      </c>
      <c r="M524" s="20">
        <f t="shared" si="106"/>
        <v>5440899.92</v>
      </c>
      <c r="N524" s="17">
        <v>0</v>
      </c>
      <c r="O524" s="17">
        <v>19274143.98</v>
      </c>
      <c r="P524" s="17">
        <v>0</v>
      </c>
      <c r="Q524" s="20">
        <f t="shared" si="104"/>
        <v>19274143.98</v>
      </c>
      <c r="R524" s="17">
        <v>2752555</v>
      </c>
      <c r="S524" s="17">
        <v>72426</v>
      </c>
      <c r="T524" s="21">
        <f t="shared" si="107"/>
        <v>2824981</v>
      </c>
      <c r="U524" s="20">
        <f t="shared" si="108"/>
        <v>27540024.9</v>
      </c>
      <c r="V524" s="22">
        <f t="shared" si="109"/>
        <v>0.19002549454669038</v>
      </c>
      <c r="W524" s="22">
        <f t="shared" si="110"/>
        <v>0.005000004166324959</v>
      </c>
      <c r="X524" s="22">
        <f t="shared" si="111"/>
        <v>0.19502549871301533</v>
      </c>
      <c r="Y524" s="23">
        <f t="shared" si="112"/>
        <v>1.3306105570147064</v>
      </c>
      <c r="Z524" s="23">
        <f t="shared" si="113"/>
        <v>0.3756181795012445</v>
      </c>
      <c r="AA524" s="24"/>
      <c r="AB524" s="23">
        <f t="shared" si="114"/>
        <v>1.9012542352289659</v>
      </c>
      <c r="AC524" s="30">
        <v>320745.86734693876</v>
      </c>
      <c r="AD524" s="26">
        <f t="shared" si="115"/>
        <v>6098.194387255554</v>
      </c>
      <c r="AE524" s="61" t="s">
        <v>1173</v>
      </c>
      <c r="AF524" s="28">
        <f>F524/H524</f>
        <v>1533797959.5510375</v>
      </c>
      <c r="AG524" s="22">
        <f>(M524/AF524)*100</f>
        <v>0.3547338087209753</v>
      </c>
      <c r="AH524" s="22">
        <f>(Q524/AF524)*100</f>
        <v>1.2566286100446888</v>
      </c>
      <c r="AI524" s="22">
        <f>(T524/AF524)*100</f>
        <v>0.18418208098457167</v>
      </c>
      <c r="AJ524" s="22">
        <f t="shared" si="116"/>
        <v>1.7959999999999998</v>
      </c>
    </row>
    <row r="525" spans="1:36" ht="12.75">
      <c r="A525" s="13" t="s">
        <v>1091</v>
      </c>
      <c r="B525" s="14" t="s">
        <v>1092</v>
      </c>
      <c r="C525" s="15" t="s">
        <v>1093</v>
      </c>
      <c r="D525" s="16"/>
      <c r="E525" s="16"/>
      <c r="F525" s="34">
        <v>1837382239</v>
      </c>
      <c r="G525" s="33">
        <v>53.55</v>
      </c>
      <c r="H525" s="19">
        <f t="shared" si="105"/>
        <v>0.5355</v>
      </c>
      <c r="I525" s="17">
        <v>11480664.75</v>
      </c>
      <c r="J525" s="17">
        <v>0</v>
      </c>
      <c r="K525" s="17">
        <v>0</v>
      </c>
      <c r="L525" s="17">
        <v>524551.8</v>
      </c>
      <c r="M525" s="20">
        <f t="shared" si="106"/>
        <v>12005216.55</v>
      </c>
      <c r="N525" s="17">
        <v>35089197</v>
      </c>
      <c r="O525" s="17">
        <v>0</v>
      </c>
      <c r="P525" s="17">
        <v>0</v>
      </c>
      <c r="Q525" s="20">
        <f t="shared" si="104"/>
        <v>35089197</v>
      </c>
      <c r="R525" s="17">
        <v>9913732.65</v>
      </c>
      <c r="S525" s="17">
        <v>0</v>
      </c>
      <c r="T525" s="21">
        <f t="shared" si="107"/>
        <v>9913732.65</v>
      </c>
      <c r="U525" s="20">
        <f t="shared" si="108"/>
        <v>57008146.199999996</v>
      </c>
      <c r="V525" s="22">
        <f t="shared" si="109"/>
        <v>0.5395574442580644</v>
      </c>
      <c r="W525" s="22">
        <f t="shared" si="110"/>
        <v>0</v>
      </c>
      <c r="X525" s="22">
        <f t="shared" si="111"/>
        <v>0.5395574442580644</v>
      </c>
      <c r="Y525" s="23">
        <f t="shared" si="112"/>
        <v>1.9097385538622267</v>
      </c>
      <c r="Z525" s="23">
        <f t="shared" si="113"/>
        <v>0.6533869923840055</v>
      </c>
      <c r="AA525" s="24"/>
      <c r="AB525" s="23">
        <f t="shared" si="114"/>
        <v>3.102682990504296</v>
      </c>
      <c r="AC525" s="30">
        <v>304470.3855806525</v>
      </c>
      <c r="AD525" s="26">
        <f t="shared" si="115"/>
        <v>9446.750864533751</v>
      </c>
      <c r="AE525" s="61" t="s">
        <v>1173</v>
      </c>
      <c r="AF525" s="28">
        <f>F525/H525</f>
        <v>3431152640.522876</v>
      </c>
      <c r="AG525" s="22">
        <f>(M525/AF525)*100</f>
        <v>0.349888734421635</v>
      </c>
      <c r="AH525" s="22">
        <f>(Q525/AF525)*100</f>
        <v>1.0226649955932223</v>
      </c>
      <c r="AI525" s="22">
        <f>(T525/AF525)*100</f>
        <v>0.2889330114001935</v>
      </c>
      <c r="AJ525" s="22">
        <f t="shared" si="116"/>
        <v>1.6619999999999997</v>
      </c>
    </row>
    <row r="526" spans="1:36" ht="12.75">
      <c r="A526" s="13" t="s">
        <v>1094</v>
      </c>
      <c r="B526" s="14" t="s">
        <v>1095</v>
      </c>
      <c r="C526" s="15" t="s">
        <v>1093</v>
      </c>
      <c r="D526" s="16"/>
      <c r="E526" s="16"/>
      <c r="F526" s="34">
        <v>726295445</v>
      </c>
      <c r="G526" s="33">
        <v>25.9</v>
      </c>
      <c r="H526" s="19">
        <f t="shared" si="105"/>
        <v>0.259</v>
      </c>
      <c r="I526" s="17">
        <v>9310223.78</v>
      </c>
      <c r="J526" s="17">
        <v>0</v>
      </c>
      <c r="K526" s="17">
        <v>0</v>
      </c>
      <c r="L526" s="17">
        <v>424681.58</v>
      </c>
      <c r="M526" s="20">
        <f t="shared" si="106"/>
        <v>9734905.36</v>
      </c>
      <c r="N526" s="17">
        <v>27170208</v>
      </c>
      <c r="O526" s="17">
        <v>0</v>
      </c>
      <c r="P526" s="17">
        <v>0</v>
      </c>
      <c r="Q526" s="20">
        <f t="shared" si="104"/>
        <v>27170208</v>
      </c>
      <c r="R526" s="17">
        <v>12808040.04</v>
      </c>
      <c r="S526" s="17">
        <v>0</v>
      </c>
      <c r="T526" s="21">
        <f t="shared" si="107"/>
        <v>12808040.04</v>
      </c>
      <c r="U526" s="20">
        <f t="shared" si="108"/>
        <v>49713153.4</v>
      </c>
      <c r="V526" s="22">
        <f t="shared" si="109"/>
        <v>1.7634751984435204</v>
      </c>
      <c r="W526" s="22">
        <f t="shared" si="110"/>
        <v>0</v>
      </c>
      <c r="X526" s="22">
        <f t="shared" si="111"/>
        <v>1.7634751984435204</v>
      </c>
      <c r="Y526" s="23">
        <f t="shared" si="112"/>
        <v>3.7409305244919993</v>
      </c>
      <c r="Z526" s="23">
        <f t="shared" si="113"/>
        <v>1.3403506007118082</v>
      </c>
      <c r="AA526" s="24"/>
      <c r="AB526" s="23">
        <f t="shared" si="114"/>
        <v>6.844756323647328</v>
      </c>
      <c r="AC526" s="30">
        <v>119468.5369908562</v>
      </c>
      <c r="AD526" s="26">
        <f t="shared" si="115"/>
        <v>8177.330240450578</v>
      </c>
      <c r="AE526" s="61" t="s">
        <v>1173</v>
      </c>
      <c r="AF526" s="28">
        <f>F526/H526</f>
        <v>2804229517.3745174</v>
      </c>
      <c r="AG526" s="22">
        <f>(M526/AF526)*100</f>
        <v>0.3471508055843583</v>
      </c>
      <c r="AH526" s="22">
        <f>(Q526/AF526)*100</f>
        <v>0.9689010058434278</v>
      </c>
      <c r="AI526" s="22">
        <f>(T526/AF526)*100</f>
        <v>0.45674007639687175</v>
      </c>
      <c r="AJ526" s="22">
        <f t="shared" si="116"/>
        <v>1.773</v>
      </c>
    </row>
    <row r="527" spans="1:36" ht="12.75">
      <c r="A527" s="13" t="s">
        <v>1096</v>
      </c>
      <c r="B527" s="14" t="s">
        <v>1097</v>
      </c>
      <c r="C527" s="15" t="s">
        <v>1093</v>
      </c>
      <c r="D527" s="16"/>
      <c r="E527" s="16"/>
      <c r="F527" s="34">
        <v>1652671044</v>
      </c>
      <c r="G527" s="33">
        <v>38.42</v>
      </c>
      <c r="H527" s="19">
        <f t="shared" si="105"/>
        <v>0.38420000000000004</v>
      </c>
      <c r="I527" s="17">
        <v>13818895.79</v>
      </c>
      <c r="J527" s="17">
        <v>0</v>
      </c>
      <c r="K527" s="17">
        <v>0</v>
      </c>
      <c r="L527" s="17">
        <v>634248.92</v>
      </c>
      <c r="M527" s="20">
        <f t="shared" si="106"/>
        <v>14453144.709999999</v>
      </c>
      <c r="N527" s="17">
        <v>42630358</v>
      </c>
      <c r="O527" s="17">
        <v>0</v>
      </c>
      <c r="P527" s="17">
        <v>0</v>
      </c>
      <c r="Q527" s="20">
        <f aca="true" t="shared" si="117" ref="Q527:Q567">SUM(N527:P527)</f>
        <v>42630358</v>
      </c>
      <c r="R527" s="17">
        <v>20097156</v>
      </c>
      <c r="S527" s="17">
        <v>0</v>
      </c>
      <c r="T527" s="21">
        <f t="shared" si="107"/>
        <v>20097156</v>
      </c>
      <c r="U527" s="20">
        <f t="shared" si="108"/>
        <v>77180658.71000001</v>
      </c>
      <c r="V527" s="22">
        <f t="shared" si="109"/>
        <v>1.2160409098327496</v>
      </c>
      <c r="W527" s="22">
        <f t="shared" si="110"/>
        <v>0</v>
      </c>
      <c r="X527" s="22">
        <f t="shared" si="111"/>
        <v>1.2160409098327496</v>
      </c>
      <c r="Y527" s="23">
        <f t="shared" si="112"/>
        <v>2.57948235704673</v>
      </c>
      <c r="Z527" s="23">
        <f t="shared" si="113"/>
        <v>0.8745324583783293</v>
      </c>
      <c r="AA527" s="24"/>
      <c r="AB527" s="23">
        <f t="shared" si="114"/>
        <v>4.670055725257809</v>
      </c>
      <c r="AC527" s="30">
        <v>180933.06970509383</v>
      </c>
      <c r="AD527" s="26">
        <f t="shared" si="115"/>
        <v>8449.675180647437</v>
      </c>
      <c r="AE527" s="61" t="s">
        <v>1173</v>
      </c>
      <c r="AF527" s="28">
        <f>F527/H527</f>
        <v>4301590432.066631</v>
      </c>
      <c r="AG527" s="22">
        <f>(M527/AF527)*100</f>
        <v>0.3359953705089541</v>
      </c>
      <c r="AH527" s="22">
        <f>(Q527/AF527)*100</f>
        <v>0.9910371215773537</v>
      </c>
      <c r="AI527" s="22">
        <f>(T527/AF527)*100</f>
        <v>0.46720291755774246</v>
      </c>
      <c r="AJ527" s="22">
        <f t="shared" si="116"/>
        <v>1.794</v>
      </c>
    </row>
    <row r="528" spans="1:36" ht="12.75">
      <c r="A528" s="13" t="s">
        <v>1098</v>
      </c>
      <c r="B528" s="14" t="s">
        <v>1099</v>
      </c>
      <c r="C528" s="15" t="s">
        <v>1093</v>
      </c>
      <c r="D528" s="16"/>
      <c r="E528" s="16"/>
      <c r="F528" s="34">
        <v>903721608</v>
      </c>
      <c r="G528" s="33">
        <v>9.72</v>
      </c>
      <c r="H528" s="19">
        <f t="shared" si="105"/>
        <v>0.09720000000000001</v>
      </c>
      <c r="I528" s="17">
        <v>30027595.49</v>
      </c>
      <c r="J528" s="17">
        <v>0</v>
      </c>
      <c r="K528" s="17">
        <v>0</v>
      </c>
      <c r="L528" s="17">
        <v>1402920</v>
      </c>
      <c r="M528" s="20">
        <f t="shared" si="106"/>
        <v>31430515.49</v>
      </c>
      <c r="N528" s="17">
        <v>40970810</v>
      </c>
      <c r="O528" s="17">
        <v>0</v>
      </c>
      <c r="P528" s="17">
        <v>0</v>
      </c>
      <c r="Q528" s="20">
        <f t="shared" si="117"/>
        <v>40970810</v>
      </c>
      <c r="R528" s="17">
        <v>97688387.2</v>
      </c>
      <c r="S528" s="17">
        <v>0</v>
      </c>
      <c r="T528" s="21">
        <f t="shared" si="107"/>
        <v>97688387.2</v>
      </c>
      <c r="U528" s="20">
        <f t="shared" si="108"/>
        <v>170089712.69</v>
      </c>
      <c r="V528" s="22">
        <f t="shared" si="109"/>
        <v>10.8095663902727</v>
      </c>
      <c r="W528" s="22">
        <f t="shared" si="110"/>
        <v>0</v>
      </c>
      <c r="X528" s="22">
        <f t="shared" si="111"/>
        <v>10.8095663902727</v>
      </c>
      <c r="Y528" s="23">
        <f t="shared" si="112"/>
        <v>4.533565385326053</v>
      </c>
      <c r="Z528" s="23">
        <f t="shared" si="113"/>
        <v>3.4778979734210362</v>
      </c>
      <c r="AA528" s="24"/>
      <c r="AB528" s="23">
        <f t="shared" si="114"/>
        <v>18.82102974901979</v>
      </c>
      <c r="AC528" s="30">
        <v>34061.120554837835</v>
      </c>
      <c r="AD528" s="26">
        <f t="shared" si="115"/>
        <v>6410.653632475523</v>
      </c>
      <c r="AE528" s="61" t="s">
        <v>1173</v>
      </c>
      <c r="AF528" s="28">
        <f>F528/H528</f>
        <v>9297547407.407406</v>
      </c>
      <c r="AG528" s="22">
        <f>(M528/AF528)*100</f>
        <v>0.3380516830165247</v>
      </c>
      <c r="AH528" s="22">
        <f>(Q528/AF528)*100</f>
        <v>0.44066255545369243</v>
      </c>
      <c r="AI528" s="22">
        <f>(T528/AF528)*100</f>
        <v>1.0506898531345066</v>
      </c>
      <c r="AJ528" s="22">
        <f t="shared" si="116"/>
        <v>1.83</v>
      </c>
    </row>
    <row r="529" spans="1:36" ht="12.75">
      <c r="A529" s="13" t="s">
        <v>1100</v>
      </c>
      <c r="B529" s="14" t="s">
        <v>1101</v>
      </c>
      <c r="C529" s="15" t="s">
        <v>1093</v>
      </c>
      <c r="D529" s="16"/>
      <c r="E529" s="16"/>
      <c r="F529" s="34">
        <v>226179795</v>
      </c>
      <c r="G529" s="33">
        <v>18.47</v>
      </c>
      <c r="H529" s="19">
        <f t="shared" si="105"/>
        <v>0.18469999999999998</v>
      </c>
      <c r="I529" s="17">
        <v>3897248.64</v>
      </c>
      <c r="J529" s="17">
        <v>0</v>
      </c>
      <c r="K529" s="17">
        <v>0</v>
      </c>
      <c r="L529" s="17">
        <v>177584.58</v>
      </c>
      <c r="M529" s="20">
        <f t="shared" si="106"/>
        <v>4074833.22</v>
      </c>
      <c r="N529" s="17">
        <v>0</v>
      </c>
      <c r="O529" s="17">
        <v>15112019.35</v>
      </c>
      <c r="P529" s="17">
        <v>0</v>
      </c>
      <c r="Q529" s="20">
        <f t="shared" si="117"/>
        <v>15112019.35</v>
      </c>
      <c r="R529" s="17">
        <v>5311554.37</v>
      </c>
      <c r="S529" s="17">
        <v>0</v>
      </c>
      <c r="T529" s="21">
        <f t="shared" si="107"/>
        <v>5311554.37</v>
      </c>
      <c r="U529" s="20">
        <f t="shared" si="108"/>
        <v>24498406.94</v>
      </c>
      <c r="V529" s="22">
        <f t="shared" si="109"/>
        <v>2.348377037833994</v>
      </c>
      <c r="W529" s="22">
        <f t="shared" si="110"/>
        <v>0</v>
      </c>
      <c r="X529" s="22">
        <f t="shared" si="111"/>
        <v>2.348377037833994</v>
      </c>
      <c r="Y529" s="23">
        <f t="shared" si="112"/>
        <v>6.681418802240933</v>
      </c>
      <c r="Z529" s="23">
        <f t="shared" si="113"/>
        <v>1.8015902879388497</v>
      </c>
      <c r="AA529" s="24"/>
      <c r="AB529" s="23">
        <f t="shared" si="114"/>
        <v>10.83138612801378</v>
      </c>
      <c r="AC529" s="30">
        <v>84529.72972972973</v>
      </c>
      <c r="AD529" s="26">
        <f t="shared" si="115"/>
        <v>9155.741419993485</v>
      </c>
      <c r="AE529" s="61" t="s">
        <v>1173</v>
      </c>
      <c r="AF529" s="28">
        <f>F529/H529</f>
        <v>1224579290.7417436</v>
      </c>
      <c r="AG529" s="22">
        <f>(M529/AF529)*100</f>
        <v>0.33275372618230553</v>
      </c>
      <c r="AH529" s="22">
        <f>(Q529/AF529)*100</f>
        <v>1.2340580527739002</v>
      </c>
      <c r="AI529" s="22">
        <f>(T529/AF529)*100</f>
        <v>0.43374523888793864</v>
      </c>
      <c r="AJ529" s="22">
        <f t="shared" si="116"/>
        <v>2.001</v>
      </c>
    </row>
    <row r="530" spans="1:36" ht="12.75">
      <c r="A530" s="13" t="s">
        <v>1102</v>
      </c>
      <c r="B530" s="14" t="s">
        <v>1103</v>
      </c>
      <c r="C530" s="15" t="s">
        <v>1093</v>
      </c>
      <c r="D530" s="16"/>
      <c r="E530" s="16"/>
      <c r="F530" s="34">
        <v>184813503</v>
      </c>
      <c r="G530" s="33">
        <v>27</v>
      </c>
      <c r="H530" s="19">
        <f t="shared" si="105"/>
        <v>0.27</v>
      </c>
      <c r="I530" s="17">
        <v>2181017.47</v>
      </c>
      <c r="J530" s="17">
        <v>0</v>
      </c>
      <c r="K530" s="17">
        <v>0</v>
      </c>
      <c r="L530" s="17">
        <v>99465.17</v>
      </c>
      <c r="M530" s="20">
        <f t="shared" si="106"/>
        <v>2280482.64</v>
      </c>
      <c r="N530" s="17">
        <v>6465869.5</v>
      </c>
      <c r="O530" s="17">
        <v>0</v>
      </c>
      <c r="P530" s="17">
        <v>0</v>
      </c>
      <c r="Q530" s="20">
        <f t="shared" si="117"/>
        <v>6465869.5</v>
      </c>
      <c r="R530" s="17">
        <v>4807114.48</v>
      </c>
      <c r="S530" s="17">
        <v>0</v>
      </c>
      <c r="T530" s="21">
        <f t="shared" si="107"/>
        <v>4807114.48</v>
      </c>
      <c r="U530" s="20">
        <f t="shared" si="108"/>
        <v>13553466.620000001</v>
      </c>
      <c r="V530" s="22">
        <f t="shared" si="109"/>
        <v>2.6010623693443007</v>
      </c>
      <c r="W530" s="22">
        <f t="shared" si="110"/>
        <v>0</v>
      </c>
      <c r="X530" s="22">
        <f t="shared" si="111"/>
        <v>2.6010623693443007</v>
      </c>
      <c r="Y530" s="23">
        <f t="shared" si="112"/>
        <v>3.498591496315072</v>
      </c>
      <c r="Z530" s="23">
        <f t="shared" si="113"/>
        <v>1.2339372410467218</v>
      </c>
      <c r="AA530" s="24"/>
      <c r="AB530" s="23">
        <f t="shared" si="114"/>
        <v>7.333591106706095</v>
      </c>
      <c r="AC530" s="30">
        <v>102261.10248447205</v>
      </c>
      <c r="AD530" s="26">
        <f t="shared" si="115"/>
        <v>7499.411117420848</v>
      </c>
      <c r="AE530" s="61" t="s">
        <v>1173</v>
      </c>
      <c r="AF530" s="28">
        <f>F530/H530</f>
        <v>684494455.5555555</v>
      </c>
      <c r="AG530" s="22">
        <f>(M530/AF530)*100</f>
        <v>0.3331630550826149</v>
      </c>
      <c r="AH530" s="22">
        <f>(Q530/AF530)*100</f>
        <v>0.9446197040050696</v>
      </c>
      <c r="AI530" s="22">
        <f>(T530/AF530)*100</f>
        <v>0.7022868397229612</v>
      </c>
      <c r="AJ530" s="22">
        <f t="shared" si="116"/>
        <v>1.98</v>
      </c>
    </row>
    <row r="531" spans="1:36" ht="12.75">
      <c r="A531" s="13" t="s">
        <v>1104</v>
      </c>
      <c r="B531" s="14" t="s">
        <v>1105</v>
      </c>
      <c r="C531" s="15" t="s">
        <v>1093</v>
      </c>
      <c r="D531" s="16"/>
      <c r="E531" s="16"/>
      <c r="F531" s="34">
        <v>915813726</v>
      </c>
      <c r="G531" s="33">
        <v>40.34</v>
      </c>
      <c r="H531" s="19">
        <f t="shared" si="105"/>
        <v>0.40340000000000004</v>
      </c>
      <c r="I531" s="17">
        <v>7743646.07</v>
      </c>
      <c r="J531" s="17">
        <v>0</v>
      </c>
      <c r="K531" s="17">
        <v>0</v>
      </c>
      <c r="L531" s="17">
        <v>354371.12</v>
      </c>
      <c r="M531" s="20">
        <f t="shared" si="106"/>
        <v>8098017.19</v>
      </c>
      <c r="N531" s="17">
        <v>24901109</v>
      </c>
      <c r="O531" s="17">
        <v>0</v>
      </c>
      <c r="P531" s="17">
        <v>0</v>
      </c>
      <c r="Q531" s="20">
        <f t="shared" si="117"/>
        <v>24901109</v>
      </c>
      <c r="R531" s="17">
        <v>26431119.78</v>
      </c>
      <c r="S531" s="17">
        <v>0</v>
      </c>
      <c r="T531" s="21">
        <f t="shared" si="107"/>
        <v>26431119.78</v>
      </c>
      <c r="U531" s="20">
        <f t="shared" si="108"/>
        <v>59430245.97</v>
      </c>
      <c r="V531" s="22">
        <f t="shared" si="109"/>
        <v>2.8860803272127415</v>
      </c>
      <c r="W531" s="22">
        <f t="shared" si="110"/>
        <v>0</v>
      </c>
      <c r="X531" s="22">
        <f t="shared" si="111"/>
        <v>2.8860803272127415</v>
      </c>
      <c r="Y531" s="23">
        <f t="shared" si="112"/>
        <v>2.719014608872547</v>
      </c>
      <c r="Z531" s="23">
        <f t="shared" si="113"/>
        <v>0.8842428280005927</v>
      </c>
      <c r="AA531" s="24"/>
      <c r="AB531" s="23">
        <f t="shared" si="114"/>
        <v>6.489337764085882</v>
      </c>
      <c r="AC531" s="30">
        <v>123820.80424778762</v>
      </c>
      <c r="AD531" s="26">
        <f t="shared" si="115"/>
        <v>8035.150209846538</v>
      </c>
      <c r="AE531" s="61" t="s">
        <v>1173</v>
      </c>
      <c r="AF531" s="28">
        <f>F531/H531</f>
        <v>2270237297.967278</v>
      </c>
      <c r="AG531" s="22">
        <f>(M531/AF531)*100</f>
        <v>0.3567035568154392</v>
      </c>
      <c r="AH531" s="22">
        <f>(Q531/AF531)*100</f>
        <v>1.0968504932191856</v>
      </c>
      <c r="AI531" s="22">
        <f>(T531/AF531)*100</f>
        <v>1.16424480399762</v>
      </c>
      <c r="AJ531" s="22">
        <f t="shared" si="116"/>
        <v>2.618</v>
      </c>
    </row>
    <row r="532" spans="1:36" ht="12.75">
      <c r="A532" s="13" t="s">
        <v>1106</v>
      </c>
      <c r="B532" s="14" t="s">
        <v>1107</v>
      </c>
      <c r="C532" s="15" t="s">
        <v>1093</v>
      </c>
      <c r="D532" s="16"/>
      <c r="E532" s="16"/>
      <c r="F532" s="34">
        <v>881551373</v>
      </c>
      <c r="G532" s="33">
        <v>42.88</v>
      </c>
      <c r="H532" s="19">
        <f t="shared" si="105"/>
        <v>0.4288</v>
      </c>
      <c r="I532" s="17">
        <v>6335564.27</v>
      </c>
      <c r="J532" s="17">
        <v>0</v>
      </c>
      <c r="K532" s="17">
        <v>0</v>
      </c>
      <c r="L532" s="17">
        <v>288827.47</v>
      </c>
      <c r="M532" s="20">
        <f t="shared" si="106"/>
        <v>6624391.739999999</v>
      </c>
      <c r="N532" s="17">
        <v>15100735</v>
      </c>
      <c r="O532" s="17">
        <v>0</v>
      </c>
      <c r="P532" s="17">
        <v>0</v>
      </c>
      <c r="Q532" s="20">
        <f t="shared" si="117"/>
        <v>15100735</v>
      </c>
      <c r="R532" s="17">
        <v>9456838</v>
      </c>
      <c r="S532" s="17">
        <v>0</v>
      </c>
      <c r="T532" s="21">
        <f t="shared" si="107"/>
        <v>9456838</v>
      </c>
      <c r="U532" s="20">
        <f t="shared" si="108"/>
        <v>31181964.74</v>
      </c>
      <c r="V532" s="22">
        <f t="shared" si="109"/>
        <v>1.0727495061141492</v>
      </c>
      <c r="W532" s="22">
        <f t="shared" si="110"/>
        <v>0</v>
      </c>
      <c r="X532" s="22">
        <f t="shared" si="111"/>
        <v>1.0727495061141492</v>
      </c>
      <c r="Y532" s="23">
        <f t="shared" si="112"/>
        <v>1.7129727730569821</v>
      </c>
      <c r="Z532" s="23">
        <f t="shared" si="113"/>
        <v>0.751447044708987</v>
      </c>
      <c r="AA532" s="24"/>
      <c r="AB532" s="23">
        <f t="shared" si="114"/>
        <v>3.5371693238801183</v>
      </c>
      <c r="AC532" s="30">
        <v>175378.95575926665</v>
      </c>
      <c r="AD532" s="26">
        <f t="shared" si="115"/>
        <v>6203.450623658065</v>
      </c>
      <c r="AE532" s="61" t="s">
        <v>1173</v>
      </c>
      <c r="AF532" s="28">
        <f>F532/H532</f>
        <v>2055856746.7350745</v>
      </c>
      <c r="AG532" s="22">
        <f>(M532/AF532)*100</f>
        <v>0.3222204927712137</v>
      </c>
      <c r="AH532" s="22">
        <f>(Q532/AF532)*100</f>
        <v>0.7345227250868339</v>
      </c>
      <c r="AI532" s="22">
        <f>(T532/AF532)*100</f>
        <v>0.45999498822174717</v>
      </c>
      <c r="AJ532" s="22">
        <f t="shared" si="116"/>
        <v>1.517</v>
      </c>
    </row>
    <row r="533" spans="1:36" ht="12.75">
      <c r="A533" s="13" t="s">
        <v>1108</v>
      </c>
      <c r="B533" s="14" t="s">
        <v>1109</v>
      </c>
      <c r="C533" s="15" t="s">
        <v>1093</v>
      </c>
      <c r="D533" s="16"/>
      <c r="E533" s="16"/>
      <c r="F533" s="34">
        <v>2823142942</v>
      </c>
      <c r="G533" s="33">
        <v>42.89</v>
      </c>
      <c r="H533" s="19">
        <f t="shared" si="105"/>
        <v>0.4289</v>
      </c>
      <c r="I533" s="17">
        <v>20088692.28</v>
      </c>
      <c r="J533" s="17">
        <v>0</v>
      </c>
      <c r="K533" s="17">
        <v>0</v>
      </c>
      <c r="L533" s="17">
        <v>960141.08</v>
      </c>
      <c r="M533" s="20">
        <f t="shared" si="106"/>
        <v>21048833.36</v>
      </c>
      <c r="N533" s="17">
        <v>71693968</v>
      </c>
      <c r="O533" s="17">
        <v>0</v>
      </c>
      <c r="P533" s="17">
        <v>0</v>
      </c>
      <c r="Q533" s="20">
        <f t="shared" si="117"/>
        <v>71693968</v>
      </c>
      <c r="R533" s="17">
        <v>40002802.45</v>
      </c>
      <c r="S533" s="17">
        <v>0</v>
      </c>
      <c r="T533" s="21">
        <f t="shared" si="107"/>
        <v>40002802.45</v>
      </c>
      <c r="U533" s="20">
        <f t="shared" si="108"/>
        <v>132745603.81</v>
      </c>
      <c r="V533" s="22">
        <f t="shared" si="109"/>
        <v>1.4169598660725555</v>
      </c>
      <c r="W533" s="22">
        <f t="shared" si="110"/>
        <v>0</v>
      </c>
      <c r="X533" s="22">
        <f t="shared" si="111"/>
        <v>1.4169598660725555</v>
      </c>
      <c r="Y533" s="23">
        <f t="shared" si="112"/>
        <v>2.539508961215043</v>
      </c>
      <c r="Z533" s="23">
        <f t="shared" si="113"/>
        <v>0.745581566092731</v>
      </c>
      <c r="AA533" s="24"/>
      <c r="AB533" s="23">
        <f t="shared" si="114"/>
        <v>4.702050393380329</v>
      </c>
      <c r="AC533" s="30">
        <v>141095</v>
      </c>
      <c r="AD533" s="26">
        <f t="shared" si="115"/>
        <v>6634.358002539975</v>
      </c>
      <c r="AE533" s="61" t="s">
        <v>1173</v>
      </c>
      <c r="AF533" s="28">
        <f>F533/H533</f>
        <v>6582287111.214735</v>
      </c>
      <c r="AG533" s="22">
        <f>(M533/AF533)*100</f>
        <v>0.31977993369717234</v>
      </c>
      <c r="AH533" s="22">
        <f>(Q533/AF533)*100</f>
        <v>1.089195393465132</v>
      </c>
      <c r="AI533" s="22">
        <f>(T533/AF533)*100</f>
        <v>0.6077340865585191</v>
      </c>
      <c r="AJ533" s="22">
        <f t="shared" si="116"/>
        <v>2.017</v>
      </c>
    </row>
    <row r="534" spans="1:36" ht="12.75">
      <c r="A534" s="13" t="s">
        <v>1110</v>
      </c>
      <c r="B534" s="14" t="s">
        <v>1111</v>
      </c>
      <c r="C534" s="15" t="s">
        <v>1093</v>
      </c>
      <c r="D534" s="16"/>
      <c r="E534" s="16"/>
      <c r="F534" s="34">
        <v>488984345</v>
      </c>
      <c r="G534" s="33">
        <v>25.04</v>
      </c>
      <c r="H534" s="19">
        <f t="shared" si="105"/>
        <v>0.2504</v>
      </c>
      <c r="I534" s="17">
        <v>6434600.8</v>
      </c>
      <c r="J534" s="17">
        <v>0</v>
      </c>
      <c r="K534" s="17">
        <v>0</v>
      </c>
      <c r="L534" s="17">
        <v>293992.83</v>
      </c>
      <c r="M534" s="20">
        <f t="shared" si="106"/>
        <v>6728593.63</v>
      </c>
      <c r="N534" s="17">
        <v>12145337</v>
      </c>
      <c r="O534" s="17">
        <v>0</v>
      </c>
      <c r="P534" s="17">
        <v>0</v>
      </c>
      <c r="Q534" s="20">
        <f t="shared" si="117"/>
        <v>12145337</v>
      </c>
      <c r="R534" s="17">
        <v>6553186.44</v>
      </c>
      <c r="S534" s="17">
        <v>0</v>
      </c>
      <c r="T534" s="21">
        <f t="shared" si="107"/>
        <v>6553186.44</v>
      </c>
      <c r="U534" s="20">
        <f t="shared" si="108"/>
        <v>25427117.07</v>
      </c>
      <c r="V534" s="22">
        <f t="shared" si="109"/>
        <v>1.340162830775288</v>
      </c>
      <c r="W534" s="22">
        <f t="shared" si="110"/>
        <v>0</v>
      </c>
      <c r="X534" s="22">
        <f t="shared" si="111"/>
        <v>1.340162830775288</v>
      </c>
      <c r="Y534" s="23">
        <f t="shared" si="112"/>
        <v>2.483788514742737</v>
      </c>
      <c r="Z534" s="23">
        <f t="shared" si="113"/>
        <v>1.3760345701864953</v>
      </c>
      <c r="AA534" s="24"/>
      <c r="AB534" s="23">
        <f t="shared" si="114"/>
        <v>5.19998591570452</v>
      </c>
      <c r="AC534" s="30">
        <v>164633.61169102296</v>
      </c>
      <c r="AD534" s="26">
        <f t="shared" si="115"/>
        <v>8560.924620448865</v>
      </c>
      <c r="AE534" s="61" t="s">
        <v>1173</v>
      </c>
      <c r="AF534" s="28">
        <f>F534/H534</f>
        <v>1952812879.392971</v>
      </c>
      <c r="AG534" s="22">
        <f>(M534/AF534)*100</f>
        <v>0.3445590563746985</v>
      </c>
      <c r="AH534" s="22">
        <f>(Q534/AF534)*100</f>
        <v>0.6219406440915813</v>
      </c>
      <c r="AI534" s="22">
        <f>(T534/AF534)*100</f>
        <v>0.33557677282613213</v>
      </c>
      <c r="AJ534" s="22">
        <f t="shared" si="116"/>
        <v>1.303</v>
      </c>
    </row>
    <row r="535" spans="1:36" ht="12.75">
      <c r="A535" s="13" t="s">
        <v>1112</v>
      </c>
      <c r="B535" s="14" t="s">
        <v>1113</v>
      </c>
      <c r="C535" s="15" t="s">
        <v>1093</v>
      </c>
      <c r="D535" s="16"/>
      <c r="E535" s="16"/>
      <c r="F535" s="34">
        <v>1297140632</v>
      </c>
      <c r="G535" s="33">
        <v>49.23</v>
      </c>
      <c r="H535" s="19">
        <f t="shared" si="105"/>
        <v>0.49229999999999996</v>
      </c>
      <c r="I535" s="17">
        <v>8192617.32</v>
      </c>
      <c r="J535" s="17">
        <v>0</v>
      </c>
      <c r="K535" s="17">
        <v>0</v>
      </c>
      <c r="L535" s="17">
        <v>384165.88</v>
      </c>
      <c r="M535" s="20">
        <f t="shared" si="106"/>
        <v>8576783.200000001</v>
      </c>
      <c r="N535" s="17">
        <v>29224297</v>
      </c>
      <c r="O535" s="17">
        <v>0</v>
      </c>
      <c r="P535" s="17">
        <v>0</v>
      </c>
      <c r="Q535" s="20">
        <f t="shared" si="117"/>
        <v>29224297</v>
      </c>
      <c r="R535" s="17">
        <v>10567593.66</v>
      </c>
      <c r="S535" s="17">
        <v>129715</v>
      </c>
      <c r="T535" s="21">
        <f t="shared" si="107"/>
        <v>10697308.66</v>
      </c>
      <c r="U535" s="20">
        <f t="shared" si="108"/>
        <v>48498388.86</v>
      </c>
      <c r="V535" s="22">
        <f t="shared" si="109"/>
        <v>0.8146837281402808</v>
      </c>
      <c r="W535" s="22">
        <f t="shared" si="110"/>
        <v>0.010000072220388206</v>
      </c>
      <c r="X535" s="22">
        <f t="shared" si="111"/>
        <v>0.8246838003606691</v>
      </c>
      <c r="Y535" s="23">
        <f t="shared" si="112"/>
        <v>2.2529783031266573</v>
      </c>
      <c r="Z535" s="23">
        <f t="shared" si="113"/>
        <v>0.6612068875504935</v>
      </c>
      <c r="AA535" s="24"/>
      <c r="AB535" s="23">
        <f t="shared" si="114"/>
        <v>3.73886899103782</v>
      </c>
      <c r="AC535" s="30">
        <v>283544.78796169633</v>
      </c>
      <c r="AD535" s="26">
        <f t="shared" si="115"/>
        <v>10601.368152803801</v>
      </c>
      <c r="AE535" s="61" t="s">
        <v>1173</v>
      </c>
      <c r="AF535" s="28">
        <f>F535/H535</f>
        <v>2634858078.4074755</v>
      </c>
      <c r="AG535" s="22">
        <f>(M535/AF535)*100</f>
        <v>0.3255121507411079</v>
      </c>
      <c r="AH535" s="22">
        <f>(Q535/AF535)*100</f>
        <v>1.1091412186292533</v>
      </c>
      <c r="AI535" s="22">
        <f>(T535/AF535)*100</f>
        <v>0.4059918349175573</v>
      </c>
      <c r="AJ535" s="22">
        <f t="shared" si="116"/>
        <v>1.8410000000000002</v>
      </c>
    </row>
    <row r="536" spans="1:36" ht="12.75">
      <c r="A536" s="13" t="s">
        <v>1114</v>
      </c>
      <c r="B536" s="14" t="s">
        <v>1115</v>
      </c>
      <c r="C536" s="15" t="s">
        <v>1093</v>
      </c>
      <c r="D536" s="16"/>
      <c r="E536" s="16"/>
      <c r="F536" s="34">
        <v>1269528809</v>
      </c>
      <c r="G536" s="33">
        <v>34.98</v>
      </c>
      <c r="H536" s="19">
        <f t="shared" si="105"/>
        <v>0.34979999999999994</v>
      </c>
      <c r="I536" s="17">
        <v>11517291.78</v>
      </c>
      <c r="J536" s="17">
        <v>0</v>
      </c>
      <c r="K536" s="17">
        <v>0</v>
      </c>
      <c r="L536" s="17">
        <v>526322.94</v>
      </c>
      <c r="M536" s="20">
        <f t="shared" si="106"/>
        <v>12043614.719999999</v>
      </c>
      <c r="N536" s="17">
        <v>18516338</v>
      </c>
      <c r="O536" s="17">
        <v>0</v>
      </c>
      <c r="P536" s="17">
        <v>0</v>
      </c>
      <c r="Q536" s="20">
        <f t="shared" si="117"/>
        <v>18516338</v>
      </c>
      <c r="R536" s="17">
        <v>45338431.26</v>
      </c>
      <c r="S536" s="17">
        <v>0</v>
      </c>
      <c r="T536" s="21">
        <f t="shared" si="107"/>
        <v>45338431.26</v>
      </c>
      <c r="U536" s="20">
        <f t="shared" si="108"/>
        <v>75898383.97999999</v>
      </c>
      <c r="V536" s="22">
        <f t="shared" si="109"/>
        <v>3.571280221337616</v>
      </c>
      <c r="W536" s="22">
        <f t="shared" si="110"/>
        <v>0</v>
      </c>
      <c r="X536" s="22">
        <f t="shared" si="111"/>
        <v>3.571280221337616</v>
      </c>
      <c r="Y536" s="23">
        <f t="shared" si="112"/>
        <v>1.458520505303476</v>
      </c>
      <c r="Z536" s="23">
        <f t="shared" si="113"/>
        <v>0.9486680912335246</v>
      </c>
      <c r="AA536" s="24"/>
      <c r="AB536" s="23">
        <f t="shared" si="114"/>
        <v>5.9784688178746155</v>
      </c>
      <c r="AC536" s="30">
        <v>113056.14687842278</v>
      </c>
      <c r="AD536" s="26">
        <f t="shared" si="115"/>
        <v>6759.026487817032</v>
      </c>
      <c r="AE536" s="61" t="s">
        <v>1173</v>
      </c>
      <c r="AF536" s="28">
        <f>F536/H536</f>
        <v>3629299053.7449975</v>
      </c>
      <c r="AG536" s="22">
        <f>(M536/AF536)*100</f>
        <v>0.3318440983134869</v>
      </c>
      <c r="AH536" s="22">
        <f>(Q536/AF536)*100</f>
        <v>0.5101904727551558</v>
      </c>
      <c r="AI536" s="22">
        <f>(T536/AF536)*100</f>
        <v>1.249233821423898</v>
      </c>
      <c r="AJ536" s="22">
        <f t="shared" si="116"/>
        <v>2.091</v>
      </c>
    </row>
    <row r="537" spans="1:36" ht="12.75">
      <c r="A537" s="13" t="s">
        <v>1116</v>
      </c>
      <c r="B537" s="14" t="s">
        <v>1117</v>
      </c>
      <c r="C537" s="15" t="s">
        <v>1093</v>
      </c>
      <c r="D537" s="16"/>
      <c r="E537" s="16"/>
      <c r="F537" s="34">
        <v>1521392355</v>
      </c>
      <c r="G537" s="33">
        <v>40.88</v>
      </c>
      <c r="H537" s="19">
        <f t="shared" si="105"/>
        <v>0.40880000000000005</v>
      </c>
      <c r="I537" s="17">
        <v>11790948.47</v>
      </c>
      <c r="J537" s="17">
        <v>0</v>
      </c>
      <c r="K537" s="17">
        <v>0</v>
      </c>
      <c r="L537" s="17">
        <v>537838.77</v>
      </c>
      <c r="M537" s="20">
        <f t="shared" si="106"/>
        <v>12328787.24</v>
      </c>
      <c r="N537" s="17">
        <v>33242738.5</v>
      </c>
      <c r="O537" s="17">
        <v>0</v>
      </c>
      <c r="P537" s="17">
        <v>0</v>
      </c>
      <c r="Q537" s="20">
        <f t="shared" si="117"/>
        <v>33242738.5</v>
      </c>
      <c r="R537" s="17">
        <v>26780234</v>
      </c>
      <c r="S537" s="17">
        <v>0</v>
      </c>
      <c r="T537" s="21">
        <f t="shared" si="107"/>
        <v>26780234</v>
      </c>
      <c r="U537" s="20">
        <f t="shared" si="108"/>
        <v>72351759.74000001</v>
      </c>
      <c r="V537" s="22">
        <f t="shared" si="109"/>
        <v>1.7602450749793601</v>
      </c>
      <c r="W537" s="22">
        <f t="shared" si="110"/>
        <v>0</v>
      </c>
      <c r="X537" s="22">
        <f t="shared" si="111"/>
        <v>1.7602450749793601</v>
      </c>
      <c r="Y537" s="23">
        <f t="shared" si="112"/>
        <v>2.1850207404256348</v>
      </c>
      <c r="Z537" s="23">
        <f t="shared" si="113"/>
        <v>0.8103621133287475</v>
      </c>
      <c r="AA537" s="24"/>
      <c r="AB537" s="23">
        <f t="shared" si="114"/>
        <v>4.755627928733743</v>
      </c>
      <c r="AC537" s="30">
        <v>134991.92844062543</v>
      </c>
      <c r="AD537" s="26">
        <f t="shared" si="115"/>
        <v>6419.713850458651</v>
      </c>
      <c r="AE537" s="61" t="s">
        <v>1173</v>
      </c>
      <c r="AF537" s="28">
        <f>F537/H537</f>
        <v>3721605565.068493</v>
      </c>
      <c r="AG537" s="22">
        <f>(M537/AF537)*100</f>
        <v>0.331276031928792</v>
      </c>
      <c r="AH537" s="22">
        <f>(Q537/AF537)*100</f>
        <v>0.8932364786859995</v>
      </c>
      <c r="AI537" s="22">
        <f>(T537/AF537)*100</f>
        <v>0.7195881866515624</v>
      </c>
      <c r="AJ537" s="22">
        <f t="shared" si="116"/>
        <v>1.944</v>
      </c>
    </row>
    <row r="538" spans="1:36" ht="12.75">
      <c r="A538" s="13" t="s">
        <v>1118</v>
      </c>
      <c r="B538" s="14" t="s">
        <v>1119</v>
      </c>
      <c r="C538" s="15" t="s">
        <v>1093</v>
      </c>
      <c r="D538" s="16"/>
      <c r="E538" s="16"/>
      <c r="F538" s="34">
        <v>783307290</v>
      </c>
      <c r="G538" s="33">
        <v>42.32</v>
      </c>
      <c r="H538" s="19">
        <f t="shared" si="105"/>
        <v>0.4232</v>
      </c>
      <c r="I538" s="17">
        <v>5868844.32</v>
      </c>
      <c r="J538" s="17">
        <v>0</v>
      </c>
      <c r="K538" s="17">
        <v>0</v>
      </c>
      <c r="L538" s="17">
        <v>272635.6</v>
      </c>
      <c r="M538" s="20">
        <f t="shared" si="106"/>
        <v>6141479.92</v>
      </c>
      <c r="N538" s="17">
        <v>22988537.5</v>
      </c>
      <c r="O538" s="17">
        <v>0</v>
      </c>
      <c r="P538" s="17">
        <v>0</v>
      </c>
      <c r="Q538" s="20">
        <f t="shared" si="117"/>
        <v>22988537.5</v>
      </c>
      <c r="R538" s="17">
        <v>26022398</v>
      </c>
      <c r="S538" s="17">
        <v>0</v>
      </c>
      <c r="T538" s="21">
        <f t="shared" si="107"/>
        <v>26022398</v>
      </c>
      <c r="U538" s="20">
        <f t="shared" si="108"/>
        <v>55152415.42</v>
      </c>
      <c r="V538" s="22">
        <f t="shared" si="109"/>
        <v>3.322118705163589</v>
      </c>
      <c r="W538" s="22">
        <f t="shared" si="110"/>
        <v>0</v>
      </c>
      <c r="X538" s="22">
        <f t="shared" si="111"/>
        <v>3.322118705163589</v>
      </c>
      <c r="Y538" s="23">
        <f t="shared" si="112"/>
        <v>2.934804487776438</v>
      </c>
      <c r="Z538" s="23">
        <f t="shared" si="113"/>
        <v>0.7840447801781596</v>
      </c>
      <c r="AA538" s="24"/>
      <c r="AB538" s="23">
        <f t="shared" si="114"/>
        <v>7.040967973118187</v>
      </c>
      <c r="AC538" s="30">
        <v>119074.75859405176</v>
      </c>
      <c r="AD538" s="26">
        <f t="shared" si="115"/>
        <v>8384.01561667498</v>
      </c>
      <c r="AE538" s="61" t="s">
        <v>1173</v>
      </c>
      <c r="AF538" s="28">
        <f>F538/H538</f>
        <v>1850915146.5028355</v>
      </c>
      <c r="AG538" s="22">
        <f>(M538/AF538)*100</f>
        <v>0.3318077509713972</v>
      </c>
      <c r="AH538" s="22">
        <f>(Q538/AF538)*100</f>
        <v>1.2420092592269887</v>
      </c>
      <c r="AI538" s="22">
        <f>(T538/AF538)*100</f>
        <v>1.405920636025231</v>
      </c>
      <c r="AJ538" s="22">
        <f t="shared" si="116"/>
        <v>2.98</v>
      </c>
    </row>
    <row r="539" spans="1:36" ht="12.75">
      <c r="A539" s="13" t="s">
        <v>1120</v>
      </c>
      <c r="B539" s="14" t="s">
        <v>1121</v>
      </c>
      <c r="C539" s="15" t="s">
        <v>1093</v>
      </c>
      <c r="D539" s="16"/>
      <c r="E539" s="16"/>
      <c r="F539" s="34">
        <v>290171089</v>
      </c>
      <c r="G539" s="33">
        <v>21.18</v>
      </c>
      <c r="H539" s="19">
        <f t="shared" si="105"/>
        <v>0.2118</v>
      </c>
      <c r="I539" s="17">
        <v>4428281</v>
      </c>
      <c r="J539" s="17">
        <v>0</v>
      </c>
      <c r="K539" s="17">
        <v>0</v>
      </c>
      <c r="L539" s="17">
        <v>203359.19</v>
      </c>
      <c r="M539" s="20">
        <f t="shared" si="106"/>
        <v>4631640.19</v>
      </c>
      <c r="N539" s="17">
        <v>17417654</v>
      </c>
      <c r="O539" s="17">
        <v>0</v>
      </c>
      <c r="P539" s="17">
        <v>0</v>
      </c>
      <c r="Q539" s="20">
        <f t="shared" si="117"/>
        <v>17417654</v>
      </c>
      <c r="R539" s="17">
        <v>9693740.46</v>
      </c>
      <c r="S539" s="17">
        <v>0</v>
      </c>
      <c r="T539" s="21">
        <f t="shared" si="107"/>
        <v>9693740.46</v>
      </c>
      <c r="U539" s="20">
        <f t="shared" si="108"/>
        <v>31743034.650000002</v>
      </c>
      <c r="V539" s="22">
        <f t="shared" si="109"/>
        <v>3.340698238893124</v>
      </c>
      <c r="W539" s="22">
        <f t="shared" si="110"/>
        <v>0</v>
      </c>
      <c r="X539" s="22">
        <f t="shared" si="111"/>
        <v>3.340698238893124</v>
      </c>
      <c r="Y539" s="23">
        <f t="shared" si="112"/>
        <v>6.0025463115658635</v>
      </c>
      <c r="Z539" s="23">
        <f t="shared" si="113"/>
        <v>1.596175623823089</v>
      </c>
      <c r="AA539" s="24"/>
      <c r="AB539" s="23">
        <f t="shared" si="114"/>
        <v>10.939420174282077</v>
      </c>
      <c r="AC539" s="30">
        <v>70797.1031985516</v>
      </c>
      <c r="AD539" s="26">
        <f t="shared" si="115"/>
        <v>7744.792590109655</v>
      </c>
      <c r="AE539" s="61" t="s">
        <v>1173</v>
      </c>
      <c r="AF539" s="28">
        <f>F539/H539</f>
        <v>1370024027.384325</v>
      </c>
      <c r="AG539" s="22">
        <f>(M539/AF539)*100</f>
        <v>0.33806999712573016</v>
      </c>
      <c r="AH539" s="22">
        <f>(Q539/AF539)*100</f>
        <v>1.2713393087896496</v>
      </c>
      <c r="AI539" s="22">
        <f>(T539/AF539)*100</f>
        <v>0.7075598869975637</v>
      </c>
      <c r="AJ539" s="22">
        <f t="shared" si="116"/>
        <v>2.317</v>
      </c>
    </row>
    <row r="540" spans="1:36" ht="12.75">
      <c r="A540" s="13" t="s">
        <v>1122</v>
      </c>
      <c r="B540" s="14" t="s">
        <v>1123</v>
      </c>
      <c r="C540" s="15" t="s">
        <v>1093</v>
      </c>
      <c r="D540" s="16"/>
      <c r="E540" s="16"/>
      <c r="F540" s="34">
        <v>995054489</v>
      </c>
      <c r="G540" s="33">
        <v>23.25</v>
      </c>
      <c r="H540" s="19">
        <f t="shared" si="105"/>
        <v>0.2325</v>
      </c>
      <c r="I540" s="17">
        <v>14150513.03</v>
      </c>
      <c r="J540" s="17">
        <v>0</v>
      </c>
      <c r="K540" s="17">
        <v>0</v>
      </c>
      <c r="L540" s="17">
        <v>644861.94</v>
      </c>
      <c r="M540" s="20">
        <f t="shared" si="106"/>
        <v>14795374.969999999</v>
      </c>
      <c r="N540" s="17">
        <v>0</v>
      </c>
      <c r="O540" s="17">
        <v>54184143.61</v>
      </c>
      <c r="P540" s="17">
        <v>0</v>
      </c>
      <c r="Q540" s="20">
        <f t="shared" si="117"/>
        <v>54184143.61</v>
      </c>
      <c r="R540" s="17">
        <v>15133486.22</v>
      </c>
      <c r="S540" s="17">
        <v>199010.89</v>
      </c>
      <c r="T540" s="21">
        <f t="shared" si="107"/>
        <v>15332497.110000001</v>
      </c>
      <c r="U540" s="20">
        <f t="shared" si="108"/>
        <v>84312015.69</v>
      </c>
      <c r="V540" s="22">
        <f t="shared" si="109"/>
        <v>1.5208701018181126</v>
      </c>
      <c r="W540" s="22">
        <f t="shared" si="110"/>
        <v>0.019999999216123332</v>
      </c>
      <c r="X540" s="22">
        <f t="shared" si="111"/>
        <v>1.540870101034236</v>
      </c>
      <c r="Y540" s="23">
        <f t="shared" si="112"/>
        <v>5.445344371487982</v>
      </c>
      <c r="Z540" s="23">
        <f t="shared" si="113"/>
        <v>1.4868909324622923</v>
      </c>
      <c r="AA540" s="24"/>
      <c r="AB540" s="23">
        <f t="shared" si="114"/>
        <v>8.47310540498451</v>
      </c>
      <c r="AC540" s="30">
        <v>122397.78142974527</v>
      </c>
      <c r="AD540" s="26">
        <f t="shared" si="115"/>
        <v>10370.893033904875</v>
      </c>
      <c r="AE540" s="61" t="s">
        <v>1173</v>
      </c>
      <c r="AF540" s="28">
        <f>F540/H540</f>
        <v>4279804253.7634406</v>
      </c>
      <c r="AG540" s="22">
        <f>(M540/AF540)*100</f>
        <v>0.345702141797483</v>
      </c>
      <c r="AH540" s="22">
        <f>(Q540/AF540)*100</f>
        <v>1.2660425663709558</v>
      </c>
      <c r="AI540" s="22">
        <f>(T540/AF540)*100</f>
        <v>0.3582522984904599</v>
      </c>
      <c r="AJ540" s="22">
        <f t="shared" si="116"/>
        <v>1.9700000000000002</v>
      </c>
    </row>
    <row r="541" spans="1:36" ht="12.75">
      <c r="A541" s="13" t="s">
        <v>1124</v>
      </c>
      <c r="B541" s="14" t="s">
        <v>294</v>
      </c>
      <c r="C541" s="15" t="s">
        <v>1093</v>
      </c>
      <c r="D541" s="16"/>
      <c r="E541" s="16"/>
      <c r="F541" s="34">
        <v>1091228331</v>
      </c>
      <c r="G541" s="33">
        <v>35.95</v>
      </c>
      <c r="H541" s="19">
        <f t="shared" si="105"/>
        <v>0.35950000000000004</v>
      </c>
      <c r="I541" s="17">
        <v>9915274.07</v>
      </c>
      <c r="J541" s="17">
        <v>0</v>
      </c>
      <c r="K541" s="17">
        <v>0</v>
      </c>
      <c r="L541" s="17">
        <v>452285.7</v>
      </c>
      <c r="M541" s="20">
        <f t="shared" si="106"/>
        <v>10367559.77</v>
      </c>
      <c r="N541" s="17">
        <v>30968488</v>
      </c>
      <c r="O541" s="17">
        <v>0</v>
      </c>
      <c r="P541" s="17">
        <v>0</v>
      </c>
      <c r="Q541" s="20">
        <f t="shared" si="117"/>
        <v>30968488</v>
      </c>
      <c r="R541" s="17">
        <v>18568902.36</v>
      </c>
      <c r="S541" s="17">
        <v>0</v>
      </c>
      <c r="T541" s="21">
        <f t="shared" si="107"/>
        <v>18568902.36</v>
      </c>
      <c r="U541" s="20">
        <f t="shared" si="108"/>
        <v>59904950.129999995</v>
      </c>
      <c r="V541" s="22">
        <f t="shared" si="109"/>
        <v>1.7016514172596202</v>
      </c>
      <c r="W541" s="22">
        <f t="shared" si="110"/>
        <v>0</v>
      </c>
      <c r="X541" s="22">
        <f t="shared" si="111"/>
        <v>1.7016514172596202</v>
      </c>
      <c r="Y541" s="23">
        <f t="shared" si="112"/>
        <v>2.8379475789105038</v>
      </c>
      <c r="Z541" s="23">
        <f t="shared" si="113"/>
        <v>0.9500816167867622</v>
      </c>
      <c r="AA541" s="24"/>
      <c r="AB541" s="23">
        <f t="shared" si="114"/>
        <v>5.489680612956886</v>
      </c>
      <c r="AC541" s="30">
        <v>159622.5193231669</v>
      </c>
      <c r="AD541" s="26">
        <f t="shared" si="115"/>
        <v>8762.766497197252</v>
      </c>
      <c r="AE541" s="61" t="s">
        <v>1173</v>
      </c>
      <c r="AF541" s="28">
        <f>F541/H541</f>
        <v>3035405649.5132127</v>
      </c>
      <c r="AG541" s="22">
        <f>(M541/AF541)*100</f>
        <v>0.34155434123484096</v>
      </c>
      <c r="AH541" s="22">
        <f>(Q541/AF541)*100</f>
        <v>1.0202421546183262</v>
      </c>
      <c r="AI541" s="22">
        <f>(T541/AF541)*100</f>
        <v>0.6117436845048335</v>
      </c>
      <c r="AJ541" s="22">
        <f t="shared" si="116"/>
        <v>1.9740000000000002</v>
      </c>
    </row>
    <row r="542" spans="1:36" ht="12.75">
      <c r="A542" s="13" t="s">
        <v>1125</v>
      </c>
      <c r="B542" s="14" t="s">
        <v>1126</v>
      </c>
      <c r="C542" s="15" t="s">
        <v>1093</v>
      </c>
      <c r="D542" s="16"/>
      <c r="E542" s="16"/>
      <c r="F542" s="34">
        <v>3143273737</v>
      </c>
      <c r="G542" s="33">
        <v>38.8</v>
      </c>
      <c r="H542" s="19">
        <f t="shared" si="105"/>
        <v>0.38799999999999996</v>
      </c>
      <c r="I542" s="17">
        <v>23740722.25</v>
      </c>
      <c r="J542" s="17">
        <v>0</v>
      </c>
      <c r="K542" s="17">
        <v>0</v>
      </c>
      <c r="L542" s="17">
        <v>1105696.52</v>
      </c>
      <c r="M542" s="20">
        <f t="shared" si="106"/>
        <v>24846418.77</v>
      </c>
      <c r="N542" s="17">
        <v>53530689.5</v>
      </c>
      <c r="O542" s="17">
        <v>0</v>
      </c>
      <c r="P542" s="17">
        <v>3434844</v>
      </c>
      <c r="Q542" s="20">
        <f t="shared" si="117"/>
        <v>56965533.5</v>
      </c>
      <c r="R542" s="17">
        <v>26134210.23</v>
      </c>
      <c r="S542" s="17">
        <v>0</v>
      </c>
      <c r="T542" s="21">
        <f t="shared" si="107"/>
        <v>26134210.23</v>
      </c>
      <c r="U542" s="20">
        <f t="shared" si="108"/>
        <v>107946162.5</v>
      </c>
      <c r="V542" s="22">
        <f t="shared" si="109"/>
        <v>0.8314328441194875</v>
      </c>
      <c r="W542" s="22">
        <f t="shared" si="110"/>
        <v>0</v>
      </c>
      <c r="X542" s="22">
        <f t="shared" si="111"/>
        <v>0.8314328441194875</v>
      </c>
      <c r="Y542" s="23">
        <f t="shared" si="112"/>
        <v>1.812299477116778</v>
      </c>
      <c r="Z542" s="23">
        <f t="shared" si="113"/>
        <v>0.7904630919518288</v>
      </c>
      <c r="AA542" s="24"/>
      <c r="AB542" s="23">
        <f t="shared" si="114"/>
        <v>3.4341954131880943</v>
      </c>
      <c r="AC542" s="30">
        <v>409226.1720657659</v>
      </c>
      <c r="AD542" s="26">
        <f t="shared" si="115"/>
        <v>14053.62643064775</v>
      </c>
      <c r="AE542" s="61" t="s">
        <v>1173</v>
      </c>
      <c r="AF542" s="28">
        <f>F542/H542</f>
        <v>8101220971.649486</v>
      </c>
      <c r="AG542" s="22">
        <f>(M542/AF542)*100</f>
        <v>0.3066996796773096</v>
      </c>
      <c r="AH542" s="22">
        <f>(Q542/AF542)*100</f>
        <v>0.7031721971213096</v>
      </c>
      <c r="AI542" s="22">
        <f>(T542/AF542)*100</f>
        <v>0.32259594351836113</v>
      </c>
      <c r="AJ542" s="22">
        <f t="shared" si="116"/>
        <v>1.333</v>
      </c>
    </row>
    <row r="543" spans="1:36" ht="12.75">
      <c r="A543" s="13" t="s">
        <v>1127</v>
      </c>
      <c r="B543" s="14" t="s">
        <v>608</v>
      </c>
      <c r="C543" s="15" t="s">
        <v>1093</v>
      </c>
      <c r="D543" s="16"/>
      <c r="E543" s="16"/>
      <c r="F543" s="34">
        <v>1062297870</v>
      </c>
      <c r="G543" s="33">
        <v>13.7</v>
      </c>
      <c r="H543" s="19">
        <f t="shared" si="105"/>
        <v>0.13699999999999998</v>
      </c>
      <c r="I543" s="17">
        <v>25555234.43</v>
      </c>
      <c r="J543" s="17">
        <v>0</v>
      </c>
      <c r="K543" s="17">
        <v>0</v>
      </c>
      <c r="L543" s="17">
        <v>1165620.46</v>
      </c>
      <c r="M543" s="20">
        <f t="shared" si="106"/>
        <v>26720854.89</v>
      </c>
      <c r="N543" s="17">
        <v>74490593</v>
      </c>
      <c r="O543" s="17">
        <v>0</v>
      </c>
      <c r="P543" s="17">
        <v>0</v>
      </c>
      <c r="Q543" s="20">
        <f t="shared" si="117"/>
        <v>74490593</v>
      </c>
      <c r="R543" s="17">
        <v>57876394.08</v>
      </c>
      <c r="S543" s="17">
        <v>0</v>
      </c>
      <c r="T543" s="21">
        <f t="shared" si="107"/>
        <v>57876394.08</v>
      </c>
      <c r="U543" s="20">
        <f t="shared" si="108"/>
        <v>159087841.97</v>
      </c>
      <c r="V543" s="22">
        <f t="shared" si="109"/>
        <v>5.4482265016685005</v>
      </c>
      <c r="W543" s="22">
        <f t="shared" si="110"/>
        <v>0</v>
      </c>
      <c r="X543" s="22">
        <f t="shared" si="111"/>
        <v>5.4482265016685005</v>
      </c>
      <c r="Y543" s="23">
        <f t="shared" si="112"/>
        <v>7.012213344643156</v>
      </c>
      <c r="Z543" s="23">
        <f t="shared" si="113"/>
        <v>2.515382516016906</v>
      </c>
      <c r="AA543" s="24"/>
      <c r="AB543" s="23">
        <f t="shared" si="114"/>
        <v>14.975822362328561</v>
      </c>
      <c r="AC543" s="30">
        <v>45967.38415731034</v>
      </c>
      <c r="AD543" s="26">
        <f t="shared" si="115"/>
        <v>6883.993796007958</v>
      </c>
      <c r="AE543" s="61" t="s">
        <v>1173</v>
      </c>
      <c r="AF543" s="28">
        <f>F543/H543</f>
        <v>7753999051.094892</v>
      </c>
      <c r="AG543" s="22">
        <f>(M543/AF543)*100</f>
        <v>0.34460740469431606</v>
      </c>
      <c r="AH543" s="22">
        <f>(Q543/AF543)*100</f>
        <v>0.9606732282161122</v>
      </c>
      <c r="AI543" s="22">
        <f>(T543/AF543)*100</f>
        <v>0.7464070307285845</v>
      </c>
      <c r="AJ543" s="22">
        <f t="shared" si="116"/>
        <v>2.052</v>
      </c>
    </row>
    <row r="544" spans="1:36" ht="12.75">
      <c r="A544" s="13" t="s">
        <v>1128</v>
      </c>
      <c r="B544" s="14" t="s">
        <v>1129</v>
      </c>
      <c r="C544" s="15" t="s">
        <v>1093</v>
      </c>
      <c r="D544" s="16"/>
      <c r="E544" s="16"/>
      <c r="F544" s="34">
        <v>1884462778</v>
      </c>
      <c r="G544" s="33">
        <v>24.4</v>
      </c>
      <c r="H544" s="19">
        <f t="shared" si="105"/>
        <v>0.244</v>
      </c>
      <c r="I544" s="17">
        <v>25125241.06</v>
      </c>
      <c r="J544" s="17">
        <v>0</v>
      </c>
      <c r="K544" s="17">
        <v>0</v>
      </c>
      <c r="L544" s="17">
        <v>1145490.32</v>
      </c>
      <c r="M544" s="20">
        <f t="shared" si="106"/>
        <v>26270731.38</v>
      </c>
      <c r="N544" s="17">
        <v>77318188</v>
      </c>
      <c r="O544" s="17">
        <v>0</v>
      </c>
      <c r="P544" s="17">
        <v>0</v>
      </c>
      <c r="Q544" s="20">
        <f t="shared" si="117"/>
        <v>77318188</v>
      </c>
      <c r="R544" s="17">
        <v>22074137.09</v>
      </c>
      <c r="S544" s="17">
        <v>0</v>
      </c>
      <c r="T544" s="21">
        <f t="shared" si="107"/>
        <v>22074137.09</v>
      </c>
      <c r="U544" s="20">
        <f t="shared" si="108"/>
        <v>125663056.47</v>
      </c>
      <c r="V544" s="22">
        <f t="shared" si="109"/>
        <v>1.1713755956181586</v>
      </c>
      <c r="W544" s="22">
        <f t="shared" si="110"/>
        <v>0</v>
      </c>
      <c r="X544" s="22">
        <f t="shared" si="111"/>
        <v>1.1713755956181586</v>
      </c>
      <c r="Y544" s="23">
        <f t="shared" si="112"/>
        <v>4.10292996511497</v>
      </c>
      <c r="Z544" s="23">
        <f t="shared" si="113"/>
        <v>1.3940700600030635</v>
      </c>
      <c r="AA544" s="24"/>
      <c r="AB544" s="23">
        <f t="shared" si="114"/>
        <v>6.668375620736193</v>
      </c>
      <c r="AC544" s="30">
        <v>183448.95135609971</v>
      </c>
      <c r="AD544" s="26">
        <f t="shared" si="115"/>
        <v>12233.065148726353</v>
      </c>
      <c r="AE544" s="61" t="s">
        <v>1173</v>
      </c>
      <c r="AF544" s="28">
        <f>F544/H544</f>
        <v>7723208106.557377</v>
      </c>
      <c r="AG544" s="22">
        <f>(M544/AF544)*100</f>
        <v>0.3401530946407475</v>
      </c>
      <c r="AH544" s="22">
        <f>(Q544/AF544)*100</f>
        <v>1.0011149114880527</v>
      </c>
      <c r="AI544" s="22">
        <f>(T544/AF544)*100</f>
        <v>0.2858156453308307</v>
      </c>
      <c r="AJ544" s="22">
        <f t="shared" si="116"/>
        <v>1.627</v>
      </c>
    </row>
    <row r="545" spans="1:36" ht="12.75">
      <c r="A545" s="13" t="s">
        <v>1130</v>
      </c>
      <c r="B545" s="14" t="s">
        <v>1131</v>
      </c>
      <c r="C545" s="15" t="s">
        <v>1093</v>
      </c>
      <c r="D545" s="16"/>
      <c r="E545" s="16"/>
      <c r="F545" s="34">
        <v>1385722</v>
      </c>
      <c r="G545" s="33">
        <v>8.36</v>
      </c>
      <c r="H545" s="19">
        <f t="shared" si="105"/>
        <v>0.0836</v>
      </c>
      <c r="I545" s="17">
        <v>54545.93</v>
      </c>
      <c r="J545" s="17">
        <v>0</v>
      </c>
      <c r="K545" s="17">
        <v>0</v>
      </c>
      <c r="L545" s="17">
        <v>2485.32</v>
      </c>
      <c r="M545" s="20">
        <f t="shared" si="106"/>
        <v>57031.25</v>
      </c>
      <c r="N545" s="17">
        <v>1460633</v>
      </c>
      <c r="O545" s="17">
        <v>0</v>
      </c>
      <c r="P545" s="17">
        <v>0</v>
      </c>
      <c r="Q545" s="20">
        <f t="shared" si="117"/>
        <v>1460633</v>
      </c>
      <c r="R545" s="17">
        <v>1155231.15</v>
      </c>
      <c r="S545" s="17">
        <v>0</v>
      </c>
      <c r="T545" s="21">
        <f t="shared" si="107"/>
        <v>1155231.15</v>
      </c>
      <c r="U545" s="20">
        <f t="shared" si="108"/>
        <v>2672895.4</v>
      </c>
      <c r="V545" s="22">
        <f t="shared" si="109"/>
        <v>83.36673228829447</v>
      </c>
      <c r="W545" s="22">
        <f t="shared" si="110"/>
        <v>0</v>
      </c>
      <c r="X545" s="22">
        <f t="shared" si="111"/>
        <v>83.36673228829447</v>
      </c>
      <c r="Y545" s="23">
        <f t="shared" si="112"/>
        <v>105.40591835880502</v>
      </c>
      <c r="Z545" s="23">
        <f t="shared" si="113"/>
        <v>4.115634304716242</v>
      </c>
      <c r="AA545" s="24"/>
      <c r="AB545" s="23">
        <f t="shared" si="114"/>
        <v>192.88828495181573</v>
      </c>
      <c r="AC545" s="30">
        <v>1555.878084179971</v>
      </c>
      <c r="AD545" s="26">
        <f t="shared" si="115"/>
        <v>3001.106552515914</v>
      </c>
      <c r="AE545" s="61" t="s">
        <v>1173</v>
      </c>
      <c r="AF545" s="28">
        <f>F545/H545</f>
        <v>16575622.009569379</v>
      </c>
      <c r="AG545" s="22">
        <f>(M545/AF545)*100</f>
        <v>0.3440670278742778</v>
      </c>
      <c r="AH545" s="22">
        <f>(Q545/AF545)*100</f>
        <v>8.811934774796098</v>
      </c>
      <c r="AI545" s="22">
        <f>(T545/AF545)*100</f>
        <v>6.969458819301417</v>
      </c>
      <c r="AJ545" s="22">
        <f t="shared" si="116"/>
        <v>16.125</v>
      </c>
    </row>
    <row r="546" spans="1:36" ht="12.75">
      <c r="A546" s="13" t="s">
        <v>1132</v>
      </c>
      <c r="B546" s="14" t="s">
        <v>1133</v>
      </c>
      <c r="C546" s="15" t="s">
        <v>1134</v>
      </c>
      <c r="D546" s="16"/>
      <c r="E546" s="16"/>
      <c r="F546" s="34">
        <v>546053273</v>
      </c>
      <c r="G546" s="33">
        <v>76.52</v>
      </c>
      <c r="H546" s="19">
        <f t="shared" si="105"/>
        <v>0.7652</v>
      </c>
      <c r="I546" s="17">
        <v>3551174.52</v>
      </c>
      <c r="J546" s="17">
        <v>372837.79</v>
      </c>
      <c r="K546" s="17">
        <v>0</v>
      </c>
      <c r="L546" s="17">
        <v>429977.25</v>
      </c>
      <c r="M546" s="20">
        <f t="shared" si="106"/>
        <v>4353989.5600000005</v>
      </c>
      <c r="N546" s="17">
        <v>6550073</v>
      </c>
      <c r="O546" s="17">
        <v>0</v>
      </c>
      <c r="P546" s="17">
        <v>0</v>
      </c>
      <c r="Q546" s="20">
        <f t="shared" si="117"/>
        <v>6550073</v>
      </c>
      <c r="R546" s="17">
        <v>1011046.29</v>
      </c>
      <c r="S546" s="17">
        <v>109200</v>
      </c>
      <c r="T546" s="21">
        <f t="shared" si="107"/>
        <v>1120246.29</v>
      </c>
      <c r="U546" s="20">
        <f t="shared" si="108"/>
        <v>12024308.850000001</v>
      </c>
      <c r="V546" s="22">
        <f t="shared" si="109"/>
        <v>0.1851552476639033</v>
      </c>
      <c r="W546" s="22">
        <f t="shared" si="110"/>
        <v>0.019998048798436557</v>
      </c>
      <c r="X546" s="22">
        <f t="shared" si="111"/>
        <v>0.20515329646233985</v>
      </c>
      <c r="Y546" s="23">
        <f t="shared" si="112"/>
        <v>1.1995300319351807</v>
      </c>
      <c r="Z546" s="23">
        <f t="shared" si="113"/>
        <v>0.7973561876260379</v>
      </c>
      <c r="AA546" s="24"/>
      <c r="AB546" s="23">
        <f t="shared" si="114"/>
        <v>2.2020395160235586</v>
      </c>
      <c r="AC546" s="30">
        <v>254145.89515331356</v>
      </c>
      <c r="AD546" s="26">
        <f t="shared" si="115"/>
        <v>5596.3930396277665</v>
      </c>
      <c r="AE546" s="61" t="s">
        <v>1173</v>
      </c>
      <c r="AF546" s="28">
        <f>F546/H546</f>
        <v>713608563.7741767</v>
      </c>
      <c r="AG546" s="22">
        <f>(M546/AF546)*100</f>
        <v>0.6101369547714441</v>
      </c>
      <c r="AH546" s="22">
        <f>(Q546/AF546)*100</f>
        <v>0.9178803804368004</v>
      </c>
      <c r="AI546" s="22">
        <f>(T546/AF546)*100</f>
        <v>0.15698330245298248</v>
      </c>
      <c r="AJ546" s="22">
        <f t="shared" si="116"/>
        <v>1.685</v>
      </c>
    </row>
    <row r="547" spans="1:36" ht="12.75">
      <c r="A547" s="13" t="s">
        <v>1135</v>
      </c>
      <c r="B547" s="14" t="s">
        <v>1136</v>
      </c>
      <c r="C547" s="15" t="s">
        <v>1134</v>
      </c>
      <c r="D547" s="16"/>
      <c r="E547" s="16"/>
      <c r="F547" s="34">
        <v>213575872</v>
      </c>
      <c r="G547" s="33">
        <v>90.06</v>
      </c>
      <c r="H547" s="19">
        <f t="shared" si="105"/>
        <v>0.9006000000000001</v>
      </c>
      <c r="I547" s="17">
        <v>1238466.98</v>
      </c>
      <c r="J547" s="17">
        <v>0</v>
      </c>
      <c r="K547" s="17">
        <v>0</v>
      </c>
      <c r="L547" s="17">
        <v>149816.29</v>
      </c>
      <c r="M547" s="20">
        <f t="shared" si="106"/>
        <v>1388283.27</v>
      </c>
      <c r="N547" s="17">
        <v>2748105</v>
      </c>
      <c r="O547" s="17">
        <v>0</v>
      </c>
      <c r="P547" s="17">
        <v>0</v>
      </c>
      <c r="Q547" s="20">
        <f t="shared" si="117"/>
        <v>2748105</v>
      </c>
      <c r="R547" s="17">
        <v>1683670.76</v>
      </c>
      <c r="S547" s="17">
        <v>85460</v>
      </c>
      <c r="T547" s="21">
        <f t="shared" si="107"/>
        <v>1769130.76</v>
      </c>
      <c r="U547" s="20">
        <f t="shared" si="108"/>
        <v>5905519.03</v>
      </c>
      <c r="V547" s="22">
        <f t="shared" si="109"/>
        <v>0.7883244227138166</v>
      </c>
      <c r="W547" s="22">
        <f t="shared" si="110"/>
        <v>0.04001388321617153</v>
      </c>
      <c r="X547" s="22">
        <f t="shared" si="111"/>
        <v>0.8283383059299883</v>
      </c>
      <c r="Y547" s="23">
        <f t="shared" si="112"/>
        <v>1.2867113566086714</v>
      </c>
      <c r="Z547" s="23">
        <f t="shared" si="113"/>
        <v>0.6500187764655363</v>
      </c>
      <c r="AA547" s="24"/>
      <c r="AB547" s="23">
        <f t="shared" si="114"/>
        <v>2.7650684390041964</v>
      </c>
      <c r="AC547" s="30">
        <v>181477.76397515528</v>
      </c>
      <c r="AD547" s="26">
        <f t="shared" si="115"/>
        <v>5017.984375487546</v>
      </c>
      <c r="AE547" s="61" t="s">
        <v>1173</v>
      </c>
      <c r="AF547" s="28">
        <f>F547/H547</f>
        <v>237148425.49411502</v>
      </c>
      <c r="AG547" s="22">
        <f>(M547/AF547)*100</f>
        <v>0.585406910084862</v>
      </c>
      <c r="AH547" s="22">
        <f>(Q547/AF547)*100</f>
        <v>1.1588122477617697</v>
      </c>
      <c r="AI547" s="22">
        <f>(T547/AF547)*100</f>
        <v>0.7460014783205473</v>
      </c>
      <c r="AJ547" s="22">
        <f t="shared" si="116"/>
        <v>2.49</v>
      </c>
    </row>
    <row r="548" spans="1:36" ht="12.75">
      <c r="A548" s="13" t="s">
        <v>1137</v>
      </c>
      <c r="B548" s="14" t="s">
        <v>1138</v>
      </c>
      <c r="C548" s="15" t="s">
        <v>1134</v>
      </c>
      <c r="D548" s="16"/>
      <c r="E548" s="16"/>
      <c r="F548" s="34">
        <v>143775045</v>
      </c>
      <c r="G548" s="33">
        <v>48.88</v>
      </c>
      <c r="H548" s="19">
        <f t="shared" si="105"/>
        <v>0.4888</v>
      </c>
      <c r="I548" s="17">
        <v>1441289.32</v>
      </c>
      <c r="J548" s="17">
        <v>0</v>
      </c>
      <c r="K548" s="17">
        <v>0</v>
      </c>
      <c r="L548" s="17">
        <v>174334.58</v>
      </c>
      <c r="M548" s="20">
        <f t="shared" si="106"/>
        <v>1615623.9000000001</v>
      </c>
      <c r="N548" s="17">
        <v>3335000</v>
      </c>
      <c r="O548" s="17">
        <v>0</v>
      </c>
      <c r="P548" s="17">
        <v>0</v>
      </c>
      <c r="Q548" s="20">
        <f t="shared" si="117"/>
        <v>3335000</v>
      </c>
      <c r="R548" s="17">
        <v>1583498.95</v>
      </c>
      <c r="S548" s="17">
        <v>0</v>
      </c>
      <c r="T548" s="21">
        <f t="shared" si="107"/>
        <v>1583498.95</v>
      </c>
      <c r="U548" s="20">
        <f t="shared" si="108"/>
        <v>6534122.850000001</v>
      </c>
      <c r="V548" s="22">
        <f t="shared" si="109"/>
        <v>1.1013725991182963</v>
      </c>
      <c r="W548" s="22">
        <f t="shared" si="110"/>
        <v>0</v>
      </c>
      <c r="X548" s="22">
        <f t="shared" si="111"/>
        <v>1.1013725991182963</v>
      </c>
      <c r="Y548" s="23">
        <f t="shared" si="112"/>
        <v>2.319595865888966</v>
      </c>
      <c r="Z548" s="23">
        <f t="shared" si="113"/>
        <v>1.123716497532656</v>
      </c>
      <c r="AA548" s="24"/>
      <c r="AB548" s="23">
        <f t="shared" si="114"/>
        <v>4.544684962539918</v>
      </c>
      <c r="AC548" s="30">
        <v>120930.53892215568</v>
      </c>
      <c r="AD548" s="26">
        <f t="shared" si="115"/>
        <v>5495.912017513692</v>
      </c>
      <c r="AE548" s="61" t="s">
        <v>1173</v>
      </c>
      <c r="AF548" s="28">
        <f>F548/H548</f>
        <v>294138799.09983635</v>
      </c>
      <c r="AG548" s="22">
        <f>(M548/AF548)*100</f>
        <v>0.5492726239939623</v>
      </c>
      <c r="AH548" s="22">
        <f>(Q548/AF548)*100</f>
        <v>1.1338184592465264</v>
      </c>
      <c r="AI548" s="22">
        <f>(T548/AF548)*100</f>
        <v>0.5383509264490232</v>
      </c>
      <c r="AJ548" s="22">
        <f t="shared" si="116"/>
        <v>2.221</v>
      </c>
    </row>
    <row r="549" spans="1:36" ht="12.75">
      <c r="A549" s="13" t="s">
        <v>1139</v>
      </c>
      <c r="B549" s="14" t="s">
        <v>1140</v>
      </c>
      <c r="C549" s="15" t="s">
        <v>1134</v>
      </c>
      <c r="D549" s="16"/>
      <c r="E549" s="16"/>
      <c r="F549" s="34">
        <v>913645462</v>
      </c>
      <c r="G549" s="33">
        <v>96.47</v>
      </c>
      <c r="H549" s="19">
        <f t="shared" si="105"/>
        <v>0.9647</v>
      </c>
      <c r="I549" s="17">
        <v>4749578.67</v>
      </c>
      <c r="J549" s="17">
        <v>500225.89</v>
      </c>
      <c r="K549" s="17">
        <v>0</v>
      </c>
      <c r="L549" s="17">
        <v>576888.28</v>
      </c>
      <c r="M549" s="20">
        <f t="shared" si="106"/>
        <v>5826692.84</v>
      </c>
      <c r="N549" s="17">
        <v>4636549</v>
      </c>
      <c r="O549" s="17">
        <v>4638159.05</v>
      </c>
      <c r="P549" s="17">
        <v>0</v>
      </c>
      <c r="Q549" s="20">
        <f t="shared" si="117"/>
        <v>9274708.05</v>
      </c>
      <c r="R549" s="17">
        <v>0</v>
      </c>
      <c r="S549" s="17">
        <v>320005</v>
      </c>
      <c r="T549" s="21">
        <f t="shared" si="107"/>
        <v>320005</v>
      </c>
      <c r="U549" s="20">
        <f t="shared" si="108"/>
        <v>15421405.89</v>
      </c>
      <c r="V549" s="22">
        <f t="shared" si="109"/>
        <v>0</v>
      </c>
      <c r="W549" s="22">
        <f t="shared" si="110"/>
        <v>0.0350250740915955</v>
      </c>
      <c r="X549" s="22">
        <f t="shared" si="111"/>
        <v>0.0350250740915955</v>
      </c>
      <c r="Y549" s="23">
        <f t="shared" si="112"/>
        <v>1.0151320655276237</v>
      </c>
      <c r="Z549" s="23">
        <f t="shared" si="113"/>
        <v>0.6377411241385885</v>
      </c>
      <c r="AA549" s="24"/>
      <c r="AB549" s="23">
        <f t="shared" si="114"/>
        <v>1.6878982637578077</v>
      </c>
      <c r="AC549" s="30">
        <v>380522.8502415459</v>
      </c>
      <c r="AD549" s="26">
        <f t="shared" si="115"/>
        <v>6422.838582428776</v>
      </c>
      <c r="AE549" s="61" t="s">
        <v>1173</v>
      </c>
      <c r="AF549" s="28">
        <f>F549/H549</f>
        <v>947077290.3493314</v>
      </c>
      <c r="AG549" s="22">
        <f>(M549/AF549)*100</f>
        <v>0.6152288624564963</v>
      </c>
      <c r="AH549" s="22">
        <f>(Q549/AF549)*100</f>
        <v>0.9792979036144986</v>
      </c>
      <c r="AI549" s="22">
        <f>(T549/AF549)*100</f>
        <v>0.033788688976162176</v>
      </c>
      <c r="AJ549" s="22">
        <f t="shared" si="116"/>
        <v>1.628</v>
      </c>
    </row>
    <row r="550" spans="1:36" ht="12.75">
      <c r="A550" s="13" t="s">
        <v>1141</v>
      </c>
      <c r="B550" s="14" t="s">
        <v>497</v>
      </c>
      <c r="C550" s="15" t="s">
        <v>1134</v>
      </c>
      <c r="D550" s="16"/>
      <c r="E550" s="16"/>
      <c r="F550" s="34">
        <v>418005247</v>
      </c>
      <c r="G550" s="33">
        <v>89.25</v>
      </c>
      <c r="H550" s="19">
        <f t="shared" si="105"/>
        <v>0.8925</v>
      </c>
      <c r="I550" s="17">
        <v>2393071.85</v>
      </c>
      <c r="J550" s="17">
        <v>251220.7</v>
      </c>
      <c r="K550" s="17">
        <v>0</v>
      </c>
      <c r="L550" s="17">
        <v>289721.67</v>
      </c>
      <c r="M550" s="20">
        <f t="shared" si="106"/>
        <v>2934014.22</v>
      </c>
      <c r="N550" s="17">
        <v>3995588</v>
      </c>
      <c r="O550" s="17">
        <v>3130894.48</v>
      </c>
      <c r="P550" s="17">
        <v>0</v>
      </c>
      <c r="Q550" s="20">
        <f t="shared" si="117"/>
        <v>7126482.48</v>
      </c>
      <c r="R550" s="17">
        <v>577769</v>
      </c>
      <c r="S550" s="17">
        <v>271703</v>
      </c>
      <c r="T550" s="21">
        <f t="shared" si="107"/>
        <v>849472</v>
      </c>
      <c r="U550" s="20">
        <f t="shared" si="108"/>
        <v>10909968.700000001</v>
      </c>
      <c r="V550" s="22">
        <f t="shared" si="109"/>
        <v>0.13822051377264172</v>
      </c>
      <c r="W550" s="22">
        <f t="shared" si="110"/>
        <v>0.06499990178352953</v>
      </c>
      <c r="X550" s="22">
        <f t="shared" si="111"/>
        <v>0.20322041555617126</v>
      </c>
      <c r="Y550" s="23">
        <f t="shared" si="112"/>
        <v>1.704878714118151</v>
      </c>
      <c r="Z550" s="23">
        <f t="shared" si="113"/>
        <v>0.701908466713577</v>
      </c>
      <c r="AA550" s="24"/>
      <c r="AB550" s="23">
        <f t="shared" si="114"/>
        <v>2.610007596387899</v>
      </c>
      <c r="AC550" s="30">
        <v>310051.1353315168</v>
      </c>
      <c r="AD550" s="26">
        <f t="shared" si="115"/>
        <v>8092.358184839513</v>
      </c>
      <c r="AE550" s="61" t="s">
        <v>1173</v>
      </c>
      <c r="AF550" s="28">
        <f>F550/H550</f>
        <v>468353217.9271709</v>
      </c>
      <c r="AG550" s="22">
        <f>(M550/AF550)*100</f>
        <v>0.6264533065418674</v>
      </c>
      <c r="AH550" s="22">
        <f>(Q550/AF550)*100</f>
        <v>1.5216042523504496</v>
      </c>
      <c r="AI550" s="22">
        <f>(T550/AF550)*100</f>
        <v>0.18137422088388283</v>
      </c>
      <c r="AJ550" s="22">
        <f t="shared" si="116"/>
        <v>2.329</v>
      </c>
    </row>
    <row r="551" spans="1:36" ht="12.75">
      <c r="A551" s="13" t="s">
        <v>1142</v>
      </c>
      <c r="B551" s="14" t="s">
        <v>1143</v>
      </c>
      <c r="C551" s="15" t="s">
        <v>1134</v>
      </c>
      <c r="D551" s="16"/>
      <c r="E551" s="16"/>
      <c r="F551" s="34">
        <v>277492749</v>
      </c>
      <c r="G551" s="33">
        <v>89.18</v>
      </c>
      <c r="H551" s="19">
        <f t="shared" si="105"/>
        <v>0.8918</v>
      </c>
      <c r="I551" s="17">
        <v>1555335.95</v>
      </c>
      <c r="J551" s="17">
        <v>163197.7</v>
      </c>
      <c r="K551" s="17">
        <v>0</v>
      </c>
      <c r="L551" s="17">
        <v>188208.65</v>
      </c>
      <c r="M551" s="20">
        <f t="shared" si="106"/>
        <v>1906742.2999999998</v>
      </c>
      <c r="N551" s="17">
        <v>1942589</v>
      </c>
      <c r="O551" s="17">
        <v>1584960.67</v>
      </c>
      <c r="P551" s="17">
        <v>0</v>
      </c>
      <c r="Q551" s="20">
        <f t="shared" si="117"/>
        <v>3527549.67</v>
      </c>
      <c r="R551" s="17">
        <v>337295</v>
      </c>
      <c r="S551" s="17">
        <v>55499</v>
      </c>
      <c r="T551" s="21">
        <f t="shared" si="107"/>
        <v>392794</v>
      </c>
      <c r="U551" s="20">
        <f t="shared" si="108"/>
        <v>5827085.97</v>
      </c>
      <c r="V551" s="22">
        <f t="shared" si="109"/>
        <v>0.1215509238405361</v>
      </c>
      <c r="W551" s="22">
        <f t="shared" si="110"/>
        <v>0.020000162238473482</v>
      </c>
      <c r="X551" s="22">
        <f t="shared" si="111"/>
        <v>0.1415510860790096</v>
      </c>
      <c r="Y551" s="23">
        <f t="shared" si="112"/>
        <v>1.271222286965055</v>
      </c>
      <c r="Z551" s="23">
        <f t="shared" si="113"/>
        <v>0.6871322969235495</v>
      </c>
      <c r="AA551" s="24"/>
      <c r="AB551" s="23">
        <f t="shared" si="114"/>
        <v>2.0999056699676144</v>
      </c>
      <c r="AC551" s="30">
        <v>324656.21079046425</v>
      </c>
      <c r="AD551" s="26">
        <f t="shared" si="115"/>
        <v>6817.474178290969</v>
      </c>
      <c r="AE551" s="61" t="s">
        <v>1173</v>
      </c>
      <c r="AF551" s="28">
        <f>F551/H551</f>
        <v>311160292.66651714</v>
      </c>
      <c r="AG551" s="22">
        <f>(M551/AF551)*100</f>
        <v>0.6127845823964214</v>
      </c>
      <c r="AH551" s="22">
        <f>(Q551/AF551)*100</f>
        <v>1.1336760355154363</v>
      </c>
      <c r="AI551" s="22">
        <f>(T551/AF551)*100</f>
        <v>0.12623525856526074</v>
      </c>
      <c r="AJ551" s="22">
        <f t="shared" si="116"/>
        <v>1.8729999999999998</v>
      </c>
    </row>
    <row r="552" spans="1:36" ht="12.75">
      <c r="A552" s="13" t="s">
        <v>1144</v>
      </c>
      <c r="B552" s="14" t="s">
        <v>426</v>
      </c>
      <c r="C552" s="15" t="s">
        <v>1134</v>
      </c>
      <c r="D552" s="16"/>
      <c r="E552" s="16"/>
      <c r="F552" s="34">
        <v>593094739</v>
      </c>
      <c r="G552" s="33">
        <v>71.35</v>
      </c>
      <c r="H552" s="19">
        <f t="shared" si="105"/>
        <v>0.7134999999999999</v>
      </c>
      <c r="I552" s="17">
        <v>4111762.32</v>
      </c>
      <c r="J552" s="17">
        <v>431256.27</v>
      </c>
      <c r="K552" s="17">
        <v>0</v>
      </c>
      <c r="L552" s="17">
        <v>497348.69</v>
      </c>
      <c r="M552" s="20">
        <f t="shared" si="106"/>
        <v>5040367.28</v>
      </c>
      <c r="N552" s="17">
        <v>7589797</v>
      </c>
      <c r="O552" s="17">
        <v>0</v>
      </c>
      <c r="P552" s="17">
        <v>0</v>
      </c>
      <c r="Q552" s="20">
        <f t="shared" si="117"/>
        <v>7589797</v>
      </c>
      <c r="R552" s="17">
        <v>2223863</v>
      </c>
      <c r="S552" s="17">
        <v>237238</v>
      </c>
      <c r="T552" s="21">
        <f t="shared" si="107"/>
        <v>2461101</v>
      </c>
      <c r="U552" s="20">
        <f t="shared" si="108"/>
        <v>15091265.280000001</v>
      </c>
      <c r="V552" s="22">
        <f t="shared" si="109"/>
        <v>0.3749591513405753</v>
      </c>
      <c r="W552" s="22">
        <f t="shared" si="110"/>
        <v>0.040000017602584065</v>
      </c>
      <c r="X552" s="22">
        <f t="shared" si="111"/>
        <v>0.4149591689431594</v>
      </c>
      <c r="Y552" s="23">
        <f t="shared" si="112"/>
        <v>1.2796938669186206</v>
      </c>
      <c r="Z552" s="23">
        <f t="shared" si="113"/>
        <v>0.8498418462619343</v>
      </c>
      <c r="AA552" s="24"/>
      <c r="AB552" s="23">
        <f t="shared" si="114"/>
        <v>2.5444948821237143</v>
      </c>
      <c r="AC552" s="30">
        <v>268377.41560597677</v>
      </c>
      <c r="AD552" s="26">
        <f t="shared" si="115"/>
        <v>6828.84960486997</v>
      </c>
      <c r="AE552" s="61" t="s">
        <v>1173</v>
      </c>
      <c r="AF552" s="28">
        <f>F552/H552</f>
        <v>831247006.3069377</v>
      </c>
      <c r="AG552" s="22">
        <f>(M552/AF552)*100</f>
        <v>0.60636215730789</v>
      </c>
      <c r="AH552" s="22">
        <f>(Q552/AF552)*100</f>
        <v>0.9130615740464356</v>
      </c>
      <c r="AI552" s="22">
        <f>(T552/AF552)*100</f>
        <v>0.29607336704094417</v>
      </c>
      <c r="AJ552" s="22">
        <f t="shared" si="116"/>
        <v>1.8150000000000002</v>
      </c>
    </row>
    <row r="553" spans="1:36" ht="12.75">
      <c r="A553" s="13" t="s">
        <v>1145</v>
      </c>
      <c r="B553" s="14" t="s">
        <v>1146</v>
      </c>
      <c r="C553" s="15" t="s">
        <v>1134</v>
      </c>
      <c r="D553" s="32"/>
      <c r="E553" s="16"/>
      <c r="F553" s="34">
        <v>606160838</v>
      </c>
      <c r="G553" s="33">
        <v>56.5</v>
      </c>
      <c r="H553" s="19">
        <f t="shared" si="105"/>
        <v>0.565</v>
      </c>
      <c r="I553" s="17">
        <v>5354154.1</v>
      </c>
      <c r="J553" s="17">
        <v>0</v>
      </c>
      <c r="K553" s="17">
        <v>0</v>
      </c>
      <c r="L553" s="17">
        <v>647854.51</v>
      </c>
      <c r="M553" s="20">
        <f t="shared" si="106"/>
        <v>6002008.609999999</v>
      </c>
      <c r="N553" s="17">
        <v>14008271</v>
      </c>
      <c r="O553" s="17">
        <v>0</v>
      </c>
      <c r="P553" s="17">
        <v>0</v>
      </c>
      <c r="Q553" s="20">
        <f t="shared" si="117"/>
        <v>14008271</v>
      </c>
      <c r="R553" s="17">
        <v>5175891.53</v>
      </c>
      <c r="S553" s="17">
        <v>0</v>
      </c>
      <c r="T553" s="21">
        <f t="shared" si="107"/>
        <v>5175891.53</v>
      </c>
      <c r="U553" s="20">
        <f t="shared" si="108"/>
        <v>25186171.14</v>
      </c>
      <c r="V553" s="22">
        <f t="shared" si="109"/>
        <v>0.8538808853237068</v>
      </c>
      <c r="W553" s="22">
        <f t="shared" si="110"/>
        <v>0</v>
      </c>
      <c r="X553" s="22">
        <f t="shared" si="111"/>
        <v>0.8538808853237068</v>
      </c>
      <c r="Y553" s="23">
        <f t="shared" si="112"/>
        <v>2.3109825184714423</v>
      </c>
      <c r="Z553" s="23">
        <f t="shared" si="113"/>
        <v>0.9901676640482668</v>
      </c>
      <c r="AA553" s="24"/>
      <c r="AB553" s="23">
        <f t="shared" si="114"/>
        <v>4.155031067843416</v>
      </c>
      <c r="AC553" s="30">
        <v>170165.1067961165</v>
      </c>
      <c r="AD553" s="26">
        <f t="shared" si="115"/>
        <v>7070.41305400757</v>
      </c>
      <c r="AE553" s="61" t="s">
        <v>1173</v>
      </c>
      <c r="AF553" s="28">
        <f>F553/H553</f>
        <v>1072851040.7079647</v>
      </c>
      <c r="AG553" s="22">
        <f>(M553/AF553)*100</f>
        <v>0.5594447301872708</v>
      </c>
      <c r="AH553" s="22">
        <f>(Q553/AF553)*100</f>
        <v>1.305705122936365</v>
      </c>
      <c r="AI553" s="22">
        <f>(T553/AF553)*100</f>
        <v>0.4824427002078943</v>
      </c>
      <c r="AJ553" s="22">
        <f t="shared" si="116"/>
        <v>2.3470000000000004</v>
      </c>
    </row>
    <row r="554" spans="1:36" ht="12.75">
      <c r="A554" s="13" t="s">
        <v>1147</v>
      </c>
      <c r="B554" s="14" t="s">
        <v>1148</v>
      </c>
      <c r="C554" s="15" t="s">
        <v>1134</v>
      </c>
      <c r="D554" s="16"/>
      <c r="E554" s="16"/>
      <c r="F554" s="34">
        <v>156046474</v>
      </c>
      <c r="G554" s="33">
        <v>64.33</v>
      </c>
      <c r="H554" s="19">
        <f t="shared" si="105"/>
        <v>0.6433</v>
      </c>
      <c r="I554" s="17">
        <v>1260947.19</v>
      </c>
      <c r="J554" s="17">
        <v>132459.57</v>
      </c>
      <c r="K554" s="17">
        <v>0</v>
      </c>
      <c r="L554" s="17">
        <v>152759.73</v>
      </c>
      <c r="M554" s="20">
        <f t="shared" si="106"/>
        <v>1546166.49</v>
      </c>
      <c r="N554" s="17">
        <v>1325000</v>
      </c>
      <c r="O554" s="17">
        <v>1395706.95</v>
      </c>
      <c r="P554" s="17">
        <v>0</v>
      </c>
      <c r="Q554" s="20">
        <f t="shared" si="117"/>
        <v>2720706.95</v>
      </c>
      <c r="R554" s="17">
        <v>270729</v>
      </c>
      <c r="S554" s="17">
        <v>46814</v>
      </c>
      <c r="T554" s="21">
        <f t="shared" si="107"/>
        <v>317543</v>
      </c>
      <c r="U554" s="20">
        <f t="shared" si="108"/>
        <v>4584416.44</v>
      </c>
      <c r="V554" s="22">
        <f t="shared" si="109"/>
        <v>0.17349254556049756</v>
      </c>
      <c r="W554" s="22">
        <f t="shared" si="110"/>
        <v>0.030000037040247382</v>
      </c>
      <c r="X554" s="22">
        <f t="shared" si="111"/>
        <v>0.20349258260074493</v>
      </c>
      <c r="Y554" s="23">
        <f t="shared" si="112"/>
        <v>1.7435235031327914</v>
      </c>
      <c r="Z554" s="23">
        <f t="shared" si="113"/>
        <v>0.9908371848248234</v>
      </c>
      <c r="AA554" s="24"/>
      <c r="AB554" s="23">
        <f t="shared" si="114"/>
        <v>2.9378532705583598</v>
      </c>
      <c r="AC554" s="30">
        <v>249222.31686541738</v>
      </c>
      <c r="AD554" s="26">
        <f t="shared" si="115"/>
        <v>7321.785986991983</v>
      </c>
      <c r="AE554" s="61" t="s">
        <v>1173</v>
      </c>
      <c r="AF554" s="28">
        <f>F554/H554</f>
        <v>242571854.50023317</v>
      </c>
      <c r="AG554" s="22">
        <f>(M554/AF554)*100</f>
        <v>0.6374055609978089</v>
      </c>
      <c r="AH554" s="22">
        <f>(Q554/AF554)*100</f>
        <v>1.1216086695653245</v>
      </c>
      <c r="AI554" s="22">
        <f>(T554/AF554)*100</f>
        <v>0.13090677838705922</v>
      </c>
      <c r="AJ554" s="22">
        <f t="shared" si="116"/>
        <v>1.8900000000000001</v>
      </c>
    </row>
    <row r="555" spans="1:36" ht="12.75">
      <c r="A555" s="13" t="s">
        <v>1149</v>
      </c>
      <c r="B555" s="14" t="s">
        <v>1150</v>
      </c>
      <c r="C555" s="15" t="s">
        <v>1134</v>
      </c>
      <c r="D555" s="16"/>
      <c r="E555" s="16"/>
      <c r="F555" s="34">
        <v>492033507</v>
      </c>
      <c r="G555" s="33">
        <v>73.84</v>
      </c>
      <c r="H555" s="19">
        <f t="shared" si="105"/>
        <v>0.7384000000000001</v>
      </c>
      <c r="I555" s="17">
        <v>3531256.5</v>
      </c>
      <c r="J555" s="17">
        <v>370795.24</v>
      </c>
      <c r="K555" s="17">
        <v>0</v>
      </c>
      <c r="L555" s="17">
        <v>427621.67</v>
      </c>
      <c r="M555" s="20">
        <f t="shared" si="106"/>
        <v>4329673.41</v>
      </c>
      <c r="N555" s="17">
        <v>5673432</v>
      </c>
      <c r="O555" s="17">
        <v>0</v>
      </c>
      <c r="P555" s="17">
        <v>0</v>
      </c>
      <c r="Q555" s="20">
        <f t="shared" si="117"/>
        <v>5673432</v>
      </c>
      <c r="R555" s="17">
        <v>782405</v>
      </c>
      <c r="S555" s="17">
        <v>246017</v>
      </c>
      <c r="T555" s="21">
        <f t="shared" si="107"/>
        <v>1028422</v>
      </c>
      <c r="U555" s="20">
        <f t="shared" si="108"/>
        <v>11031527.41</v>
      </c>
      <c r="V555" s="22">
        <f t="shared" si="109"/>
        <v>0.15901457702960867</v>
      </c>
      <c r="W555" s="22">
        <f t="shared" si="110"/>
        <v>0.05000005009821414</v>
      </c>
      <c r="X555" s="22">
        <f t="shared" si="111"/>
        <v>0.20901462712782284</v>
      </c>
      <c r="Y555" s="23">
        <f t="shared" si="112"/>
        <v>1.153058057893606</v>
      </c>
      <c r="Z555" s="23">
        <f t="shared" si="113"/>
        <v>0.8799549925773652</v>
      </c>
      <c r="AA555" s="24"/>
      <c r="AB555" s="23">
        <f t="shared" si="114"/>
        <v>2.242027677598794</v>
      </c>
      <c r="AC555" s="30">
        <v>206115.88180978762</v>
      </c>
      <c r="AD555" s="26">
        <f t="shared" si="115"/>
        <v>4621.175118102256</v>
      </c>
      <c r="AE555" s="61" t="s">
        <v>1173</v>
      </c>
      <c r="AF555" s="28">
        <f>F555/H555</f>
        <v>666350903.3044419</v>
      </c>
      <c r="AG555" s="22">
        <f>(M555/AF555)*100</f>
        <v>0.6497587665191267</v>
      </c>
      <c r="AH555" s="22">
        <f>(Q555/AF555)*100</f>
        <v>0.8514180699486389</v>
      </c>
      <c r="AI555" s="22">
        <f>(T555/AF555)*100</f>
        <v>0.1543364006711844</v>
      </c>
      <c r="AJ555" s="22">
        <f t="shared" si="116"/>
        <v>1.6549999999999998</v>
      </c>
    </row>
    <row r="556" spans="1:36" ht="12.75">
      <c r="A556" s="13" t="s">
        <v>1151</v>
      </c>
      <c r="B556" s="14" t="s">
        <v>1152</v>
      </c>
      <c r="C556" s="15" t="s">
        <v>1134</v>
      </c>
      <c r="D556" s="16"/>
      <c r="E556" s="16"/>
      <c r="F556" s="34">
        <v>311579871</v>
      </c>
      <c r="G556" s="33">
        <v>104.07</v>
      </c>
      <c r="H556" s="19">
        <f t="shared" si="105"/>
        <v>1.0407</v>
      </c>
      <c r="I556" s="17">
        <v>1484634.1</v>
      </c>
      <c r="J556" s="17">
        <v>157313.52</v>
      </c>
      <c r="K556" s="17">
        <v>0</v>
      </c>
      <c r="L556" s="17">
        <v>181422.69</v>
      </c>
      <c r="M556" s="20">
        <f t="shared" si="106"/>
        <v>1823370.31</v>
      </c>
      <c r="N556" s="17">
        <v>3371987</v>
      </c>
      <c r="O556" s="17">
        <v>0</v>
      </c>
      <c r="P556" s="17">
        <v>0</v>
      </c>
      <c r="Q556" s="20">
        <f t="shared" si="117"/>
        <v>3371987</v>
      </c>
      <c r="R556" s="17">
        <v>487523</v>
      </c>
      <c r="S556" s="17">
        <v>62316</v>
      </c>
      <c r="T556" s="21">
        <f t="shared" si="107"/>
        <v>549839</v>
      </c>
      <c r="U556" s="20">
        <f t="shared" si="108"/>
        <v>5745196.3100000005</v>
      </c>
      <c r="V556" s="22">
        <f t="shared" si="109"/>
        <v>0.1564680665780236</v>
      </c>
      <c r="W556" s="22">
        <f t="shared" si="110"/>
        <v>0.02000000828038086</v>
      </c>
      <c r="X556" s="22">
        <f t="shared" si="111"/>
        <v>0.17646807485840443</v>
      </c>
      <c r="Y556" s="23">
        <f t="shared" si="112"/>
        <v>1.0822223493378365</v>
      </c>
      <c r="Z556" s="23">
        <f t="shared" si="113"/>
        <v>0.5852015742056713</v>
      </c>
      <c r="AA556" s="24"/>
      <c r="AB556" s="23">
        <f t="shared" si="114"/>
        <v>1.8438919984019124</v>
      </c>
      <c r="AC556" s="30">
        <v>362411.6339869281</v>
      </c>
      <c r="AD556" s="26">
        <f t="shared" si="115"/>
        <v>6682.479120362593</v>
      </c>
      <c r="AE556" s="61" t="s">
        <v>1173</v>
      </c>
      <c r="AF556" s="28">
        <f>F556/H556</f>
        <v>299394514.26924187</v>
      </c>
      <c r="AG556" s="22">
        <f>(M556/AF556)*100</f>
        <v>0.6090192782758421</v>
      </c>
      <c r="AH556" s="22">
        <f>(Q556/AF556)*100</f>
        <v>1.1262687989558862</v>
      </c>
      <c r="AI556" s="22">
        <f>(T556/AF556)*100</f>
        <v>0.18365032550514152</v>
      </c>
      <c r="AJ556" s="22">
        <f t="shared" si="116"/>
        <v>1.9189999999999998</v>
      </c>
    </row>
    <row r="557" spans="1:36" ht="12.75">
      <c r="A557" s="13" t="s">
        <v>1153</v>
      </c>
      <c r="B557" s="14" t="s">
        <v>1154</v>
      </c>
      <c r="C557" s="15" t="s">
        <v>1134</v>
      </c>
      <c r="D557" s="16"/>
      <c r="E557" s="16"/>
      <c r="F557" s="34">
        <v>692366725</v>
      </c>
      <c r="G557" s="33">
        <v>93.07</v>
      </c>
      <c r="H557" s="19">
        <f t="shared" si="105"/>
        <v>0.9307</v>
      </c>
      <c r="I557" s="17">
        <v>3775043.37</v>
      </c>
      <c r="J557" s="17">
        <v>396500.58</v>
      </c>
      <c r="K557" s="17">
        <v>0</v>
      </c>
      <c r="L557" s="17">
        <v>457266.49</v>
      </c>
      <c r="M557" s="20">
        <f t="shared" si="106"/>
        <v>4628810.44</v>
      </c>
      <c r="N557" s="17">
        <v>0</v>
      </c>
      <c r="O557" s="17">
        <v>7398483.11</v>
      </c>
      <c r="P557" s="17">
        <v>0</v>
      </c>
      <c r="Q557" s="20">
        <f t="shared" si="117"/>
        <v>7398483.11</v>
      </c>
      <c r="R557" s="17">
        <v>1666233.93</v>
      </c>
      <c r="S557" s="17">
        <v>0</v>
      </c>
      <c r="T557" s="21">
        <f t="shared" si="107"/>
        <v>1666233.93</v>
      </c>
      <c r="U557" s="20">
        <f t="shared" si="108"/>
        <v>13693527.48</v>
      </c>
      <c r="V557" s="22">
        <f t="shared" si="109"/>
        <v>0.24065771358379476</v>
      </c>
      <c r="W557" s="22">
        <f t="shared" si="110"/>
        <v>0</v>
      </c>
      <c r="X557" s="22">
        <f t="shared" si="111"/>
        <v>0.24065771358379476</v>
      </c>
      <c r="Y557" s="23">
        <f t="shared" si="112"/>
        <v>1.0685786654464078</v>
      </c>
      <c r="Z557" s="23">
        <f t="shared" si="113"/>
        <v>0.6685489456472652</v>
      </c>
      <c r="AA557" s="24"/>
      <c r="AB557" s="23">
        <f t="shared" si="114"/>
        <v>1.977785324677468</v>
      </c>
      <c r="AC557" s="30">
        <v>317906.0436769934</v>
      </c>
      <c r="AD557" s="26">
        <f t="shared" si="115"/>
        <v>6287.499078106317</v>
      </c>
      <c r="AE557" s="61" t="s">
        <v>1173</v>
      </c>
      <c r="AF557" s="28">
        <f>F557/H557</f>
        <v>743920409.3692919</v>
      </c>
      <c r="AG557" s="22">
        <f>(M557/AF557)*100</f>
        <v>0.6222185037139099</v>
      </c>
      <c r="AH557" s="22">
        <f>(Q557/AF557)*100</f>
        <v>0.9945261639309718</v>
      </c>
      <c r="AI557" s="22">
        <f>(T557/AF557)*100</f>
        <v>0.2239801340324378</v>
      </c>
      <c r="AJ557" s="22">
        <f t="shared" si="116"/>
        <v>1.841</v>
      </c>
    </row>
    <row r="558" spans="1:36" ht="12.75">
      <c r="A558" s="13" t="s">
        <v>1155</v>
      </c>
      <c r="B558" s="14" t="s">
        <v>1156</v>
      </c>
      <c r="C558" s="15" t="s">
        <v>1134</v>
      </c>
      <c r="D558" s="16"/>
      <c r="E558" s="16"/>
      <c r="F558" s="34">
        <v>257119206</v>
      </c>
      <c r="G558" s="33">
        <v>61.33</v>
      </c>
      <c r="H558" s="19">
        <f t="shared" si="105"/>
        <v>0.6133</v>
      </c>
      <c r="I558" s="17">
        <v>2058785.99</v>
      </c>
      <c r="J558" s="17">
        <v>216036.11</v>
      </c>
      <c r="K558" s="17">
        <v>0</v>
      </c>
      <c r="L558" s="17">
        <v>249144.84</v>
      </c>
      <c r="M558" s="20">
        <f t="shared" si="106"/>
        <v>2523966.94</v>
      </c>
      <c r="N558" s="17">
        <v>2613339</v>
      </c>
      <c r="O558" s="17">
        <v>2293756.33</v>
      </c>
      <c r="P558" s="17">
        <v>0</v>
      </c>
      <c r="Q558" s="20">
        <f t="shared" si="117"/>
        <v>4907095.33</v>
      </c>
      <c r="R558" s="17">
        <v>655380</v>
      </c>
      <c r="S558" s="17">
        <v>41424</v>
      </c>
      <c r="T558" s="21">
        <f t="shared" si="107"/>
        <v>696804</v>
      </c>
      <c r="U558" s="20">
        <f t="shared" si="108"/>
        <v>8127866.27</v>
      </c>
      <c r="V558" s="22">
        <f t="shared" si="109"/>
        <v>0.2548934442493572</v>
      </c>
      <c r="W558" s="22">
        <f t="shared" si="110"/>
        <v>0.016110815152408337</v>
      </c>
      <c r="X558" s="22">
        <f t="shared" si="111"/>
        <v>0.27100425940176553</v>
      </c>
      <c r="Y558" s="23">
        <f t="shared" si="112"/>
        <v>1.90849038713973</v>
      </c>
      <c r="Z558" s="23">
        <f t="shared" si="113"/>
        <v>0.9816329862188513</v>
      </c>
      <c r="AA558" s="24"/>
      <c r="AB558" s="23">
        <f t="shared" si="114"/>
        <v>3.161127632760347</v>
      </c>
      <c r="AC558" s="30">
        <v>208762.02414113277</v>
      </c>
      <c r="AD558" s="26">
        <f t="shared" si="115"/>
        <v>6599.234031835174</v>
      </c>
      <c r="AE558" s="61" t="s">
        <v>1173</v>
      </c>
      <c r="AF558" s="28">
        <f>F558/H558</f>
        <v>419238881.460949</v>
      </c>
      <c r="AG558" s="22">
        <f>(M558/AF558)*100</f>
        <v>0.6020355104480214</v>
      </c>
      <c r="AH558" s="22">
        <f>(Q558/AF558)*100</f>
        <v>1.1704771544327963</v>
      </c>
      <c r="AI558" s="22">
        <f>(T558/AF558)*100</f>
        <v>0.16620691229110282</v>
      </c>
      <c r="AJ558" s="22">
        <f t="shared" si="116"/>
        <v>1.9379999999999997</v>
      </c>
    </row>
    <row r="559" spans="1:36" ht="12.75">
      <c r="A559" s="13" t="s">
        <v>1157</v>
      </c>
      <c r="B559" s="14" t="s">
        <v>1158</v>
      </c>
      <c r="C559" s="15" t="s">
        <v>1134</v>
      </c>
      <c r="D559" s="16"/>
      <c r="E559" s="16"/>
      <c r="F559" s="34">
        <v>270009757</v>
      </c>
      <c r="G559" s="33">
        <v>73.82</v>
      </c>
      <c r="H559" s="19">
        <f t="shared" si="105"/>
        <v>0.7382</v>
      </c>
      <c r="I559" s="17">
        <v>1873453.33</v>
      </c>
      <c r="J559" s="17">
        <v>196563.97</v>
      </c>
      <c r="K559" s="17">
        <v>0</v>
      </c>
      <c r="L559" s="17">
        <v>226688.49</v>
      </c>
      <c r="M559" s="20">
        <f t="shared" si="106"/>
        <v>2296705.79</v>
      </c>
      <c r="N559" s="17">
        <v>0</v>
      </c>
      <c r="O559" s="17">
        <v>4516707.89</v>
      </c>
      <c r="P559" s="17">
        <v>0</v>
      </c>
      <c r="Q559" s="20">
        <f t="shared" si="117"/>
        <v>4516707.89</v>
      </c>
      <c r="R559" s="17">
        <v>841873.06</v>
      </c>
      <c r="S559" s="17">
        <v>53812</v>
      </c>
      <c r="T559" s="21">
        <f t="shared" si="107"/>
        <v>895685.06</v>
      </c>
      <c r="U559" s="20">
        <f t="shared" si="108"/>
        <v>7709098.74</v>
      </c>
      <c r="V559" s="22">
        <f t="shared" si="109"/>
        <v>0.3117935697412594</v>
      </c>
      <c r="W559" s="22">
        <f t="shared" si="110"/>
        <v>0.019929650171863975</v>
      </c>
      <c r="X559" s="22">
        <f t="shared" si="111"/>
        <v>0.33172321991312337</v>
      </c>
      <c r="Y559" s="23">
        <f t="shared" si="112"/>
        <v>1.6727943242436232</v>
      </c>
      <c r="Z559" s="23">
        <f t="shared" si="113"/>
        <v>0.850601035872937</v>
      </c>
      <c r="AA559" s="24"/>
      <c r="AB559" s="23">
        <f t="shared" si="114"/>
        <v>2.855118580029684</v>
      </c>
      <c r="AC559" s="30">
        <v>230321.2669683258</v>
      </c>
      <c r="AD559" s="26">
        <f t="shared" si="115"/>
        <v>6575.945286972441</v>
      </c>
      <c r="AE559" s="61" t="s">
        <v>1173</v>
      </c>
      <c r="AF559" s="28">
        <f>F559/H559</f>
        <v>365767755.35085344</v>
      </c>
      <c r="AG559" s="22">
        <f>(M559/AF559)*100</f>
        <v>0.6279136846814021</v>
      </c>
      <c r="AH559" s="22">
        <f>(Q559/AF559)*100</f>
        <v>1.2348567701566429</v>
      </c>
      <c r="AI559" s="22">
        <f>(T559/AF559)*100</f>
        <v>0.24487808093986768</v>
      </c>
      <c r="AJ559" s="22">
        <f t="shared" si="116"/>
        <v>2.108</v>
      </c>
    </row>
    <row r="560" spans="1:36" ht="12.75">
      <c r="A560" s="13" t="s">
        <v>1159</v>
      </c>
      <c r="B560" s="14" t="s">
        <v>1160</v>
      </c>
      <c r="C560" s="15" t="s">
        <v>1134</v>
      </c>
      <c r="D560" s="16"/>
      <c r="E560" s="16"/>
      <c r="F560" s="34">
        <v>1028376511</v>
      </c>
      <c r="G560" s="33">
        <v>99.37</v>
      </c>
      <c r="H560" s="19">
        <f t="shared" si="105"/>
        <v>0.9937</v>
      </c>
      <c r="I560" s="17">
        <v>5034348.83</v>
      </c>
      <c r="J560" s="17">
        <v>532145.89</v>
      </c>
      <c r="K560" s="17">
        <v>0</v>
      </c>
      <c r="L560" s="17">
        <v>613700.2</v>
      </c>
      <c r="M560" s="20">
        <f t="shared" si="106"/>
        <v>6180194.92</v>
      </c>
      <c r="N560" s="17">
        <v>11919641</v>
      </c>
      <c r="O560" s="17">
        <v>0</v>
      </c>
      <c r="P560" s="17">
        <v>0</v>
      </c>
      <c r="Q560" s="20">
        <f t="shared" si="117"/>
        <v>11919641</v>
      </c>
      <c r="R560" s="17">
        <v>2002069.4</v>
      </c>
      <c r="S560" s="17">
        <v>308545</v>
      </c>
      <c r="T560" s="21">
        <f t="shared" si="107"/>
        <v>2310614.4</v>
      </c>
      <c r="U560" s="20">
        <f t="shared" si="108"/>
        <v>20410450.32</v>
      </c>
      <c r="V560" s="22">
        <f t="shared" si="109"/>
        <v>0.19468252907227282</v>
      </c>
      <c r="W560" s="22">
        <f t="shared" si="110"/>
        <v>0.030003116241926687</v>
      </c>
      <c r="X560" s="22">
        <f t="shared" si="111"/>
        <v>0.22468564531419952</v>
      </c>
      <c r="Y560" s="23">
        <f t="shared" si="112"/>
        <v>1.159073634267401</v>
      </c>
      <c r="Z560" s="23">
        <f t="shared" si="113"/>
        <v>0.6009661688976481</v>
      </c>
      <c r="AA560" s="24"/>
      <c r="AB560" s="23">
        <f t="shared" si="114"/>
        <v>1.9847254484792485</v>
      </c>
      <c r="AC560" s="30">
        <v>294396.6553254438</v>
      </c>
      <c r="AD560" s="26">
        <f t="shared" si="115"/>
        <v>5842.965337715821</v>
      </c>
      <c r="AE560" s="61" t="s">
        <v>1173</v>
      </c>
      <c r="AF560" s="28">
        <f>F560/H560</f>
        <v>1034896358.0557512</v>
      </c>
      <c r="AG560" s="22">
        <f>(M560/AF560)*100</f>
        <v>0.5971800820335929</v>
      </c>
      <c r="AH560" s="22">
        <f>(Q560/AF560)*100</f>
        <v>1.1517714703715165</v>
      </c>
      <c r="AI560" s="22">
        <f>(T560/AF560)*100</f>
        <v>0.22327012574872004</v>
      </c>
      <c r="AJ560" s="22">
        <f t="shared" si="116"/>
        <v>1.972</v>
      </c>
    </row>
    <row r="561" spans="1:36" ht="12.75">
      <c r="A561" s="13" t="s">
        <v>1161</v>
      </c>
      <c r="B561" s="14" t="s">
        <v>262</v>
      </c>
      <c r="C561" s="15" t="s">
        <v>1134</v>
      </c>
      <c r="D561" s="16"/>
      <c r="E561" s="16"/>
      <c r="F561" s="34">
        <v>662811775</v>
      </c>
      <c r="G561" s="33">
        <v>68.2</v>
      </c>
      <c r="H561" s="19">
        <f t="shared" si="105"/>
        <v>0.682</v>
      </c>
      <c r="I561" s="17">
        <v>4707233.35</v>
      </c>
      <c r="J561" s="17">
        <v>493968.28</v>
      </c>
      <c r="K561" s="17">
        <v>0</v>
      </c>
      <c r="L561" s="17">
        <v>569671.66</v>
      </c>
      <c r="M561" s="20">
        <f t="shared" si="106"/>
        <v>5770873.29</v>
      </c>
      <c r="N561" s="17">
        <v>4973646</v>
      </c>
      <c r="O561" s="17">
        <v>5727041.89</v>
      </c>
      <c r="P561" s="17">
        <v>0</v>
      </c>
      <c r="Q561" s="20">
        <f t="shared" si="117"/>
        <v>10700687.89</v>
      </c>
      <c r="R561" s="17">
        <v>2384383.5</v>
      </c>
      <c r="S561" s="17">
        <v>198259.57</v>
      </c>
      <c r="T561" s="21">
        <f t="shared" si="107"/>
        <v>2582643.07</v>
      </c>
      <c r="U561" s="20">
        <f t="shared" si="108"/>
        <v>19054204.25</v>
      </c>
      <c r="V561" s="22">
        <f t="shared" si="109"/>
        <v>0.3597376495008707</v>
      </c>
      <c r="W561" s="22">
        <f t="shared" si="110"/>
        <v>0.029911896178971775</v>
      </c>
      <c r="X561" s="22">
        <f t="shared" si="111"/>
        <v>0.3896495456798425</v>
      </c>
      <c r="Y561" s="23">
        <f t="shared" si="112"/>
        <v>1.614438411266909</v>
      </c>
      <c r="Z561" s="23">
        <f t="shared" si="113"/>
        <v>0.8706654751267809</v>
      </c>
      <c r="AA561" s="24"/>
      <c r="AB561" s="23">
        <f t="shared" si="114"/>
        <v>2.8747534320735326</v>
      </c>
      <c r="AC561" s="30">
        <v>242591.20160884867</v>
      </c>
      <c r="AD561" s="26">
        <f t="shared" si="115"/>
        <v>6973.8988941588</v>
      </c>
      <c r="AE561" s="61" t="s">
        <v>1173</v>
      </c>
      <c r="AF561" s="28">
        <f>F561/H561</f>
        <v>971864772.7272726</v>
      </c>
      <c r="AG561" s="22">
        <f>(M561/AF561)*100</f>
        <v>0.5937938540364647</v>
      </c>
      <c r="AH561" s="22">
        <f>(Q561/AF561)*100</f>
        <v>1.1010469964840321</v>
      </c>
      <c r="AI561" s="22">
        <f>(T561/AF561)*100</f>
        <v>0.2657409901536526</v>
      </c>
      <c r="AJ561" s="22">
        <f t="shared" si="116"/>
        <v>1.9609999999999999</v>
      </c>
    </row>
    <row r="562" spans="1:36" ht="12.75">
      <c r="A562" s="13" t="s">
        <v>1162</v>
      </c>
      <c r="B562" s="14" t="s">
        <v>1163</v>
      </c>
      <c r="C562" s="15" t="s">
        <v>1134</v>
      </c>
      <c r="D562" s="16"/>
      <c r="E562" s="16"/>
      <c r="F562" s="34">
        <v>242763883</v>
      </c>
      <c r="G562" s="33">
        <v>100.54</v>
      </c>
      <c r="H562" s="19">
        <f t="shared" si="105"/>
        <v>1.0054</v>
      </c>
      <c r="I562" s="17">
        <v>1187164.22</v>
      </c>
      <c r="J562" s="17">
        <v>124539.24</v>
      </c>
      <c r="K562" s="17">
        <v>0</v>
      </c>
      <c r="L562" s="17">
        <v>143625.57</v>
      </c>
      <c r="M562" s="20">
        <f t="shared" si="106"/>
        <v>1455329.03</v>
      </c>
      <c r="N562" s="17">
        <v>3523986</v>
      </c>
      <c r="O562" s="17">
        <v>0</v>
      </c>
      <c r="P562" s="17">
        <v>0</v>
      </c>
      <c r="Q562" s="20">
        <f t="shared" si="117"/>
        <v>3523986</v>
      </c>
      <c r="R562" s="17">
        <v>444808</v>
      </c>
      <c r="S562" s="17">
        <v>0</v>
      </c>
      <c r="T562" s="21">
        <f t="shared" si="107"/>
        <v>444808</v>
      </c>
      <c r="U562" s="20">
        <f t="shared" si="108"/>
        <v>5424123.03</v>
      </c>
      <c r="V562" s="22">
        <f t="shared" si="109"/>
        <v>0.18322659635494462</v>
      </c>
      <c r="W562" s="22">
        <f t="shared" si="110"/>
        <v>0</v>
      </c>
      <c r="X562" s="22">
        <f t="shared" si="111"/>
        <v>0.18322659635494462</v>
      </c>
      <c r="Y562" s="23">
        <f t="shared" si="112"/>
        <v>1.4516104934769065</v>
      </c>
      <c r="Z562" s="23">
        <f t="shared" si="113"/>
        <v>0.5994833383020158</v>
      </c>
      <c r="AA562" s="24"/>
      <c r="AB562" s="23">
        <f t="shared" si="114"/>
        <v>2.234320428133867</v>
      </c>
      <c r="AC562" s="30">
        <v>252216.59038901603</v>
      </c>
      <c r="AD562" s="26">
        <f t="shared" si="115"/>
        <v>5635.326802204504</v>
      </c>
      <c r="AE562" s="61" t="s">
        <v>1173</v>
      </c>
      <c r="AF562" s="28">
        <f>F562/H562</f>
        <v>241459999.00537097</v>
      </c>
      <c r="AG562" s="22">
        <f>(M562/AF562)*100</f>
        <v>0.6027205483288468</v>
      </c>
      <c r="AH562" s="22">
        <f>(Q562/AF562)*100</f>
        <v>1.459449190141682</v>
      </c>
      <c r="AI562" s="22">
        <f>(T562/AF562)*100</f>
        <v>0.18421601997526132</v>
      </c>
      <c r="AJ562" s="22">
        <f t="shared" si="116"/>
        <v>2.2460000000000004</v>
      </c>
    </row>
    <row r="563" spans="1:36" ht="12.75">
      <c r="A563" s="13" t="s">
        <v>1164</v>
      </c>
      <c r="B563" s="14" t="s">
        <v>1165</v>
      </c>
      <c r="C563" s="15" t="s">
        <v>1134</v>
      </c>
      <c r="D563" s="32"/>
      <c r="E563" s="16"/>
      <c r="F563" s="34">
        <v>557308293</v>
      </c>
      <c r="G563" s="33">
        <v>51.8</v>
      </c>
      <c r="H563" s="19">
        <f t="shared" si="105"/>
        <v>0.518</v>
      </c>
      <c r="I563" s="17">
        <v>5283594.08</v>
      </c>
      <c r="J563" s="17">
        <v>0</v>
      </c>
      <c r="K563" s="17">
        <v>0</v>
      </c>
      <c r="L563" s="17">
        <v>639298.47</v>
      </c>
      <c r="M563" s="20">
        <f t="shared" si="106"/>
        <v>5922892.55</v>
      </c>
      <c r="N563" s="17">
        <v>7123585</v>
      </c>
      <c r="O563" s="17">
        <v>0</v>
      </c>
      <c r="P563" s="17">
        <v>0</v>
      </c>
      <c r="Q563" s="20">
        <f t="shared" si="117"/>
        <v>7123585</v>
      </c>
      <c r="R563" s="17">
        <v>9206986.09</v>
      </c>
      <c r="S563" s="17">
        <v>0</v>
      </c>
      <c r="T563" s="21">
        <f t="shared" si="107"/>
        <v>9206986.09</v>
      </c>
      <c r="U563" s="20">
        <f t="shared" si="108"/>
        <v>22253463.64</v>
      </c>
      <c r="V563" s="22">
        <f t="shared" si="109"/>
        <v>1.6520454128609208</v>
      </c>
      <c r="W563" s="22">
        <f t="shared" si="110"/>
        <v>0</v>
      </c>
      <c r="X563" s="22">
        <f t="shared" si="111"/>
        <v>1.6520454128609208</v>
      </c>
      <c r="Y563" s="23">
        <f t="shared" si="112"/>
        <v>1.2782126319444522</v>
      </c>
      <c r="Z563" s="23">
        <f t="shared" si="113"/>
        <v>1.0627677040506556</v>
      </c>
      <c r="AA563" s="24"/>
      <c r="AB563" s="23">
        <f t="shared" si="114"/>
        <v>3.9930257488560286</v>
      </c>
      <c r="AC563" s="30">
        <v>89583.75340022297</v>
      </c>
      <c r="AD563" s="26">
        <f t="shared" si="115"/>
        <v>3577.102340062591</v>
      </c>
      <c r="AE563" s="61" t="s">
        <v>1173</v>
      </c>
      <c r="AF563" s="28">
        <f>F563/H563</f>
        <v>1075884735.5212355</v>
      </c>
      <c r="AG563" s="22">
        <f>(M563/AF563)*100</f>
        <v>0.5505136706982395</v>
      </c>
      <c r="AH563" s="22">
        <f>(Q563/AF563)*100</f>
        <v>0.6621141433472264</v>
      </c>
      <c r="AI563" s="22">
        <f>(T563/AF563)*100</f>
        <v>0.855759523861957</v>
      </c>
      <c r="AJ563" s="22">
        <f t="shared" si="116"/>
        <v>2.069</v>
      </c>
    </row>
    <row r="564" spans="1:36" ht="12.75">
      <c r="A564" s="13" t="s">
        <v>1166</v>
      </c>
      <c r="B564" s="14" t="s">
        <v>1167</v>
      </c>
      <c r="C564" s="15" t="s">
        <v>1134</v>
      </c>
      <c r="D564" s="16"/>
      <c r="E564" s="16"/>
      <c r="F564" s="34">
        <v>338637267</v>
      </c>
      <c r="G564" s="33">
        <v>73.59</v>
      </c>
      <c r="H564" s="19">
        <f t="shared" si="105"/>
        <v>0.7359</v>
      </c>
      <c r="I564" s="17">
        <v>2445489.42</v>
      </c>
      <c r="J564" s="17">
        <v>256890.21</v>
      </c>
      <c r="K564" s="17">
        <v>0</v>
      </c>
      <c r="L564" s="17">
        <v>296260.06</v>
      </c>
      <c r="M564" s="20">
        <f t="shared" si="106"/>
        <v>2998639.69</v>
      </c>
      <c r="N564" s="17">
        <v>5397766</v>
      </c>
      <c r="O564" s="17">
        <v>0</v>
      </c>
      <c r="P564" s="17">
        <v>0</v>
      </c>
      <c r="Q564" s="20">
        <f t="shared" si="117"/>
        <v>5397766</v>
      </c>
      <c r="R564" s="17">
        <v>3116513</v>
      </c>
      <c r="S564" s="17">
        <v>169319</v>
      </c>
      <c r="T564" s="21">
        <f t="shared" si="107"/>
        <v>3285832</v>
      </c>
      <c r="U564" s="20">
        <f t="shared" si="108"/>
        <v>11682237.69</v>
      </c>
      <c r="V564" s="22">
        <f t="shared" si="109"/>
        <v>0.9203101086922013</v>
      </c>
      <c r="W564" s="22">
        <f t="shared" si="110"/>
        <v>0.0500001082278992</v>
      </c>
      <c r="X564" s="22">
        <f t="shared" si="111"/>
        <v>0.9703102169201006</v>
      </c>
      <c r="Y564" s="23">
        <f t="shared" si="112"/>
        <v>1.5939669156377876</v>
      </c>
      <c r="Z564" s="23">
        <f t="shared" si="113"/>
        <v>0.8855019757763402</v>
      </c>
      <c r="AA564" s="24"/>
      <c r="AB564" s="23">
        <f t="shared" si="114"/>
        <v>3.4497791083342286</v>
      </c>
      <c r="AC564" s="30">
        <v>172784.41461595823</v>
      </c>
      <c r="AD564" s="26">
        <f t="shared" si="115"/>
        <v>5960.680637878921</v>
      </c>
      <c r="AE564" s="61" t="s">
        <v>1173</v>
      </c>
      <c r="AF564" s="28">
        <f>F564/H564</f>
        <v>460167505.09580106</v>
      </c>
      <c r="AG564" s="22">
        <f>(M564/AF564)*100</f>
        <v>0.6516409039738086</v>
      </c>
      <c r="AH564" s="22">
        <f>(Q564/AF564)*100</f>
        <v>1.173000253217848</v>
      </c>
      <c r="AI564" s="22">
        <f>(T564/AF564)*100</f>
        <v>0.7140512886315019</v>
      </c>
      <c r="AJ564" s="22">
        <f t="shared" si="116"/>
        <v>2.539</v>
      </c>
    </row>
    <row r="565" spans="1:36" ht="12.75">
      <c r="A565" s="13" t="s">
        <v>1168</v>
      </c>
      <c r="B565" s="14" t="s">
        <v>1169</v>
      </c>
      <c r="C565" s="15" t="s">
        <v>1134</v>
      </c>
      <c r="D565" s="16"/>
      <c r="E565" s="16"/>
      <c r="F565" s="34">
        <v>383362790</v>
      </c>
      <c r="G565" s="33">
        <v>64.4</v>
      </c>
      <c r="H565" s="19">
        <f t="shared" si="105"/>
        <v>0.644</v>
      </c>
      <c r="I565" s="17">
        <v>2949882.68</v>
      </c>
      <c r="J565" s="17">
        <v>0</v>
      </c>
      <c r="K565" s="17">
        <v>0</v>
      </c>
      <c r="L565" s="17">
        <v>357234.31</v>
      </c>
      <c r="M565" s="20">
        <f t="shared" si="106"/>
        <v>3307116.99</v>
      </c>
      <c r="N565" s="17">
        <v>3851945</v>
      </c>
      <c r="O565" s="17">
        <v>4235934.69</v>
      </c>
      <c r="P565" s="17">
        <v>0</v>
      </c>
      <c r="Q565" s="20">
        <f t="shared" si="117"/>
        <v>8087879.69</v>
      </c>
      <c r="R565" s="17">
        <v>4042471</v>
      </c>
      <c r="S565" s="17">
        <v>0</v>
      </c>
      <c r="T565" s="21">
        <f t="shared" si="107"/>
        <v>4042471</v>
      </c>
      <c r="U565" s="20">
        <f t="shared" si="108"/>
        <v>15437467.68</v>
      </c>
      <c r="V565" s="22">
        <f t="shared" si="109"/>
        <v>1.0544766225224937</v>
      </c>
      <c r="W565" s="22">
        <f t="shared" si="110"/>
        <v>0</v>
      </c>
      <c r="X565" s="22">
        <f t="shared" si="111"/>
        <v>1.0544766225224937</v>
      </c>
      <c r="Y565" s="23">
        <f t="shared" si="112"/>
        <v>2.1097195400732556</v>
      </c>
      <c r="Z565" s="23">
        <f t="shared" si="113"/>
        <v>0.8626598815184958</v>
      </c>
      <c r="AA565" s="24"/>
      <c r="AB565" s="23">
        <f t="shared" si="114"/>
        <v>4.026856044114245</v>
      </c>
      <c r="AC565" s="30">
        <v>147763.29338196976</v>
      </c>
      <c r="AD565" s="26">
        <f t="shared" si="115"/>
        <v>5950.215110534114</v>
      </c>
      <c r="AE565" s="61" t="s">
        <v>1173</v>
      </c>
      <c r="AF565" s="28">
        <f>F565/H565</f>
        <v>595283835.4037267</v>
      </c>
      <c r="AG565" s="22">
        <f>(M565/AF565)*100</f>
        <v>0.5555529636979114</v>
      </c>
      <c r="AH565" s="22">
        <f>(Q565/AF565)*100</f>
        <v>1.3586593838071765</v>
      </c>
      <c r="AI565" s="22">
        <f>(T565/AF565)*100</f>
        <v>0.679082944904486</v>
      </c>
      <c r="AJ565" s="22">
        <f t="shared" si="116"/>
        <v>2.5940000000000003</v>
      </c>
    </row>
    <row r="566" spans="1:36" ht="12.75">
      <c r="A566" s="13" t="s">
        <v>1170</v>
      </c>
      <c r="B566" s="14" t="s">
        <v>217</v>
      </c>
      <c r="C566" s="15" t="s">
        <v>1134</v>
      </c>
      <c r="D566" s="16"/>
      <c r="E566" s="16"/>
      <c r="F566" s="34">
        <v>667946347</v>
      </c>
      <c r="G566" s="33">
        <v>72.52</v>
      </c>
      <c r="H566" s="19">
        <f t="shared" si="105"/>
        <v>0.7252</v>
      </c>
      <c r="I566" s="17">
        <v>4543621.63</v>
      </c>
      <c r="J566" s="17">
        <v>476904.23</v>
      </c>
      <c r="K566" s="17">
        <v>0</v>
      </c>
      <c r="L566" s="17">
        <v>549992.45</v>
      </c>
      <c r="M566" s="20">
        <f t="shared" si="106"/>
        <v>5570518.31</v>
      </c>
      <c r="N566" s="17">
        <v>4901723</v>
      </c>
      <c r="O566" s="17">
        <v>5959918.94</v>
      </c>
      <c r="P566" s="17">
        <v>0</v>
      </c>
      <c r="Q566" s="20">
        <f t="shared" si="117"/>
        <v>10861641.940000001</v>
      </c>
      <c r="R566" s="17">
        <v>2883004.35</v>
      </c>
      <c r="S566" s="17">
        <v>140268.61</v>
      </c>
      <c r="T566" s="21">
        <f t="shared" si="107"/>
        <v>3023272.96</v>
      </c>
      <c r="U566" s="20">
        <f t="shared" si="108"/>
        <v>19455433.21</v>
      </c>
      <c r="V566" s="22">
        <f t="shared" si="109"/>
        <v>0.43162214494452505</v>
      </c>
      <c r="W566" s="22">
        <f t="shared" si="110"/>
        <v>0.020999981604809943</v>
      </c>
      <c r="X566" s="22">
        <f t="shared" si="111"/>
        <v>0.452622126549335</v>
      </c>
      <c r="Y566" s="23">
        <f t="shared" si="112"/>
        <v>1.626124910897971</v>
      </c>
      <c r="Z566" s="23">
        <f t="shared" si="113"/>
        <v>0.8339769107233398</v>
      </c>
      <c r="AA566" s="24"/>
      <c r="AB566" s="23">
        <f t="shared" si="114"/>
        <v>2.9127239481706457</v>
      </c>
      <c r="AC566" s="30">
        <v>243441.43836769037</v>
      </c>
      <c r="AD566" s="26">
        <f t="shared" si="115"/>
        <v>7090.777075106799</v>
      </c>
      <c r="AE566" s="61" t="s">
        <v>1173</v>
      </c>
      <c r="AF566" s="28">
        <f>F566/H566</f>
        <v>921051223.1108661</v>
      </c>
      <c r="AG566" s="22">
        <f>(M566/AF566)*100</f>
        <v>0.6048000556565659</v>
      </c>
      <c r="AH566" s="22">
        <f>(Q566/AF566)*100</f>
        <v>1.1792657853832083</v>
      </c>
      <c r="AI566" s="22">
        <f>(T566/AF566)*100</f>
        <v>0.3282415661735777</v>
      </c>
      <c r="AJ566" s="22">
        <f t="shared" si="116"/>
        <v>2.112</v>
      </c>
    </row>
    <row r="567" spans="1:36" ht="12.75">
      <c r="A567" s="13" t="s">
        <v>1171</v>
      </c>
      <c r="B567" s="14" t="s">
        <v>1172</v>
      </c>
      <c r="C567" s="15" t="s">
        <v>1134</v>
      </c>
      <c r="D567" s="16"/>
      <c r="E567" s="16"/>
      <c r="F567" s="34">
        <v>631042288</v>
      </c>
      <c r="G567" s="33">
        <v>80.13</v>
      </c>
      <c r="H567" s="19">
        <f t="shared" si="105"/>
        <v>0.8012999999999999</v>
      </c>
      <c r="I567" s="17">
        <v>3921707.6</v>
      </c>
      <c r="J567" s="17">
        <v>411607.81</v>
      </c>
      <c r="K567" s="17">
        <v>0</v>
      </c>
      <c r="L567" s="17">
        <v>474689.37</v>
      </c>
      <c r="M567" s="20">
        <f t="shared" si="106"/>
        <v>4808004.78</v>
      </c>
      <c r="N567" s="17">
        <v>6454802</v>
      </c>
      <c r="O567" s="17">
        <v>0</v>
      </c>
      <c r="P567" s="17">
        <v>0</v>
      </c>
      <c r="Q567" s="20">
        <f t="shared" si="117"/>
        <v>6454802</v>
      </c>
      <c r="R567" s="17">
        <v>373466.92</v>
      </c>
      <c r="S567" s="17">
        <v>126208.46</v>
      </c>
      <c r="T567" s="21">
        <f t="shared" si="107"/>
        <v>499675.38</v>
      </c>
      <c r="U567" s="20">
        <f t="shared" si="108"/>
        <v>11762482.160000002</v>
      </c>
      <c r="V567" s="22">
        <f t="shared" si="109"/>
        <v>0.05918255037766977</v>
      </c>
      <c r="W567" s="22">
        <f t="shared" si="110"/>
        <v>0.020000000380323166</v>
      </c>
      <c r="X567" s="22">
        <f t="shared" si="111"/>
        <v>0.07918255075799294</v>
      </c>
      <c r="Y567" s="23">
        <f t="shared" si="112"/>
        <v>1.0228794682615627</v>
      </c>
      <c r="Z567" s="23">
        <f t="shared" si="113"/>
        <v>0.7619148306587022</v>
      </c>
      <c r="AA567" s="24"/>
      <c r="AB567" s="23">
        <f t="shared" si="114"/>
        <v>1.8639768496782585</v>
      </c>
      <c r="AC567" s="30">
        <v>268569.44444444444</v>
      </c>
      <c r="AD567" s="26">
        <f t="shared" si="115"/>
        <v>5006.072269753956</v>
      </c>
      <c r="AE567" s="61" t="s">
        <v>1173</v>
      </c>
      <c r="AF567" s="28">
        <f>F567/H567</f>
        <v>787523134.9057782</v>
      </c>
      <c r="AG567" s="22">
        <f>(M567/AF567)*100</f>
        <v>0.6105223538068181</v>
      </c>
      <c r="AH567" s="22">
        <f>(Q567/AF567)*100</f>
        <v>0.8196333179179902</v>
      </c>
      <c r="AI567" s="22">
        <f>(T567/AF567)*100</f>
        <v>0.06344897792237973</v>
      </c>
      <c r="AJ567" s="22">
        <f t="shared" si="116"/>
        <v>1.494</v>
      </c>
    </row>
    <row r="568" spans="6:36" ht="12.75">
      <c r="F568" s="56">
        <f>SUM(F2:F567)</f>
        <v>893336767973</v>
      </c>
      <c r="G568" s="33">
        <v>62.789324053848084</v>
      </c>
      <c r="H568" s="19">
        <f t="shared" si="105"/>
        <v>0.6278932405384808</v>
      </c>
      <c r="I568" s="56">
        <f aca="true" t="shared" si="118" ref="I568:N568">SUM(I2:I567)</f>
        <v>3959350845.969995</v>
      </c>
      <c r="J568" s="56">
        <f t="shared" si="118"/>
        <v>126138603.89</v>
      </c>
      <c r="K568" s="56">
        <f t="shared" si="118"/>
        <v>21079982.999999993</v>
      </c>
      <c r="L568" s="56">
        <f t="shared" si="118"/>
        <v>278668877.7700001</v>
      </c>
      <c r="M568" s="57">
        <f t="shared" si="118"/>
        <v>4385238310.630001</v>
      </c>
      <c r="N568" s="56">
        <f t="shared" si="118"/>
        <v>10093340522.070002</v>
      </c>
      <c r="O568" s="56">
        <f aca="true" t="shared" si="119" ref="O568:U568">SUM(O2:O567)</f>
        <v>2281531401.3900023</v>
      </c>
      <c r="P568" s="56">
        <f t="shared" si="119"/>
        <v>61139530.87</v>
      </c>
      <c r="Q568" s="56">
        <f t="shared" si="119"/>
        <v>12436011454.33</v>
      </c>
      <c r="R568" s="56">
        <f t="shared" si="119"/>
        <v>6303280959.1900015</v>
      </c>
      <c r="S568" s="56">
        <f t="shared" si="119"/>
        <v>89210282.77</v>
      </c>
      <c r="T568" s="58">
        <f t="shared" si="119"/>
        <v>6392491241.96</v>
      </c>
      <c r="U568" s="58">
        <f t="shared" si="119"/>
        <v>23213741006.920033</v>
      </c>
      <c r="V568" s="22">
        <f t="shared" si="109"/>
        <v>0.7055884393398784</v>
      </c>
      <c r="W568" s="22">
        <f t="shared" si="110"/>
        <v>0.009986187288856363</v>
      </c>
      <c r="X568" s="22">
        <f t="shared" si="111"/>
        <v>0.7155746266287346</v>
      </c>
      <c r="Y568" s="23">
        <f t="shared" si="112"/>
        <v>1.3920854822249813</v>
      </c>
      <c r="Z568" s="23">
        <f t="shared" si="113"/>
        <v>0.4908829981978912</v>
      </c>
      <c r="AA568" s="24">
        <f>(5969181.76/F568)*100</f>
        <v>0.0006681894190411752</v>
      </c>
      <c r="AB568" s="23">
        <f t="shared" si="114"/>
        <v>2.5978749176325695</v>
      </c>
      <c r="AC568" s="30">
        <v>271192.4354889524</v>
      </c>
      <c r="AD568" s="26">
        <f t="shared" si="115"/>
        <v>7045.240260084381</v>
      </c>
      <c r="AE568" s="61" t="s">
        <v>1173</v>
      </c>
      <c r="AF568" s="28">
        <f>SUM(AF2:AF567)</f>
        <v>1360223497459.7432</v>
      </c>
      <c r="AG568" s="22">
        <f>(M568/AF568)*100</f>
        <v>0.32239101286072186</v>
      </c>
      <c r="AH568" s="22">
        <f>(Q568/AF568)*100</f>
        <v>0.9142623603808208</v>
      </c>
      <c r="AI568" s="22">
        <f>(R568/AF568)*100</f>
        <v>0.46340038758053814</v>
      </c>
      <c r="AJ568" s="22">
        <f>(U568/AF568)*100</f>
        <v>1.7066122626371596</v>
      </c>
    </row>
    <row r="569" spans="22:25" ht="12.75">
      <c r="V569" s="22"/>
      <c r="W569" s="22"/>
      <c r="X569" s="22"/>
      <c r="Y569" s="22"/>
    </row>
    <row r="571" spans="3:30" ht="12.75">
      <c r="C571" s="62" t="s">
        <v>37</v>
      </c>
      <c r="F571" s="63">
        <f>SUMIF($C$2:$C$567,$C571,F$2:F$567)</f>
        <v>44640789066</v>
      </c>
      <c r="G571" s="64"/>
      <c r="I571" s="63">
        <f aca="true" t="shared" si="120" ref="I571:U586">SUMIF($C$2:$C$567,$C571,I$2:I$567)</f>
        <v>129466269.94999999</v>
      </c>
      <c r="J571" s="63">
        <f t="shared" si="120"/>
        <v>8202126</v>
      </c>
      <c r="K571" s="63">
        <f t="shared" si="120"/>
        <v>4246659</v>
      </c>
      <c r="L571" s="63">
        <f t="shared" si="120"/>
        <v>11653279.3</v>
      </c>
      <c r="M571" s="63">
        <f t="shared" si="120"/>
        <v>153568334.24999997</v>
      </c>
      <c r="N571" s="63">
        <f t="shared" si="120"/>
        <v>335859311.5</v>
      </c>
      <c r="O571" s="63">
        <f t="shared" si="120"/>
        <v>54851775.77</v>
      </c>
      <c r="P571" s="63">
        <f t="shared" si="120"/>
        <v>6005050.99</v>
      </c>
      <c r="Q571" s="63">
        <f t="shared" si="120"/>
        <v>396716138.26000005</v>
      </c>
      <c r="R571" s="63">
        <f t="shared" si="120"/>
        <v>341513774.47999984</v>
      </c>
      <c r="S571" s="63">
        <f t="shared" si="120"/>
        <v>528824</v>
      </c>
      <c r="T571" s="63">
        <f t="shared" si="120"/>
        <v>342042598.47999984</v>
      </c>
      <c r="U571" s="63">
        <f t="shared" si="120"/>
        <v>892327070.9899999</v>
      </c>
      <c r="V571" s="22">
        <f aca="true" t="shared" si="121" ref="V571:V591">(R571/F571)*100</f>
        <v>0.7650262946183197</v>
      </c>
      <c r="W571" s="22">
        <f aca="true" t="shared" si="122" ref="W571:W591">(S571/$F571)*100</f>
        <v>0.0011846206374581559</v>
      </c>
      <c r="X571" s="22">
        <f>V571+W571</f>
        <v>0.7662109152557779</v>
      </c>
      <c r="Y571" s="22">
        <f aca="true" t="shared" si="123" ref="Y571:Y591">(Q571/F571)*100</f>
        <v>0.8886853179800825</v>
      </c>
      <c r="Z571" s="22">
        <f aca="true" t="shared" si="124" ref="Z571:Z591">(M571/F571)*100</f>
        <v>0.3440090049101821</v>
      </c>
      <c r="AB571" s="23">
        <f aca="true" t="shared" si="125" ref="AB571:AB591">((U571/F571)*100)-AA571</f>
        <v>1.9989052381460426</v>
      </c>
      <c r="AC571" s="65">
        <v>232671.7525388438</v>
      </c>
      <c r="AD571" s="66">
        <f aca="true" t="shared" si="126" ref="AD571:AD591">AC571/100*AB571</f>
        <v>4650.8878491851465</v>
      </c>
    </row>
    <row r="572" spans="3:30" ht="12.75">
      <c r="C572" s="62" t="s">
        <v>85</v>
      </c>
      <c r="F572" s="63">
        <f aca="true" t="shared" si="127" ref="F572:F591">SUMIF($C$2:$C$567,$C572,F$2:F$567)</f>
        <v>154829319580</v>
      </c>
      <c r="G572" s="64"/>
      <c r="I572" s="63">
        <f t="shared" si="120"/>
        <v>317897299.99999994</v>
      </c>
      <c r="J572" s="63">
        <f t="shared" si="120"/>
        <v>0</v>
      </c>
      <c r="K572" s="63">
        <f t="shared" si="120"/>
        <v>0</v>
      </c>
      <c r="L572" s="63">
        <f t="shared" si="120"/>
        <v>18276751.229999993</v>
      </c>
      <c r="M572" s="63">
        <f t="shared" si="120"/>
        <v>336174051.23</v>
      </c>
      <c r="N572" s="63">
        <f t="shared" si="120"/>
        <v>1532666028.72</v>
      </c>
      <c r="O572" s="63">
        <f t="shared" si="120"/>
        <v>215824563.33999997</v>
      </c>
      <c r="P572" s="63">
        <f t="shared" si="120"/>
        <v>355590</v>
      </c>
      <c r="Q572" s="63">
        <f t="shared" si="120"/>
        <v>1748846182.0600004</v>
      </c>
      <c r="R572" s="63">
        <f t="shared" si="120"/>
        <v>935217450.1400001</v>
      </c>
      <c r="S572" s="63">
        <f t="shared" si="120"/>
        <v>5629404.55</v>
      </c>
      <c r="T572" s="63">
        <f t="shared" si="120"/>
        <v>940846854.6900002</v>
      </c>
      <c r="U572" s="63">
        <f t="shared" si="120"/>
        <v>3025867087.9800014</v>
      </c>
      <c r="V572" s="22">
        <f t="shared" si="121"/>
        <v>0.604031234314619</v>
      </c>
      <c r="W572" s="22">
        <f t="shared" si="122"/>
        <v>0.0036358776007481565</v>
      </c>
      <c r="X572" s="22">
        <f aca="true" t="shared" si="128" ref="X572:X591">V572+W572</f>
        <v>0.6076671119153672</v>
      </c>
      <c r="Y572" s="22">
        <f t="shared" si="123"/>
        <v>1.1295316589932924</v>
      </c>
      <c r="Z572" s="22">
        <f t="shared" si="124"/>
        <v>0.21712557553177103</v>
      </c>
      <c r="AB572" s="23">
        <f t="shared" si="125"/>
        <v>1.9543243464404312</v>
      </c>
      <c r="AC572" s="65">
        <v>479906.7369263931</v>
      </c>
      <c r="AD572" s="66">
        <f t="shared" si="126"/>
        <v>9378.934199960331</v>
      </c>
    </row>
    <row r="573" spans="3:30" ht="12.75">
      <c r="C573" s="62" t="s">
        <v>228</v>
      </c>
      <c r="F573" s="63">
        <f t="shared" si="127"/>
        <v>35084541129</v>
      </c>
      <c r="G573" s="64"/>
      <c r="I573" s="63">
        <f t="shared" si="120"/>
        <v>162686033.00000006</v>
      </c>
      <c r="J573" s="63">
        <f t="shared" si="120"/>
        <v>11089980</v>
      </c>
      <c r="K573" s="63">
        <f t="shared" si="120"/>
        <v>0</v>
      </c>
      <c r="L573" s="63">
        <f t="shared" si="120"/>
        <v>20401095</v>
      </c>
      <c r="M573" s="63">
        <f t="shared" si="120"/>
        <v>194177107.99999997</v>
      </c>
      <c r="N573" s="63">
        <f t="shared" si="120"/>
        <v>498483530</v>
      </c>
      <c r="O573" s="63">
        <f t="shared" si="120"/>
        <v>159583875.00999996</v>
      </c>
      <c r="P573" s="63">
        <f t="shared" si="120"/>
        <v>0</v>
      </c>
      <c r="Q573" s="63">
        <f t="shared" si="120"/>
        <v>658067405.0099999</v>
      </c>
      <c r="R573" s="63">
        <f t="shared" si="120"/>
        <v>186156179.69</v>
      </c>
      <c r="S573" s="63">
        <f t="shared" si="120"/>
        <v>7820393.649999999</v>
      </c>
      <c r="T573" s="63">
        <f t="shared" si="120"/>
        <v>193976573.33999997</v>
      </c>
      <c r="U573" s="63">
        <f t="shared" si="120"/>
        <v>1046221086.3499998</v>
      </c>
      <c r="V573" s="22">
        <f t="shared" si="121"/>
        <v>0.530593172091192</v>
      </c>
      <c r="W573" s="22">
        <f t="shared" si="122"/>
        <v>0.02229014089494777</v>
      </c>
      <c r="X573" s="22">
        <f t="shared" si="128"/>
        <v>0.5528833129861397</v>
      </c>
      <c r="Y573" s="22">
        <f t="shared" si="123"/>
        <v>1.8756619976598694</v>
      </c>
      <c r="Z573" s="22">
        <f t="shared" si="124"/>
        <v>0.5534548885392092</v>
      </c>
      <c r="AB573" s="23">
        <f t="shared" si="125"/>
        <v>2.9820001991852183</v>
      </c>
      <c r="AC573" s="65">
        <v>192061.73572582443</v>
      </c>
      <c r="AD573" s="66">
        <f t="shared" si="126"/>
        <v>5727.2813419026725</v>
      </c>
    </row>
    <row r="574" spans="3:30" ht="12.75">
      <c r="C574" s="62" t="s">
        <v>308</v>
      </c>
      <c r="F574" s="63">
        <f t="shared" si="127"/>
        <v>25451588342</v>
      </c>
      <c r="G574" s="64"/>
      <c r="I574" s="63">
        <f t="shared" si="120"/>
        <v>242271732.9999999</v>
      </c>
      <c r="J574" s="63">
        <f t="shared" si="120"/>
        <v>8384056.999999999</v>
      </c>
      <c r="K574" s="63">
        <f t="shared" si="120"/>
        <v>0</v>
      </c>
      <c r="L574" s="63">
        <f t="shared" si="120"/>
        <v>8440650.629999999</v>
      </c>
      <c r="M574" s="63">
        <f t="shared" si="120"/>
        <v>259096440.63</v>
      </c>
      <c r="N574" s="63">
        <f t="shared" si="120"/>
        <v>512961364.08000004</v>
      </c>
      <c r="O574" s="63">
        <f t="shared" si="120"/>
        <v>57847507.480000004</v>
      </c>
      <c r="P574" s="63">
        <f t="shared" si="120"/>
        <v>0</v>
      </c>
      <c r="Q574" s="63">
        <f t="shared" si="120"/>
        <v>570808871.56</v>
      </c>
      <c r="R574" s="63">
        <f t="shared" si="120"/>
        <v>234035214.05999997</v>
      </c>
      <c r="S574" s="63">
        <f t="shared" si="120"/>
        <v>2067037.32</v>
      </c>
      <c r="T574" s="63">
        <f t="shared" si="120"/>
        <v>236102251.38</v>
      </c>
      <c r="U574" s="63">
        <f t="shared" si="120"/>
        <v>1066007563.57</v>
      </c>
      <c r="V574" s="22">
        <f t="shared" si="121"/>
        <v>0.9195308792331716</v>
      </c>
      <c r="W574" s="22">
        <f t="shared" si="122"/>
        <v>0.00812144724417451</v>
      </c>
      <c r="X574" s="22">
        <f t="shared" si="128"/>
        <v>0.9276523264773461</v>
      </c>
      <c r="Y574" s="22">
        <f t="shared" si="123"/>
        <v>2.2427239663390903</v>
      </c>
      <c r="Z574" s="22">
        <f t="shared" si="124"/>
        <v>1.0179971369505503</v>
      </c>
      <c r="AB574" s="23">
        <f t="shared" si="125"/>
        <v>4.188373429766988</v>
      </c>
      <c r="AC574" s="65">
        <v>126809.64730835528</v>
      </c>
      <c r="AD574" s="66">
        <f t="shared" si="126"/>
        <v>5311.26157424438</v>
      </c>
    </row>
    <row r="575" spans="3:30" ht="12.75">
      <c r="C575" s="62" t="s">
        <v>383</v>
      </c>
      <c r="F575" s="63">
        <f t="shared" si="127"/>
        <v>51404829083</v>
      </c>
      <c r="G575" s="64"/>
      <c r="I575" s="63">
        <f t="shared" si="120"/>
        <v>82759001.83999999</v>
      </c>
      <c r="J575" s="63">
        <f t="shared" si="120"/>
        <v>9417238.89</v>
      </c>
      <c r="K575" s="63">
        <f t="shared" si="120"/>
        <v>0</v>
      </c>
      <c r="L575" s="63">
        <f t="shared" si="120"/>
        <v>5474089.21</v>
      </c>
      <c r="M575" s="63">
        <f t="shared" si="120"/>
        <v>97650329.94</v>
      </c>
      <c r="N575" s="63">
        <f t="shared" si="120"/>
        <v>122601642.5</v>
      </c>
      <c r="O575" s="63">
        <f t="shared" si="120"/>
        <v>17328976</v>
      </c>
      <c r="P575" s="63">
        <f t="shared" si="120"/>
        <v>0</v>
      </c>
      <c r="Q575" s="63">
        <f t="shared" si="120"/>
        <v>139930618.5</v>
      </c>
      <c r="R575" s="63">
        <f t="shared" si="120"/>
        <v>159184267.04999998</v>
      </c>
      <c r="S575" s="63">
        <f t="shared" si="120"/>
        <v>0</v>
      </c>
      <c r="T575" s="63">
        <f t="shared" si="120"/>
        <v>159184267.04999998</v>
      </c>
      <c r="U575" s="63">
        <f t="shared" si="120"/>
        <v>396765215.49</v>
      </c>
      <c r="V575" s="22">
        <f t="shared" si="121"/>
        <v>0.309667923986238</v>
      </c>
      <c r="W575" s="22">
        <f t="shared" si="122"/>
        <v>0</v>
      </c>
      <c r="X575" s="22">
        <f t="shared" si="128"/>
        <v>0.309667923986238</v>
      </c>
      <c r="Y575" s="22">
        <f t="shared" si="123"/>
        <v>0.27221298270258465</v>
      </c>
      <c r="Z575" s="22">
        <f t="shared" si="124"/>
        <v>0.18996333940208307</v>
      </c>
      <c r="AB575" s="23">
        <f t="shared" si="125"/>
        <v>0.7718442460909057</v>
      </c>
      <c r="AC575" s="65">
        <v>531687.1604592551</v>
      </c>
      <c r="AD575" s="66">
        <f t="shared" si="126"/>
        <v>4103.796755208882</v>
      </c>
    </row>
    <row r="576" spans="3:30" ht="12.75">
      <c r="C576" s="62" t="s">
        <v>416</v>
      </c>
      <c r="F576" s="63">
        <f t="shared" si="127"/>
        <v>5487565336</v>
      </c>
      <c r="G576" s="64"/>
      <c r="I576" s="63">
        <f t="shared" si="120"/>
        <v>84292000</v>
      </c>
      <c r="J576" s="63">
        <f t="shared" si="120"/>
        <v>0</v>
      </c>
      <c r="K576" s="63">
        <f t="shared" si="120"/>
        <v>2175000</v>
      </c>
      <c r="L576" s="63">
        <f t="shared" si="120"/>
        <v>940745.98</v>
      </c>
      <c r="M576" s="63">
        <f t="shared" si="120"/>
        <v>87407745.97999999</v>
      </c>
      <c r="N576" s="63">
        <f t="shared" si="120"/>
        <v>56746575.5</v>
      </c>
      <c r="O576" s="63">
        <f t="shared" si="120"/>
        <v>8369797.47</v>
      </c>
      <c r="P576" s="63">
        <f t="shared" si="120"/>
        <v>0</v>
      </c>
      <c r="Q576" s="63">
        <f t="shared" si="120"/>
        <v>65116372.97</v>
      </c>
      <c r="R576" s="63">
        <f t="shared" si="120"/>
        <v>51654427.769999996</v>
      </c>
      <c r="S576" s="63">
        <f t="shared" si="120"/>
        <v>0</v>
      </c>
      <c r="T576" s="63">
        <f t="shared" si="120"/>
        <v>51654427.769999996</v>
      </c>
      <c r="U576" s="63">
        <f t="shared" si="120"/>
        <v>204178546.72000003</v>
      </c>
      <c r="V576" s="22">
        <f t="shared" si="121"/>
        <v>0.9412995492032169</v>
      </c>
      <c r="W576" s="22">
        <f t="shared" si="122"/>
        <v>0</v>
      </c>
      <c r="X576" s="22">
        <f t="shared" si="128"/>
        <v>0.9412995492032169</v>
      </c>
      <c r="Y576" s="22">
        <f t="shared" si="123"/>
        <v>1.1866168142512663</v>
      </c>
      <c r="Z576" s="22">
        <f t="shared" si="124"/>
        <v>1.592832898163055</v>
      </c>
      <c r="AB576" s="23">
        <f t="shared" si="125"/>
        <v>3.720749261617539</v>
      </c>
      <c r="AC576" s="65">
        <v>96624.8275127264</v>
      </c>
      <c r="AD576" s="66">
        <f t="shared" si="126"/>
        <v>3595.167556218988</v>
      </c>
    </row>
    <row r="577" spans="3:30" ht="12.75">
      <c r="C577" s="67" t="s">
        <v>445</v>
      </c>
      <c r="F577" s="63">
        <f t="shared" si="127"/>
        <v>60852932618</v>
      </c>
      <c r="G577" s="64"/>
      <c r="I577" s="63">
        <f t="shared" si="120"/>
        <v>349575243.3899999</v>
      </c>
      <c r="J577" s="63">
        <f t="shared" si="120"/>
        <v>0</v>
      </c>
      <c r="K577" s="63">
        <f t="shared" si="120"/>
        <v>0</v>
      </c>
      <c r="L577" s="63">
        <f t="shared" si="120"/>
        <v>14124611.989999998</v>
      </c>
      <c r="M577" s="63">
        <f t="shared" si="120"/>
        <v>363699855.38</v>
      </c>
      <c r="N577" s="63">
        <f t="shared" si="120"/>
        <v>730606602.49</v>
      </c>
      <c r="O577" s="63">
        <f t="shared" si="120"/>
        <v>144557766.65999997</v>
      </c>
      <c r="P577" s="63">
        <f t="shared" si="120"/>
        <v>27397017.999999996</v>
      </c>
      <c r="Q577" s="63">
        <f t="shared" si="120"/>
        <v>902561387.15</v>
      </c>
      <c r="R577" s="63">
        <f t="shared" si="120"/>
        <v>643802035.75</v>
      </c>
      <c r="S577" s="63">
        <f t="shared" si="120"/>
        <v>1669158.7300000002</v>
      </c>
      <c r="T577" s="63">
        <f t="shared" si="120"/>
        <v>645471194.48</v>
      </c>
      <c r="U577" s="63">
        <f t="shared" si="120"/>
        <v>1911732437.0099995</v>
      </c>
      <c r="V577" s="22">
        <f t="shared" si="121"/>
        <v>1.0579638614812896</v>
      </c>
      <c r="W577" s="22">
        <f t="shared" si="122"/>
        <v>0.002742938849764278</v>
      </c>
      <c r="X577" s="22">
        <f t="shared" si="128"/>
        <v>1.0607068003310538</v>
      </c>
      <c r="Y577" s="22">
        <f t="shared" si="123"/>
        <v>1.4831847017394635</v>
      </c>
      <c r="Z577" s="22">
        <f t="shared" si="124"/>
        <v>0.597670218563007</v>
      </c>
      <c r="AB577" s="23">
        <f t="shared" si="125"/>
        <v>3.1415617206335233</v>
      </c>
      <c r="AC577" s="65">
        <v>290832.0154701586</v>
      </c>
      <c r="AD577" s="66">
        <f t="shared" si="126"/>
        <v>9136.66726935747</v>
      </c>
    </row>
    <row r="578" spans="3:30" ht="12.75">
      <c r="C578" s="62" t="s">
        <v>489</v>
      </c>
      <c r="F578" s="63">
        <f t="shared" si="127"/>
        <v>16863056445</v>
      </c>
      <c r="G578" s="64"/>
      <c r="I578" s="63">
        <f t="shared" si="120"/>
        <v>143199999.99999997</v>
      </c>
      <c r="J578" s="63">
        <f t="shared" si="120"/>
        <v>4309686</v>
      </c>
      <c r="K578" s="63">
        <f t="shared" si="120"/>
        <v>0</v>
      </c>
      <c r="L578" s="63">
        <f t="shared" si="120"/>
        <v>11221473.000000002</v>
      </c>
      <c r="M578" s="63">
        <f t="shared" si="120"/>
        <v>158731159</v>
      </c>
      <c r="N578" s="63">
        <f t="shared" si="120"/>
        <v>305712768.73</v>
      </c>
      <c r="O578" s="63">
        <f t="shared" si="120"/>
        <v>51037463.45</v>
      </c>
      <c r="P578" s="63">
        <f t="shared" si="120"/>
        <v>0</v>
      </c>
      <c r="Q578" s="63">
        <f t="shared" si="120"/>
        <v>356750232.18</v>
      </c>
      <c r="R578" s="63">
        <f t="shared" si="120"/>
        <v>146790546.65</v>
      </c>
      <c r="S578" s="63">
        <f t="shared" si="120"/>
        <v>2384817.42</v>
      </c>
      <c r="T578" s="63">
        <f t="shared" si="120"/>
        <v>149175364.06999996</v>
      </c>
      <c r="U578" s="63">
        <f t="shared" si="120"/>
        <v>664656755.2500002</v>
      </c>
      <c r="V578" s="22">
        <f t="shared" si="121"/>
        <v>0.8704860066665097</v>
      </c>
      <c r="W578" s="22">
        <f t="shared" si="122"/>
        <v>0.014142260792272406</v>
      </c>
      <c r="X578" s="22">
        <f t="shared" si="128"/>
        <v>0.8846282674587821</v>
      </c>
      <c r="Y578" s="22">
        <f t="shared" si="123"/>
        <v>2.115572780910537</v>
      </c>
      <c r="Z578" s="22">
        <f t="shared" si="124"/>
        <v>0.9412953073940802</v>
      </c>
      <c r="AB578" s="23">
        <f t="shared" si="125"/>
        <v>3.9414963557634004</v>
      </c>
      <c r="AC578" s="65">
        <v>139965.28855907908</v>
      </c>
      <c r="AD578" s="66">
        <f t="shared" si="126"/>
        <v>5516.72674788983</v>
      </c>
    </row>
    <row r="579" spans="3:30" ht="12.75">
      <c r="C579" s="62" t="s">
        <v>536</v>
      </c>
      <c r="F579" s="63">
        <f t="shared" si="127"/>
        <v>21841512799</v>
      </c>
      <c r="G579" s="64"/>
      <c r="I579" s="63">
        <f t="shared" si="120"/>
        <v>245570034</v>
      </c>
      <c r="J579" s="63">
        <f t="shared" si="120"/>
        <v>0</v>
      </c>
      <c r="K579" s="63">
        <f t="shared" si="120"/>
        <v>0</v>
      </c>
      <c r="L579" s="63">
        <f t="shared" si="120"/>
        <v>6671126.14</v>
      </c>
      <c r="M579" s="63">
        <f t="shared" si="120"/>
        <v>252241160.14</v>
      </c>
      <c r="N579" s="63">
        <f t="shared" si="120"/>
        <v>353078180</v>
      </c>
      <c r="O579" s="63">
        <f t="shared" si="120"/>
        <v>0</v>
      </c>
      <c r="P579" s="63">
        <f t="shared" si="120"/>
        <v>16997635.259999998</v>
      </c>
      <c r="Q579" s="63">
        <f t="shared" si="120"/>
        <v>370075815.26</v>
      </c>
      <c r="R579" s="63">
        <f t="shared" si="120"/>
        <v>487335182.31000006</v>
      </c>
      <c r="S579" s="63">
        <f t="shared" si="120"/>
        <v>588092.1</v>
      </c>
      <c r="T579" s="63">
        <f t="shared" si="120"/>
        <v>487923274.40999997</v>
      </c>
      <c r="U579" s="63">
        <f t="shared" si="120"/>
        <v>1110240249.81</v>
      </c>
      <c r="V579" s="22">
        <f t="shared" si="121"/>
        <v>2.2312336457404744</v>
      </c>
      <c r="W579" s="22">
        <f t="shared" si="122"/>
        <v>0.0026925428902842543</v>
      </c>
      <c r="X579" s="22">
        <f t="shared" si="128"/>
        <v>2.233926188630759</v>
      </c>
      <c r="Y579" s="22">
        <f t="shared" si="123"/>
        <v>1.6943689691537467</v>
      </c>
      <c r="Z579" s="22">
        <f t="shared" si="124"/>
        <v>1.1548703721271023</v>
      </c>
      <c r="AB579" s="23">
        <f t="shared" si="125"/>
        <v>5.083165529911607</v>
      </c>
      <c r="AC579" s="65">
        <v>123811.24054591393</v>
      </c>
      <c r="AD579" s="66">
        <f t="shared" si="126"/>
        <v>6293.53030158584</v>
      </c>
    </row>
    <row r="580" spans="3:30" ht="12.75">
      <c r="C580" s="62" t="s">
        <v>561</v>
      </c>
      <c r="F580" s="63">
        <f t="shared" si="127"/>
        <v>21503544053</v>
      </c>
      <c r="G580" s="64"/>
      <c r="I580" s="63">
        <f t="shared" si="120"/>
        <v>69801000</v>
      </c>
      <c r="J580" s="63">
        <f t="shared" si="120"/>
        <v>5699351</v>
      </c>
      <c r="K580" s="63">
        <f t="shared" si="120"/>
        <v>0</v>
      </c>
      <c r="L580" s="63">
        <f t="shared" si="120"/>
        <v>7536000</v>
      </c>
      <c r="M580" s="63">
        <f t="shared" si="120"/>
        <v>83036351</v>
      </c>
      <c r="N580" s="63">
        <f t="shared" si="120"/>
        <v>203829157.15</v>
      </c>
      <c r="O580" s="63">
        <f t="shared" si="120"/>
        <v>114843246.85</v>
      </c>
      <c r="P580" s="63">
        <f t="shared" si="120"/>
        <v>0</v>
      </c>
      <c r="Q580" s="63">
        <f t="shared" si="120"/>
        <v>318672404</v>
      </c>
      <c r="R580" s="63">
        <f t="shared" si="120"/>
        <v>53912335.910000004</v>
      </c>
      <c r="S580" s="63">
        <f t="shared" si="120"/>
        <v>5358352.16</v>
      </c>
      <c r="T580" s="63">
        <f t="shared" si="120"/>
        <v>59270688.07</v>
      </c>
      <c r="U580" s="63">
        <f t="shared" si="120"/>
        <v>460979443.07</v>
      </c>
      <c r="V580" s="22">
        <f t="shared" si="121"/>
        <v>0.2507137231756855</v>
      </c>
      <c r="W580" s="22">
        <f t="shared" si="122"/>
        <v>0.02491846063510841</v>
      </c>
      <c r="X580" s="22">
        <f t="shared" si="128"/>
        <v>0.2756321838107939</v>
      </c>
      <c r="Y580" s="22">
        <f t="shared" si="123"/>
        <v>1.481952943266305</v>
      </c>
      <c r="Z580" s="22">
        <f t="shared" si="124"/>
        <v>0.3861519328876183</v>
      </c>
      <c r="AB580" s="23">
        <f t="shared" si="125"/>
        <v>2.1437370599647174</v>
      </c>
      <c r="AC580" s="65">
        <v>405266.2790072574</v>
      </c>
      <c r="AD580" s="66">
        <f t="shared" si="126"/>
        <v>8687.84341461859</v>
      </c>
    </row>
    <row r="581" spans="3:30" ht="12.75">
      <c r="C581" s="62" t="s">
        <v>613</v>
      </c>
      <c r="F581" s="63">
        <f t="shared" si="127"/>
        <v>31037844599</v>
      </c>
      <c r="G581" s="64"/>
      <c r="I581" s="63">
        <f t="shared" si="120"/>
        <v>208483580.00000003</v>
      </c>
      <c r="J581" s="63">
        <f t="shared" si="120"/>
        <v>11365074</v>
      </c>
      <c r="K581" s="63">
        <f t="shared" si="120"/>
        <v>0</v>
      </c>
      <c r="L581" s="63">
        <f t="shared" si="120"/>
        <v>14308060.000000002</v>
      </c>
      <c r="M581" s="63">
        <f t="shared" si="120"/>
        <v>234156714</v>
      </c>
      <c r="N581" s="63">
        <f t="shared" si="120"/>
        <v>255666485.74</v>
      </c>
      <c r="O581" s="63">
        <f t="shared" si="120"/>
        <v>259079201.8</v>
      </c>
      <c r="P581" s="63">
        <f t="shared" si="120"/>
        <v>903775</v>
      </c>
      <c r="Q581" s="63">
        <f t="shared" si="120"/>
        <v>515649462.5400001</v>
      </c>
      <c r="R581" s="63">
        <f t="shared" si="120"/>
        <v>233384349.51999998</v>
      </c>
      <c r="S581" s="63">
        <f t="shared" si="120"/>
        <v>5579802.96</v>
      </c>
      <c r="T581" s="63">
        <f t="shared" si="120"/>
        <v>238964152.48000002</v>
      </c>
      <c r="U581" s="63">
        <f t="shared" si="120"/>
        <v>988770329.02</v>
      </c>
      <c r="V581" s="22">
        <f t="shared" si="121"/>
        <v>0.7519347832791177</v>
      </c>
      <c r="W581" s="22">
        <f t="shared" si="122"/>
        <v>0.01797741767216585</v>
      </c>
      <c r="X581" s="22">
        <f t="shared" si="128"/>
        <v>0.7699122009512835</v>
      </c>
      <c r="Y581" s="22">
        <f t="shared" si="123"/>
        <v>1.6613571889480163</v>
      </c>
      <c r="Z581" s="22">
        <f t="shared" si="124"/>
        <v>0.7544232437053449</v>
      </c>
      <c r="AB581" s="23">
        <f t="shared" si="125"/>
        <v>3.1856926336046443</v>
      </c>
      <c r="AC581" s="65">
        <v>212504.93590465465</v>
      </c>
      <c r="AD581" s="66">
        <f t="shared" si="126"/>
        <v>6769.754089160854</v>
      </c>
    </row>
    <row r="582" spans="3:30" ht="12.75">
      <c r="C582" s="62" t="s">
        <v>637</v>
      </c>
      <c r="F582" s="63">
        <f t="shared" si="127"/>
        <v>48544253040</v>
      </c>
      <c r="G582" s="64"/>
      <c r="I582" s="63">
        <f t="shared" si="120"/>
        <v>281222999.99999994</v>
      </c>
      <c r="J582" s="63">
        <f t="shared" si="120"/>
        <v>0</v>
      </c>
      <c r="K582" s="63">
        <f t="shared" si="120"/>
        <v>0</v>
      </c>
      <c r="L582" s="63">
        <f t="shared" si="120"/>
        <v>32998515.919999998</v>
      </c>
      <c r="M582" s="63">
        <f t="shared" si="120"/>
        <v>314221515.92</v>
      </c>
      <c r="N582" s="63">
        <f t="shared" si="120"/>
        <v>1150734311.57</v>
      </c>
      <c r="O582" s="63">
        <f t="shared" si="120"/>
        <v>49855626.88</v>
      </c>
      <c r="P582" s="63">
        <f t="shared" si="120"/>
        <v>561885.62</v>
      </c>
      <c r="Q582" s="63">
        <f t="shared" si="120"/>
        <v>1201151824.07</v>
      </c>
      <c r="R582" s="63">
        <f t="shared" si="120"/>
        <v>490886630.28</v>
      </c>
      <c r="S582" s="63">
        <f t="shared" si="120"/>
        <v>6537154.02</v>
      </c>
      <c r="T582" s="63">
        <f t="shared" si="120"/>
        <v>497423784.29999995</v>
      </c>
      <c r="U582" s="63">
        <f t="shared" si="120"/>
        <v>2012797124.2900002</v>
      </c>
      <c r="V582" s="22">
        <f t="shared" si="121"/>
        <v>1.0112147155205253</v>
      </c>
      <c r="W582" s="22">
        <f t="shared" si="122"/>
        <v>0.013466380901181954</v>
      </c>
      <c r="X582" s="22">
        <f t="shared" si="128"/>
        <v>1.0246810964217072</v>
      </c>
      <c r="Y582" s="22">
        <f t="shared" si="123"/>
        <v>2.474344023957403</v>
      </c>
      <c r="Z582" s="22">
        <f t="shared" si="124"/>
        <v>0.6472888060736757</v>
      </c>
      <c r="AB582" s="23">
        <f t="shared" si="125"/>
        <v>4.146313926452787</v>
      </c>
      <c r="AC582" s="65">
        <v>153728.48280172705</v>
      </c>
      <c r="AD582" s="66">
        <f t="shared" si="126"/>
        <v>6374.065491332585</v>
      </c>
    </row>
    <row r="583" spans="3:30" ht="12.75">
      <c r="C583" s="62" t="s">
        <v>687</v>
      </c>
      <c r="F583" s="63">
        <f t="shared" si="127"/>
        <v>91600065288</v>
      </c>
      <c r="G583" s="64"/>
      <c r="I583" s="63">
        <f t="shared" si="120"/>
        <v>286504000</v>
      </c>
      <c r="J583" s="63">
        <f t="shared" si="120"/>
        <v>12043433.000000002</v>
      </c>
      <c r="K583" s="63">
        <f t="shared" si="120"/>
        <v>1929595</v>
      </c>
      <c r="L583" s="63">
        <f t="shared" si="120"/>
        <v>19111319.09999999</v>
      </c>
      <c r="M583" s="63">
        <f t="shared" si="120"/>
        <v>319588347.1000001</v>
      </c>
      <c r="N583" s="63">
        <f t="shared" si="120"/>
        <v>823416697.9100001</v>
      </c>
      <c r="O583" s="63">
        <f t="shared" si="120"/>
        <v>304800390.8</v>
      </c>
      <c r="P583" s="63">
        <f t="shared" si="120"/>
        <v>0</v>
      </c>
      <c r="Q583" s="63">
        <f t="shared" si="120"/>
        <v>1128217088.71</v>
      </c>
      <c r="R583" s="63">
        <f t="shared" si="120"/>
        <v>417707586.02000004</v>
      </c>
      <c r="S583" s="63">
        <f t="shared" si="120"/>
        <v>9893412.43</v>
      </c>
      <c r="T583" s="63">
        <f t="shared" si="120"/>
        <v>427600998.45000005</v>
      </c>
      <c r="U583" s="63">
        <f t="shared" si="120"/>
        <v>1875406434.26</v>
      </c>
      <c r="V583" s="22">
        <f t="shared" si="121"/>
        <v>0.45601232347016846</v>
      </c>
      <c r="W583" s="22">
        <f t="shared" si="122"/>
        <v>0.010800660893520213</v>
      </c>
      <c r="X583" s="22">
        <f t="shared" si="128"/>
        <v>0.4668129843636887</v>
      </c>
      <c r="Y583" s="22">
        <f t="shared" si="123"/>
        <v>1.2316771665639863</v>
      </c>
      <c r="Z583" s="22">
        <f t="shared" si="124"/>
        <v>0.34889532676115625</v>
      </c>
      <c r="AB583" s="23">
        <f t="shared" si="125"/>
        <v>2.047385477688831</v>
      </c>
      <c r="AC583" s="65">
        <v>369434.60068778455</v>
      </c>
      <c r="AD583" s="66">
        <f t="shared" si="126"/>
        <v>7563.7503640394225</v>
      </c>
    </row>
    <row r="584" spans="3:30" ht="12.75">
      <c r="C584" s="62" t="s">
        <v>794</v>
      </c>
      <c r="F584" s="63">
        <f t="shared" si="127"/>
        <v>76843562901</v>
      </c>
      <c r="G584" s="64"/>
      <c r="I584" s="63">
        <f t="shared" si="120"/>
        <v>193480381.85</v>
      </c>
      <c r="J584" s="63">
        <f t="shared" si="120"/>
        <v>0</v>
      </c>
      <c r="K584" s="63">
        <f t="shared" si="120"/>
        <v>0</v>
      </c>
      <c r="L584" s="63">
        <f t="shared" si="120"/>
        <v>43603708.080000006</v>
      </c>
      <c r="M584" s="63">
        <f t="shared" si="120"/>
        <v>237084089.92999995</v>
      </c>
      <c r="N584" s="63">
        <f t="shared" si="120"/>
        <v>797068649.4300001</v>
      </c>
      <c r="O584" s="63">
        <f t="shared" si="120"/>
        <v>242373320.57999998</v>
      </c>
      <c r="P584" s="63">
        <f t="shared" si="120"/>
        <v>0</v>
      </c>
      <c r="Q584" s="63">
        <f t="shared" si="120"/>
        <v>1039441970.01</v>
      </c>
      <c r="R584" s="63">
        <f t="shared" si="120"/>
        <v>392070916.73</v>
      </c>
      <c r="S584" s="63">
        <f t="shared" si="120"/>
        <v>12277859.209999999</v>
      </c>
      <c r="T584" s="63">
        <f t="shared" si="120"/>
        <v>404348775.94</v>
      </c>
      <c r="U584" s="63">
        <f t="shared" si="120"/>
        <v>1680874835.8800004</v>
      </c>
      <c r="V584" s="22">
        <f t="shared" si="121"/>
        <v>0.5102195967085981</v>
      </c>
      <c r="W584" s="22">
        <f t="shared" si="122"/>
        <v>0.015977732872456674</v>
      </c>
      <c r="X584" s="22">
        <f t="shared" si="128"/>
        <v>0.5261973295810547</v>
      </c>
      <c r="Y584" s="22">
        <f t="shared" si="123"/>
        <v>1.3526727949212167</v>
      </c>
      <c r="Z584" s="22">
        <f t="shared" si="124"/>
        <v>0.30852823708271165</v>
      </c>
      <c r="AB584" s="23">
        <f t="shared" si="125"/>
        <v>2.1873983615849837</v>
      </c>
      <c r="AC584" s="65">
        <v>396364.02108333</v>
      </c>
      <c r="AD584" s="66">
        <f t="shared" si="126"/>
        <v>8670.06010308912</v>
      </c>
    </row>
    <row r="585" spans="3:30" ht="12.75">
      <c r="C585" s="62" t="s">
        <v>872</v>
      </c>
      <c r="F585" s="63">
        <f t="shared" si="127"/>
        <v>68505902121</v>
      </c>
      <c r="G585" s="64"/>
      <c r="I585" s="63">
        <f t="shared" si="120"/>
        <v>276305116.99999994</v>
      </c>
      <c r="J585" s="63">
        <f t="shared" si="120"/>
        <v>31840066</v>
      </c>
      <c r="K585" s="63">
        <f t="shared" si="120"/>
        <v>11191000.000000002</v>
      </c>
      <c r="L585" s="63">
        <f t="shared" si="120"/>
        <v>13068360.000000004</v>
      </c>
      <c r="M585" s="63">
        <f t="shared" si="120"/>
        <v>332404542.9999999</v>
      </c>
      <c r="N585" s="63">
        <f t="shared" si="120"/>
        <v>466915085.75</v>
      </c>
      <c r="O585" s="63">
        <f t="shared" si="120"/>
        <v>196068648.66</v>
      </c>
      <c r="P585" s="63">
        <f t="shared" si="120"/>
        <v>5483731.999999999</v>
      </c>
      <c r="Q585" s="63">
        <f t="shared" si="120"/>
        <v>668467466.4100001</v>
      </c>
      <c r="R585" s="63">
        <f t="shared" si="120"/>
        <v>349293242.4899999</v>
      </c>
      <c r="S585" s="63">
        <f t="shared" si="120"/>
        <v>4534501.9399999995</v>
      </c>
      <c r="T585" s="63">
        <f t="shared" si="120"/>
        <v>353827744.4299998</v>
      </c>
      <c r="U585" s="63">
        <f t="shared" si="120"/>
        <v>1354699753.84</v>
      </c>
      <c r="V585" s="22">
        <f t="shared" si="121"/>
        <v>0.5098732104469675</v>
      </c>
      <c r="W585" s="22">
        <f t="shared" si="122"/>
        <v>0.006619140540607493</v>
      </c>
      <c r="X585" s="22">
        <f t="shared" si="128"/>
        <v>0.5164923509875751</v>
      </c>
      <c r="Y585" s="22">
        <f t="shared" si="123"/>
        <v>0.9757808388966329</v>
      </c>
      <c r="Z585" s="22">
        <f t="shared" si="124"/>
        <v>0.48522029884794937</v>
      </c>
      <c r="AB585" s="23">
        <f t="shared" si="125"/>
        <v>1.9774934887321576</v>
      </c>
      <c r="AC585" s="65">
        <v>249980.5569568116</v>
      </c>
      <c r="AD585" s="66">
        <f t="shared" si="126"/>
        <v>4943.349236917332</v>
      </c>
    </row>
    <row r="586" spans="3:30" ht="12.75">
      <c r="C586" s="62" t="s">
        <v>938</v>
      </c>
      <c r="F586" s="63">
        <f t="shared" si="127"/>
        <v>30307653137</v>
      </c>
      <c r="G586" s="64"/>
      <c r="I586" s="63">
        <f t="shared" si="120"/>
        <v>277340015.37</v>
      </c>
      <c r="J586" s="63">
        <f t="shared" si="120"/>
        <v>0</v>
      </c>
      <c r="K586" s="63">
        <f t="shared" si="120"/>
        <v>0</v>
      </c>
      <c r="L586" s="63">
        <f t="shared" si="120"/>
        <v>5629051.82</v>
      </c>
      <c r="M586" s="63">
        <f t="shared" si="120"/>
        <v>282969067.19</v>
      </c>
      <c r="N586" s="63">
        <f t="shared" si="120"/>
        <v>465798838.5</v>
      </c>
      <c r="O586" s="63">
        <f t="shared" si="120"/>
        <v>43964282</v>
      </c>
      <c r="P586" s="63">
        <f t="shared" si="120"/>
        <v>0</v>
      </c>
      <c r="Q586" s="63">
        <f t="shared" si="120"/>
        <v>509763120.5</v>
      </c>
      <c r="R586" s="63">
        <f t="shared" si="120"/>
        <v>358035065.61</v>
      </c>
      <c r="S586" s="63">
        <f t="shared" si="120"/>
        <v>1616392</v>
      </c>
      <c r="T586" s="63">
        <f t="shared" si="120"/>
        <v>359651457.61</v>
      </c>
      <c r="U586" s="63">
        <f t="shared" si="120"/>
        <v>1152383645.3</v>
      </c>
      <c r="V586" s="22">
        <f t="shared" si="121"/>
        <v>1.1813354996230503</v>
      </c>
      <c r="W586" s="22">
        <f t="shared" si="122"/>
        <v>0.005333279989359145</v>
      </c>
      <c r="X586" s="22">
        <f t="shared" si="128"/>
        <v>1.1866687796124094</v>
      </c>
      <c r="Y586" s="22">
        <f t="shared" si="123"/>
        <v>1.681961708469186</v>
      </c>
      <c r="Z586" s="22">
        <f t="shared" si="124"/>
        <v>0.9336554892947071</v>
      </c>
      <c r="AB586" s="23">
        <f t="shared" si="125"/>
        <v>3.8022859773763025</v>
      </c>
      <c r="AC586" s="65">
        <v>204470.95125071195</v>
      </c>
      <c r="AD586" s="66">
        <f t="shared" si="126"/>
        <v>7774.570307213756</v>
      </c>
    </row>
    <row r="587" spans="3:30" ht="12.75">
      <c r="C587" s="62" t="s">
        <v>971</v>
      </c>
      <c r="F587" s="63">
        <f t="shared" si="127"/>
        <v>4341555494</v>
      </c>
      <c r="G587" s="64"/>
      <c r="I587" s="63">
        <f aca="true" t="shared" si="129" ref="I587:U591">SUMIF($C$2:$C$567,$C587,I$2:I$567)</f>
        <v>49058071.56999999</v>
      </c>
      <c r="J587" s="63">
        <f t="shared" si="129"/>
        <v>0</v>
      </c>
      <c r="K587" s="63">
        <f t="shared" si="129"/>
        <v>0</v>
      </c>
      <c r="L587" s="63">
        <f t="shared" si="129"/>
        <v>1081782.1600000001</v>
      </c>
      <c r="M587" s="63">
        <f t="shared" si="129"/>
        <v>50139853.73</v>
      </c>
      <c r="N587" s="63">
        <f t="shared" si="129"/>
        <v>45684170</v>
      </c>
      <c r="O587" s="63">
        <f t="shared" si="129"/>
        <v>18395333.96</v>
      </c>
      <c r="P587" s="63">
        <f t="shared" si="129"/>
        <v>0</v>
      </c>
      <c r="Q587" s="63">
        <f t="shared" si="129"/>
        <v>64079503.96</v>
      </c>
      <c r="R587" s="63">
        <f t="shared" si="129"/>
        <v>17171091.22</v>
      </c>
      <c r="S587" s="63">
        <f t="shared" si="129"/>
        <v>574897</v>
      </c>
      <c r="T587" s="63">
        <f t="shared" si="129"/>
        <v>17745988.22</v>
      </c>
      <c r="U587" s="63">
        <f t="shared" si="129"/>
        <v>131965345.91</v>
      </c>
      <c r="V587" s="22">
        <f t="shared" si="121"/>
        <v>0.39550551049572735</v>
      </c>
      <c r="W587" s="22">
        <f t="shared" si="122"/>
        <v>0.013241728702869368</v>
      </c>
      <c r="X587" s="22">
        <f t="shared" si="128"/>
        <v>0.40874723919859673</v>
      </c>
      <c r="Y587" s="22">
        <f t="shared" si="123"/>
        <v>1.4759572703506252</v>
      </c>
      <c r="Z587" s="22">
        <f t="shared" si="124"/>
        <v>1.154882248984101</v>
      </c>
      <c r="AB587" s="23">
        <f t="shared" si="125"/>
        <v>3.039586758533323</v>
      </c>
      <c r="AC587" s="65">
        <v>145957.12556524915</v>
      </c>
      <c r="AD587" s="66">
        <f t="shared" si="126"/>
        <v>4436.493461817169</v>
      </c>
    </row>
    <row r="588" spans="3:30" ht="12.75">
      <c r="C588" s="62" t="s">
        <v>1002</v>
      </c>
      <c r="F588" s="63">
        <f t="shared" si="127"/>
        <v>54695989018</v>
      </c>
      <c r="G588" s="64"/>
      <c r="I588" s="63">
        <f t="shared" si="129"/>
        <v>170839214.00000003</v>
      </c>
      <c r="J588" s="63">
        <f t="shared" si="129"/>
        <v>13537509.000000002</v>
      </c>
      <c r="K588" s="63">
        <f t="shared" si="129"/>
        <v>0</v>
      </c>
      <c r="L588" s="63">
        <f t="shared" si="129"/>
        <v>18911879.099999998</v>
      </c>
      <c r="M588" s="63">
        <f t="shared" si="129"/>
        <v>203288602.10000005</v>
      </c>
      <c r="N588" s="63">
        <f t="shared" si="129"/>
        <v>513634117</v>
      </c>
      <c r="O588" s="63">
        <f t="shared" si="129"/>
        <v>163426379.63</v>
      </c>
      <c r="P588" s="63">
        <f t="shared" si="129"/>
        <v>0</v>
      </c>
      <c r="Q588" s="63">
        <f t="shared" si="129"/>
        <v>677060496.6299999</v>
      </c>
      <c r="R588" s="63">
        <f t="shared" si="129"/>
        <v>185612154.85</v>
      </c>
      <c r="S588" s="63">
        <f t="shared" si="129"/>
        <v>18329283.900000002</v>
      </c>
      <c r="T588" s="63">
        <f t="shared" si="129"/>
        <v>203941438.75</v>
      </c>
      <c r="U588" s="63">
        <f t="shared" si="129"/>
        <v>1084290537.48</v>
      </c>
      <c r="V588" s="22">
        <f t="shared" si="121"/>
        <v>0.3393524062411899</v>
      </c>
      <c r="W588" s="22">
        <f t="shared" si="122"/>
        <v>0.03351120297681789</v>
      </c>
      <c r="X588" s="22">
        <f t="shared" si="128"/>
        <v>0.37286360921800776</v>
      </c>
      <c r="Y588" s="22">
        <f t="shared" si="123"/>
        <v>1.2378613291135203</v>
      </c>
      <c r="Z588" s="22">
        <f t="shared" si="124"/>
        <v>0.3716700360479805</v>
      </c>
      <c r="AB588" s="23">
        <f t="shared" si="125"/>
        <v>1.9823949743795088</v>
      </c>
      <c r="AC588" s="65">
        <v>430799.3831173338</v>
      </c>
      <c r="AD588" s="66">
        <f t="shared" si="126"/>
        <v>8540.145320575954</v>
      </c>
    </row>
    <row r="589" spans="3:30" ht="12.75">
      <c r="C589" s="62" t="s">
        <v>1044</v>
      </c>
      <c r="F589" s="63">
        <f t="shared" si="127"/>
        <v>15117256883</v>
      </c>
      <c r="G589" s="64"/>
      <c r="I589" s="63">
        <f t="shared" si="129"/>
        <v>68489192</v>
      </c>
      <c r="J589" s="63">
        <f t="shared" si="129"/>
        <v>4765620</v>
      </c>
      <c r="K589" s="63">
        <f t="shared" si="129"/>
        <v>1537729.0000000002</v>
      </c>
      <c r="L589" s="63">
        <f t="shared" si="129"/>
        <v>5321306</v>
      </c>
      <c r="M589" s="63">
        <f t="shared" si="129"/>
        <v>80113847.00000001</v>
      </c>
      <c r="N589" s="63">
        <f t="shared" si="129"/>
        <v>180614433.5</v>
      </c>
      <c r="O589" s="63">
        <f t="shared" si="129"/>
        <v>69145518.09</v>
      </c>
      <c r="P589" s="63">
        <f t="shared" si="129"/>
        <v>0</v>
      </c>
      <c r="Q589" s="63">
        <f t="shared" si="129"/>
        <v>249759951.59</v>
      </c>
      <c r="R589" s="63">
        <f t="shared" si="129"/>
        <v>85352937.96</v>
      </c>
      <c r="S589" s="63">
        <f t="shared" si="129"/>
        <v>1020084.8499999999</v>
      </c>
      <c r="T589" s="63">
        <f t="shared" si="129"/>
        <v>86373022.81</v>
      </c>
      <c r="U589" s="63">
        <f t="shared" si="129"/>
        <v>416246821.4</v>
      </c>
      <c r="V589" s="22">
        <f t="shared" si="121"/>
        <v>0.5646059904954253</v>
      </c>
      <c r="W589" s="22">
        <f t="shared" si="122"/>
        <v>0.006747817133061546</v>
      </c>
      <c r="X589" s="22">
        <f t="shared" si="128"/>
        <v>0.5713538076284868</v>
      </c>
      <c r="Y589" s="22">
        <f t="shared" si="123"/>
        <v>1.6521512700552552</v>
      </c>
      <c r="Z589" s="22">
        <f t="shared" si="124"/>
        <v>0.5299496305450193</v>
      </c>
      <c r="AB589" s="23">
        <f t="shared" si="125"/>
        <v>2.7534547082287615</v>
      </c>
      <c r="AC589" s="65">
        <v>229087.0729897416</v>
      </c>
      <c r="AD589" s="66">
        <f t="shared" si="126"/>
        <v>6307.808797179499</v>
      </c>
    </row>
    <row r="590" spans="3:30" ht="12.75">
      <c r="C590" s="62" t="s">
        <v>1093</v>
      </c>
      <c r="F590" s="63">
        <f t="shared" si="127"/>
        <v>23979799122</v>
      </c>
      <c r="G590" s="64"/>
      <c r="I590" s="63">
        <f t="shared" si="129"/>
        <v>251657663</v>
      </c>
      <c r="J590" s="63">
        <f t="shared" si="129"/>
        <v>0</v>
      </c>
      <c r="K590" s="63">
        <f t="shared" si="129"/>
        <v>0</v>
      </c>
      <c r="L590" s="63">
        <f t="shared" si="129"/>
        <v>11601547.190000001</v>
      </c>
      <c r="M590" s="63">
        <f t="shared" si="129"/>
        <v>263259210.19</v>
      </c>
      <c r="N590" s="63">
        <f t="shared" si="129"/>
        <v>635325748</v>
      </c>
      <c r="O590" s="63">
        <f t="shared" si="129"/>
        <v>69296162.96</v>
      </c>
      <c r="P590" s="63">
        <f t="shared" si="129"/>
        <v>3434844</v>
      </c>
      <c r="Q590" s="63">
        <f t="shared" si="129"/>
        <v>708056754.96</v>
      </c>
      <c r="R590" s="63">
        <f t="shared" si="129"/>
        <v>492414689.91999996</v>
      </c>
      <c r="S590" s="63">
        <f t="shared" si="129"/>
        <v>328725.89</v>
      </c>
      <c r="T590" s="63">
        <f t="shared" si="129"/>
        <v>492743415.80999994</v>
      </c>
      <c r="U590" s="63">
        <f t="shared" si="129"/>
        <v>1464059380.96</v>
      </c>
      <c r="V590" s="22">
        <f t="shared" si="121"/>
        <v>2.0534562754874774</v>
      </c>
      <c r="W590" s="22">
        <f t="shared" si="122"/>
        <v>0.0013708450530697486</v>
      </c>
      <c r="X590" s="22">
        <f t="shared" si="128"/>
        <v>2.0548271205405473</v>
      </c>
      <c r="Y590" s="22">
        <f t="shared" si="123"/>
        <v>2.9527217945308024</v>
      </c>
      <c r="Z590" s="22">
        <f t="shared" si="124"/>
        <v>1.0978374291237318</v>
      </c>
      <c r="AB590" s="23">
        <f t="shared" si="125"/>
        <v>6.1053863441950815</v>
      </c>
      <c r="AC590" s="65">
        <v>136566.0787035593</v>
      </c>
      <c r="AD590" s="66">
        <f t="shared" si="126"/>
        <v>8337.886719969816</v>
      </c>
    </row>
    <row r="591" spans="3:30" ht="12.75">
      <c r="C591" s="62" t="s">
        <v>1134</v>
      </c>
      <c r="F591" s="63">
        <f t="shared" si="127"/>
        <v>10403207919</v>
      </c>
      <c r="G591" s="64"/>
      <c r="I591" s="63">
        <f t="shared" si="129"/>
        <v>68451996</v>
      </c>
      <c r="J591" s="63">
        <f t="shared" si="129"/>
        <v>5484463.000000001</v>
      </c>
      <c r="K591" s="63">
        <f t="shared" si="129"/>
        <v>0</v>
      </c>
      <c r="L591" s="63">
        <f t="shared" si="129"/>
        <v>8293525.92</v>
      </c>
      <c r="M591" s="63">
        <f t="shared" si="129"/>
        <v>82229984.91999999</v>
      </c>
      <c r="N591" s="63">
        <f t="shared" si="129"/>
        <v>105936824</v>
      </c>
      <c r="O591" s="63">
        <f t="shared" si="129"/>
        <v>40881563.99999999</v>
      </c>
      <c r="P591" s="63">
        <f t="shared" si="129"/>
        <v>0</v>
      </c>
      <c r="Q591" s="63">
        <f t="shared" si="129"/>
        <v>146818388</v>
      </c>
      <c r="R591" s="63">
        <f t="shared" si="129"/>
        <v>41750880.78</v>
      </c>
      <c r="S591" s="63">
        <f t="shared" si="129"/>
        <v>2472088.64</v>
      </c>
      <c r="T591" s="63">
        <f t="shared" si="129"/>
        <v>44222969.42</v>
      </c>
      <c r="U591" s="63">
        <f t="shared" si="129"/>
        <v>273271342.34000003</v>
      </c>
      <c r="V591" s="22">
        <f t="shared" si="121"/>
        <v>0.40132698591698696</v>
      </c>
      <c r="W591" s="22">
        <f t="shared" si="122"/>
        <v>0.023762753366536847</v>
      </c>
      <c r="X591" s="22">
        <f t="shared" si="128"/>
        <v>0.4250897392835238</v>
      </c>
      <c r="Y591" s="22">
        <f t="shared" si="123"/>
        <v>1.4112799546364618</v>
      </c>
      <c r="Z591" s="22">
        <f t="shared" si="124"/>
        <v>0.7904291210965654</v>
      </c>
      <c r="AB591" s="23">
        <f t="shared" si="125"/>
        <v>2.6267988150165515</v>
      </c>
      <c r="AC591" s="65">
        <v>230459.38522567984</v>
      </c>
      <c r="AD591" s="66">
        <f t="shared" si="126"/>
        <v>6053.704400202588</v>
      </c>
    </row>
  </sheetData>
  <sheetProtection/>
  <autoFilter ref="A1:AD568"/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3" manualBreakCount="3">
    <brk id="9" max="65535" man="1"/>
    <brk id="17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 McCarthy</cp:lastModifiedBy>
  <dcterms:created xsi:type="dcterms:W3CDTF">2009-01-16T13:58:28Z</dcterms:created>
  <dcterms:modified xsi:type="dcterms:W3CDTF">2014-03-21T18:16:33Z</dcterms:modified>
  <cp:category/>
  <cp:version/>
  <cp:contentType/>
  <cp:contentStatus/>
</cp:coreProperties>
</file>