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285" windowHeight="5415" activeTab="0"/>
  </bookViews>
  <sheets>
    <sheet name="2011 Taxes" sheetId="1" r:id="rId1"/>
  </sheets>
  <definedNames>
    <definedName name="_xlnm._FilterDatabase" localSheetId="0" hidden="1">'2011 Taxes'!$A$1:$AE$568</definedName>
    <definedName name="_xlnm.Print_Area" localSheetId="0">'2011 Taxes'!$A:$IV</definedName>
    <definedName name="_xlnm.Print_Titles" localSheetId="0">'2011 Taxes'!$A:$D,'2011 Taxes'!$1:$2</definedName>
  </definedNames>
  <calcPr fullCalcOnLoad="1"/>
</workbook>
</file>

<file path=xl/sharedStrings.xml><?xml version="1.0" encoding="utf-8"?>
<sst xmlns="http://schemas.openxmlformats.org/spreadsheetml/2006/main" count="1757" uniqueCount="1172">
  <si>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</si>
  <si>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</si>
  <si>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</si>
  <si>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</si>
  <si>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</si>
  <si>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</si>
  <si>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</si>
  <si>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</si>
  <si>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</si>
  <si>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</si>
  <si>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</si>
  <si>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</si>
  <si>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</si>
  <si>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</si>
  <si>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</si>
  <si>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</si>
  <si>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</si>
  <si>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</si>
  <si>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</si>
  <si>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Minimum Library Tax</t>
  </si>
  <si>
    <t>Total Local Municipal Tax Levy</t>
  </si>
  <si>
    <t>Total Levy on Which Tax Rate is Computed</t>
  </si>
  <si>
    <t>CY Municipal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</si>
  <si>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</si>
  <si>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</si>
  <si>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</si>
  <si>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</si>
  <si>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</si>
  <si>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</si>
  <si>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</si>
  <si>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</si>
  <si>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</si>
  <si>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</si>
  <si>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</si>
  <si>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</si>
  <si>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</si>
  <si>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</si>
  <si>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</si>
  <si>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</si>
  <si>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</si>
  <si>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</si>
  <si>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</si>
  <si>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</si>
  <si>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</si>
  <si>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</si>
  <si>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</si>
  <si>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</si>
  <si>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</si>
  <si>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</si>
  <si>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</si>
  <si>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</si>
  <si>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</si>
  <si>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</si>
  <si>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</si>
  <si>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</si>
  <si>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</si>
  <si>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</si>
  <si>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</si>
  <si>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</si>
  <si>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</si>
  <si>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</si>
  <si>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</si>
  <si>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</si>
  <si>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</si>
  <si>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</si>
  <si>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</si>
  <si>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</si>
  <si>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</si>
  <si>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</si>
  <si>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</si>
  <si>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</si>
  <si>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</si>
  <si>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</si>
  <si>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</si>
  <si>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</si>
  <si>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</si>
  <si>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</si>
  <si>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</si>
  <si>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</si>
  <si>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</si>
  <si>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</si>
  <si>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</si>
  <si>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</si>
  <si>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</si>
  <si>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</si>
  <si>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</si>
  <si>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</si>
  <si>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</si>
  <si>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</si>
  <si>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</si>
  <si>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</si>
  <si>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</si>
  <si>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</si>
  <si>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</si>
  <si>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</si>
  <si>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</si>
  <si>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</si>
  <si>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</si>
  <si>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</si>
  <si>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</si>
  <si>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</si>
  <si>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</si>
  <si>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</si>
  <si>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</si>
  <si>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</si>
  <si>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</si>
  <si>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</si>
  <si>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</si>
  <si>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</si>
  <si>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</si>
  <si>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</si>
  <si>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</si>
  <si>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</si>
  <si>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</si>
  <si>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</si>
  <si>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</si>
  <si>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</si>
  <si>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</si>
  <si>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</si>
  <si>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</si>
  <si>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</si>
  <si>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</si>
  <si>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</si>
  <si>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</si>
  <si>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</si>
  <si>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</si>
  <si>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</si>
  <si>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</si>
  <si>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</si>
  <si>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</si>
  <si>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</si>
  <si>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</si>
  <si>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</si>
  <si>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</si>
  <si>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</si>
  <si>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</si>
  <si>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</si>
  <si>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</si>
  <si>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</si>
  <si>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</si>
  <si>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</si>
  <si>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</si>
  <si>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</si>
  <si>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</si>
  <si>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</si>
  <si>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</si>
  <si>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</si>
  <si>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</si>
  <si>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</si>
  <si>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</si>
  <si>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</si>
  <si>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</si>
  <si>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</si>
  <si>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</si>
  <si>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</si>
  <si>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</si>
  <si>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</si>
  <si>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</si>
  <si>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</si>
  <si>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</si>
  <si>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</si>
  <si>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</si>
  <si>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</si>
  <si>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</si>
  <si>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</si>
  <si>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</si>
  <si>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</si>
  <si>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</si>
  <si>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</si>
  <si>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</si>
  <si>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</si>
  <si>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</si>
  <si>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</si>
  <si>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</si>
  <si>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</si>
  <si>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</si>
  <si>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</si>
  <si>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</si>
  <si>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</si>
  <si>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</si>
  <si>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</si>
  <si>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</si>
  <si>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</si>
  <si>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</si>
  <si>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</si>
  <si>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</si>
  <si>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</si>
  <si>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</si>
  <si>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</si>
  <si>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</si>
  <si>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</si>
  <si>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</si>
  <si>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</si>
  <si>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</si>
  <si>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</si>
  <si>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</si>
  <si>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</si>
  <si>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</si>
  <si>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</si>
  <si>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</si>
  <si>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</si>
  <si>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</si>
  <si>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</si>
  <si>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</si>
  <si>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</si>
  <si>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</si>
  <si>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</si>
  <si>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</si>
  <si>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</si>
  <si>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</si>
  <si>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</si>
  <si>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</si>
  <si>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</si>
  <si>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</si>
  <si>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</si>
  <si>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</si>
  <si>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</si>
  <si>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</si>
  <si>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</si>
  <si>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</si>
  <si>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</si>
  <si>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</si>
  <si>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</si>
  <si>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</si>
  <si>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</si>
  <si>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</si>
  <si>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</si>
  <si>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</si>
  <si>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</si>
  <si>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</si>
  <si>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</si>
  <si>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</si>
  <si>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</si>
  <si>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</si>
  <si>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</si>
  <si>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</si>
  <si>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</si>
  <si>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</si>
  <si>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</si>
  <si>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</si>
  <si>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</si>
  <si>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</si>
  <si>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</si>
  <si>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</si>
  <si>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</si>
  <si>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</si>
  <si>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</si>
  <si>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</si>
  <si>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</si>
  <si>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</si>
  <si>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</si>
  <si>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</si>
  <si>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</si>
  <si>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</si>
  <si>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</si>
  <si>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</si>
  <si>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</si>
  <si>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</si>
  <si>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</si>
  <si>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</si>
  <si>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</si>
  <si>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</si>
  <si>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</si>
  <si>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</si>
  <si>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</si>
  <si>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</si>
  <si>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</si>
  <si>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</si>
  <si>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</si>
  <si>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</si>
  <si>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</si>
  <si>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</si>
  <si>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</si>
  <si>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</si>
  <si>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</si>
  <si>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</si>
  <si>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</si>
  <si>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</si>
  <si>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</si>
  <si>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</si>
  <si>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</si>
  <si>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</si>
  <si>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</si>
  <si>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</si>
  <si>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</si>
  <si>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</si>
  <si>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</si>
  <si>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</si>
  <si>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</si>
  <si>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</si>
  <si>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</si>
  <si>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</si>
  <si>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</si>
  <si>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</si>
  <si>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</si>
  <si>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</si>
  <si>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</si>
  <si>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</si>
  <si>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</si>
  <si>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</si>
  <si>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</si>
  <si>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</si>
  <si>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</si>
  <si>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</si>
  <si>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</si>
  <si>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</si>
  <si>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</si>
  <si>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</si>
  <si>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</si>
  <si>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</si>
  <si>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</si>
  <si>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</si>
  <si>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</si>
  <si>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</si>
  <si>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</si>
  <si>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</si>
  <si>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</si>
  <si>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</si>
  <si>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</si>
  <si>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</si>
  <si>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</si>
  <si>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</si>
  <si>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</si>
  <si>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</si>
  <si>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</si>
  <si>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</si>
  <si>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</si>
  <si>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</si>
  <si>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</si>
  <si>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 xml:space="preserve"> 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</si>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</sst>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_(* #,##0_);_(* \(#,##0\);_(* &quot;-&quot;??_);_(@_)"/>
    <numFmt numFmtId="168" formatCode="&quot;$&quot;#,##0"/>
    <numFmt numFmtId="169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b/>
      <sz val="10"/>
      <color indexed="8"/>
      <name val="Arial"/>
      <family val="2"/>
    </font>
    <font>
      <sz val="12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 quotePrefix="1">
      <alignment horizontal="center" vertical="center" wrapText="1"/>
      <protection/>
    </xf>
    <xf numFmtId="164" fontId="2" fillId="0" borderId="10" xfId="0" applyNumberFormat="1" applyFont="1" applyBorder="1" applyAlignment="1" applyProtection="1" quotePrefix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 quotePrefix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 wrapText="1"/>
      <protection/>
    </xf>
    <xf numFmtId="167" fontId="4" fillId="0" borderId="10" xfId="42" applyNumberFormat="1" applyFont="1" applyBorder="1" applyAlignment="1" applyProtection="1" quotePrefix="1">
      <alignment horizontal="center" vertical="center" wrapText="1"/>
      <protection/>
    </xf>
    <xf numFmtId="168" fontId="4" fillId="0" borderId="10" xfId="0" applyNumberFormat="1" applyFont="1" applyBorder="1" applyAlignment="1" applyProtection="1" quotePrefix="1">
      <alignment horizontal="center" vertical="center" wrapText="1"/>
      <protection/>
    </xf>
    <xf numFmtId="168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33" borderId="0" xfId="42" applyNumberFormat="1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9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68" fontId="0" fillId="33" borderId="0" xfId="42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3" fontId="0" fillId="0" borderId="0" xfId="42" applyFont="1" applyFill="1" applyAlignment="1">
      <alignment/>
    </xf>
    <xf numFmtId="4" fontId="0" fillId="0" borderId="0" xfId="0" applyNumberFormat="1" applyFill="1" applyAlignment="1">
      <alignment/>
    </xf>
    <xf numFmtId="164" fontId="5" fillId="0" borderId="0" xfId="0" applyFont="1" applyAlignment="1" applyProtection="1">
      <alignment horizontal="center" vertical="center"/>
      <protection locked="0"/>
    </xf>
    <xf numFmtId="168" fontId="0" fillId="33" borderId="0" xfId="0" applyNumberFormat="1" applyFill="1" applyAlignment="1">
      <alignment/>
    </xf>
    <xf numFmtId="43" fontId="2" fillId="0" borderId="0" xfId="42" applyFont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167" fontId="2" fillId="0" borderId="0" xfId="42" applyNumberFormat="1" applyFont="1" applyAlignment="1" applyProtection="1">
      <alignment/>
      <protection/>
    </xf>
    <xf numFmtId="168" fontId="0" fillId="33" borderId="0" xfId="57" applyNumberFormat="1" applyFont="1" applyFill="1" applyAlignment="1">
      <alignment/>
    </xf>
    <xf numFmtId="167" fontId="2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169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 quotePrefix="1">
      <alignment horizontal="left"/>
    </xf>
    <xf numFmtId="167" fontId="0" fillId="0" borderId="0" xfId="42" applyNumberFormat="1" applyFont="1" applyFill="1" applyBorder="1" applyAlignment="1">
      <alignment/>
    </xf>
    <xf numFmtId="169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615"/>
  <sheetViews>
    <sheetView tabSelected="1" defaultGridColor="0" zoomScalePageLayoutView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" sqref="F1"/>
    </sheetView>
  </sheetViews>
  <sheetFormatPr defaultColWidth="9.7109375" defaultRowHeight="12.75"/>
  <cols>
    <col min="1" max="1" width="10.7109375" style="0" customWidth="1"/>
    <col min="2" max="2" width="28.00390625" style="58" customWidth="1"/>
    <col min="3" max="3" width="12.8515625" style="43" customWidth="1"/>
    <col min="4" max="4" width="7.421875" style="0" customWidth="1"/>
    <col min="5" max="5" width="5.28125" style="0" customWidth="1"/>
    <col min="6" max="6" width="20.28125" style="60" customWidth="1"/>
    <col min="7" max="7" width="14.28125" style="34" customWidth="1"/>
    <col min="8" max="8" width="15.28125" style="0" customWidth="1"/>
    <col min="9" max="9" width="17.57421875" style="18" bestFit="1" customWidth="1"/>
    <col min="10" max="12" width="14.8515625" style="18" bestFit="1" customWidth="1"/>
    <col min="13" max="13" width="17.57421875" style="0" bestFit="1" customWidth="1"/>
    <col min="14" max="15" width="17.57421875" style="18" bestFit="1" customWidth="1"/>
    <col min="16" max="16" width="14.8515625" style="18" bestFit="1" customWidth="1"/>
    <col min="17" max="17" width="17.57421875" style="0" bestFit="1" customWidth="1"/>
    <col min="18" max="18" width="17.57421875" style="18" bestFit="1" customWidth="1"/>
    <col min="19" max="19" width="15.8515625" style="18" bestFit="1" customWidth="1"/>
    <col min="20" max="20" width="15.8515625" style="18" customWidth="1"/>
    <col min="21" max="21" width="17.57421875" style="0" bestFit="1" customWidth="1"/>
    <col min="22" max="22" width="18.7109375" style="0" bestFit="1" customWidth="1"/>
    <col min="23" max="25" width="13.57421875" style="0" customWidth="1"/>
    <col min="26" max="26" width="13.421875" style="0" customWidth="1"/>
    <col min="27" max="27" width="13.7109375" style="0" customWidth="1"/>
    <col min="28" max="28" width="13.7109375" style="61" customWidth="1"/>
    <col min="29" max="29" width="10.7109375" style="0" customWidth="1"/>
    <col min="30" max="30" width="15.140625" style="35" customWidth="1"/>
    <col min="31" max="31" width="12.8515625" style="28" customWidth="1"/>
    <col min="32" max="32" width="4.140625" style="52" customWidth="1"/>
    <col min="33" max="33" width="18.00390625" style="0" customWidth="1"/>
    <col min="34" max="38" width="10.7109375" style="0" customWidth="1"/>
  </cols>
  <sheetData>
    <row r="1" spans="1:38" s="13" customFormat="1" ht="63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4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3" t="s">
        <v>20</v>
      </c>
      <c r="V1" s="4" t="s">
        <v>21</v>
      </c>
      <c r="W1" s="7" t="s">
        <v>22</v>
      </c>
      <c r="X1" s="8" t="s">
        <v>23</v>
      </c>
      <c r="Y1" s="8" t="s">
        <v>24</v>
      </c>
      <c r="Z1" s="7" t="s">
        <v>25</v>
      </c>
      <c r="AA1" s="7" t="s">
        <v>26</v>
      </c>
      <c r="AB1" s="9" t="s">
        <v>27</v>
      </c>
      <c r="AC1" s="7" t="s">
        <v>28</v>
      </c>
      <c r="AD1" s="10" t="s">
        <v>29</v>
      </c>
      <c r="AE1" s="11" t="s">
        <v>30</v>
      </c>
      <c r="AF1" s="12"/>
      <c r="AG1" s="5" t="s">
        <v>31</v>
      </c>
      <c r="AH1" s="7" t="s">
        <v>32</v>
      </c>
      <c r="AI1" s="7" t="s">
        <v>33</v>
      </c>
      <c r="AJ1" s="7" t="s">
        <v>34</v>
      </c>
      <c r="AK1" s="7" t="s">
        <v>34</v>
      </c>
      <c r="AL1" s="7" t="s">
        <v>35</v>
      </c>
    </row>
    <row r="2" spans="1:38" s="31" customFormat="1" ht="12.75">
      <c r="A2" s="14" t="s">
        <v>36</v>
      </c>
      <c r="B2" s="15" t="s">
        <v>37</v>
      </c>
      <c r="C2" s="16" t="s">
        <v>38</v>
      </c>
      <c r="D2" s="17"/>
      <c r="E2" s="17"/>
      <c r="F2" s="18">
        <v>1030628805</v>
      </c>
      <c r="G2" s="19">
        <v>109.5</v>
      </c>
      <c r="H2" s="20">
        <f>G2/100</f>
        <v>1.095</v>
      </c>
      <c r="I2" s="18">
        <v>2925889.23</v>
      </c>
      <c r="J2" s="18"/>
      <c r="K2" s="18">
        <v>178398.95</v>
      </c>
      <c r="L2" s="18">
        <v>47706.66</v>
      </c>
      <c r="M2" s="21">
        <f>SUM(I2:L2)</f>
        <v>3151994.8400000003</v>
      </c>
      <c r="N2" s="18">
        <v>10598160</v>
      </c>
      <c r="O2" s="18"/>
      <c r="P2" s="18"/>
      <c r="Q2" s="21">
        <f>SUM(N2:P2)</f>
        <v>10598160</v>
      </c>
      <c r="R2" s="18">
        <v>6993048.46</v>
      </c>
      <c r="S2" s="18"/>
      <c r="T2" s="18">
        <v>317491</v>
      </c>
      <c r="U2" s="22">
        <f>SUM(R2:T2)</f>
        <v>7310539.46</v>
      </c>
      <c r="V2" s="21">
        <f>T2+S2+R2+P2+O2+N2+L2+K2+J2+I2</f>
        <v>21060694.3</v>
      </c>
      <c r="W2" s="23">
        <f aca="true" t="shared" si="0" ref="W2:X65">(R2/$F2)*100</f>
        <v>0.6785225122831687</v>
      </c>
      <c r="X2" s="23">
        <f t="shared" si="0"/>
        <v>0</v>
      </c>
      <c r="Y2" s="23">
        <f aca="true" t="shared" si="1" ref="Y2:Y65">(U2/$F2)*100</f>
        <v>0.709328074718424</v>
      </c>
      <c r="Z2" s="24">
        <f aca="true" t="shared" si="2" ref="Z2:Z65">(Q2/F2)*100</f>
        <v>1.0283197935652497</v>
      </c>
      <c r="AA2" s="24">
        <f aca="true" t="shared" si="3" ref="AA2:AA65">(M2/F2)*100</f>
        <v>0.30583220891055923</v>
      </c>
      <c r="AB2" s="25"/>
      <c r="AC2" s="24">
        <f aca="true" t="shared" si="4" ref="AC2:AC65">((V2/F2)*100)-AB2</f>
        <v>2.043480077194233</v>
      </c>
      <c r="AD2" s="26">
        <v>249335.58338423946</v>
      </c>
      <c r="AE2" s="27">
        <f aca="true" t="shared" si="5" ref="AE2:AE65">AD2/100*AC2</f>
        <v>5095.122971812947</v>
      </c>
      <c r="AF2" s="29"/>
      <c r="AG2" s="30">
        <f>F2/H2</f>
        <v>941213520.5479453</v>
      </c>
      <c r="AH2" s="23">
        <f>(M2/AG2)*100</f>
        <v>0.33488626875706234</v>
      </c>
      <c r="AI2" s="23">
        <f>(Q2/AG2)*100</f>
        <v>1.1260101739539483</v>
      </c>
      <c r="AJ2" s="23">
        <f>(R2/AG2)*100</f>
        <v>0.7429821509500697</v>
      </c>
      <c r="AK2" s="23">
        <f>(U2/AG2)*100</f>
        <v>0.7767142418166741</v>
      </c>
      <c r="AL2" s="23">
        <f>ROUND(AH2,3)+ROUND(AI2,3)+ROUND(AK2,3)</f>
        <v>2.238</v>
      </c>
    </row>
    <row r="3" spans="1:38" ht="12.75">
      <c r="A3" s="14" t="s">
        <v>39</v>
      </c>
      <c r="B3" s="32" t="s">
        <v>40</v>
      </c>
      <c r="C3" s="16" t="s">
        <v>38</v>
      </c>
      <c r="D3" s="33"/>
      <c r="E3" s="33"/>
      <c r="F3" s="18">
        <v>19457830928</v>
      </c>
      <c r="G3" s="34">
        <v>109.53</v>
      </c>
      <c r="H3" s="20">
        <f aca="true" t="shared" si="6" ref="H3:H66">G3/100</f>
        <v>1.0953</v>
      </c>
      <c r="I3" s="18">
        <v>45935238.42</v>
      </c>
      <c r="L3" s="18">
        <v>772444.52</v>
      </c>
      <c r="M3" s="21">
        <f aca="true" t="shared" si="7" ref="M3:M66">SUM(I3:L3)</f>
        <v>46707682.940000005</v>
      </c>
      <c r="N3" s="18">
        <v>130260523</v>
      </c>
      <c r="Q3" s="21">
        <f aca="true" t="shared" si="8" ref="Q3:Q66">SUM(N3:P3)</f>
        <v>130260523</v>
      </c>
      <c r="R3" s="18">
        <v>196457864</v>
      </c>
      <c r="T3" s="18">
        <v>5388115</v>
      </c>
      <c r="U3" s="22">
        <f aca="true" t="shared" si="9" ref="U3:U66">SUM(R3:T3)</f>
        <v>201845979</v>
      </c>
      <c r="V3" s="21">
        <f aca="true" t="shared" si="10" ref="V3:V66">T3+S3+R3+P3+O3+N3+L3+K3+J3+I3</f>
        <v>378814184.94</v>
      </c>
      <c r="W3" s="23">
        <f t="shared" si="0"/>
        <v>1.0096596312659665</v>
      </c>
      <c r="X3" s="23">
        <f t="shared" si="0"/>
        <v>0</v>
      </c>
      <c r="Y3" s="23">
        <f t="shared" si="1"/>
        <v>1.037350873007853</v>
      </c>
      <c r="Z3" s="24">
        <f t="shared" si="2"/>
        <v>0.6694503795515763</v>
      </c>
      <c r="AA3" s="24">
        <f t="shared" si="3"/>
        <v>0.24004568193049317</v>
      </c>
      <c r="AB3" s="25"/>
      <c r="AC3" s="24">
        <f t="shared" si="4"/>
        <v>1.9468469344899222</v>
      </c>
      <c r="AD3" s="35">
        <v>240058.7379079649</v>
      </c>
      <c r="AE3" s="27">
        <f t="shared" si="5"/>
        <v>4673.576179936412</v>
      </c>
      <c r="AF3" s="29"/>
      <c r="AG3" s="30">
        <f>F3/H3</f>
        <v>17764841530.17438</v>
      </c>
      <c r="AH3" s="23">
        <f>(M3/AG3)*100</f>
        <v>0.26292203541846915</v>
      </c>
      <c r="AI3" s="23">
        <f>(Q3/AG3)*100</f>
        <v>0.7332490007228415</v>
      </c>
      <c r="AJ3" s="23">
        <f>(R3/AG3)*100</f>
        <v>1.1058801941256131</v>
      </c>
      <c r="AK3" s="23">
        <f>(U3/AG3)*100</f>
        <v>1.1362104112055011</v>
      </c>
      <c r="AL3" s="23">
        <f aca="true" t="shared" si="11" ref="AL3:AL66">ROUND(AH3,3)+ROUND(AI3,3)+ROUND(AK3,3)</f>
        <v>2.1319999999999997</v>
      </c>
    </row>
    <row r="4" spans="1:38" ht="12.75">
      <c r="A4" s="14" t="s">
        <v>41</v>
      </c>
      <c r="B4" s="15" t="s">
        <v>42</v>
      </c>
      <c r="C4" s="16" t="s">
        <v>38</v>
      </c>
      <c r="D4" s="17"/>
      <c r="E4" s="17"/>
      <c r="F4" s="18">
        <v>4590686364</v>
      </c>
      <c r="G4" s="34">
        <v>115.47</v>
      </c>
      <c r="H4" s="20">
        <f t="shared" si="6"/>
        <v>1.1547</v>
      </c>
      <c r="I4" s="18">
        <v>12596413.780000001</v>
      </c>
      <c r="J4" s="18">
        <v>1269412.92</v>
      </c>
      <c r="K4" s="18">
        <v>779449.69</v>
      </c>
      <c r="L4" s="18">
        <v>208436.98</v>
      </c>
      <c r="M4" s="21">
        <f t="shared" si="7"/>
        <v>14853713.370000001</v>
      </c>
      <c r="N4" s="18">
        <v>16277981</v>
      </c>
      <c r="P4" s="18">
        <v>1537921.5</v>
      </c>
      <c r="Q4" s="21">
        <f t="shared" si="8"/>
        <v>17815902.5</v>
      </c>
      <c r="R4" s="18">
        <v>20500445.78</v>
      </c>
      <c r="U4" s="22">
        <f t="shared" si="9"/>
        <v>20500445.78</v>
      </c>
      <c r="V4" s="21">
        <f t="shared" si="10"/>
        <v>53170061.65</v>
      </c>
      <c r="W4" s="23">
        <f t="shared" si="0"/>
        <v>0.44656602857393546</v>
      </c>
      <c r="X4" s="23">
        <f t="shared" si="0"/>
        <v>0</v>
      </c>
      <c r="Y4" s="23">
        <f t="shared" si="1"/>
        <v>0.44656602857393546</v>
      </c>
      <c r="Z4" s="24">
        <f t="shared" si="2"/>
        <v>0.38808799136686134</v>
      </c>
      <c r="AA4" s="24">
        <f t="shared" si="3"/>
        <v>0.3235619293551025</v>
      </c>
      <c r="AB4" s="25"/>
      <c r="AC4" s="24">
        <f t="shared" si="4"/>
        <v>1.1582159492958992</v>
      </c>
      <c r="AD4" s="35">
        <v>516946.7330210773</v>
      </c>
      <c r="AE4" s="27">
        <f t="shared" si="5"/>
        <v>5987.359511214208</v>
      </c>
      <c r="AF4" s="29"/>
      <c r="AG4" s="30">
        <f>F4/H4</f>
        <v>3975652865.679397</v>
      </c>
      <c r="AH4" s="23">
        <f>(M4/AG4)*100</f>
        <v>0.3736169598263368</v>
      </c>
      <c r="AI4" s="23">
        <f>(Q4/AG4)*100</f>
        <v>0.44812520363131475</v>
      </c>
      <c r="AJ4" s="23">
        <f>(R4/AG4)*100</f>
        <v>0.5156497931943234</v>
      </c>
      <c r="AK4" s="23">
        <f>(U4/AG4)*100</f>
        <v>0.5156497931943234</v>
      </c>
      <c r="AL4" s="23">
        <f t="shared" si="11"/>
        <v>1.338</v>
      </c>
    </row>
    <row r="5" spans="1:38" ht="12.75">
      <c r="A5" s="14" t="s">
        <v>43</v>
      </c>
      <c r="B5" s="15" t="s">
        <v>44</v>
      </c>
      <c r="C5" s="16" t="s">
        <v>38</v>
      </c>
      <c r="D5" s="17"/>
      <c r="E5" s="17"/>
      <c r="F5" s="18">
        <v>305713227</v>
      </c>
      <c r="G5" s="34">
        <v>102.81</v>
      </c>
      <c r="H5" s="20">
        <f t="shared" si="6"/>
        <v>1.0281</v>
      </c>
      <c r="I5" s="18">
        <v>922371.91</v>
      </c>
      <c r="J5" s="18">
        <v>91241.99</v>
      </c>
      <c r="K5" s="18">
        <v>56024.75</v>
      </c>
      <c r="L5" s="18">
        <v>14981.89</v>
      </c>
      <c r="M5" s="21">
        <f t="shared" si="7"/>
        <v>1084620.5399999998</v>
      </c>
      <c r="O5" s="18">
        <v>3805809.13</v>
      </c>
      <c r="Q5" s="21">
        <f t="shared" si="8"/>
        <v>3805809.13</v>
      </c>
      <c r="R5" s="18">
        <v>2461675.54</v>
      </c>
      <c r="U5" s="22">
        <f t="shared" si="9"/>
        <v>2461675.54</v>
      </c>
      <c r="V5" s="21">
        <f t="shared" si="10"/>
        <v>7352105.21</v>
      </c>
      <c r="W5" s="23">
        <f t="shared" si="0"/>
        <v>0.805223759585646</v>
      </c>
      <c r="X5" s="23">
        <f t="shared" si="0"/>
        <v>0</v>
      </c>
      <c r="Y5" s="23">
        <f t="shared" si="1"/>
        <v>0.805223759585646</v>
      </c>
      <c r="Z5" s="24">
        <f t="shared" si="2"/>
        <v>1.2448951480924964</v>
      </c>
      <c r="AA5" s="24">
        <f t="shared" si="3"/>
        <v>0.35478364827178377</v>
      </c>
      <c r="AB5" s="25"/>
      <c r="AC5" s="24">
        <f t="shared" si="4"/>
        <v>2.404902555949926</v>
      </c>
      <c r="AD5" s="35">
        <v>182552.58181818182</v>
      </c>
      <c r="AE5" s="27">
        <f t="shared" si="5"/>
        <v>4390.2117060980345</v>
      </c>
      <c r="AF5" s="29"/>
      <c r="AG5" s="30">
        <f>F5/H5</f>
        <v>297357481.7624745</v>
      </c>
      <c r="AH5" s="23">
        <f>(M5/AG5)*100</f>
        <v>0.36475306878822084</v>
      </c>
      <c r="AI5" s="23">
        <f>(Q5/AG5)*100</f>
        <v>1.2798767017538955</v>
      </c>
      <c r="AJ5" s="23">
        <f>(R5/AG5)*100</f>
        <v>0.8278505472300026</v>
      </c>
      <c r="AK5" s="23">
        <f>(U5/AG5)*100</f>
        <v>0.8278505472300026</v>
      </c>
      <c r="AL5" s="23">
        <f t="shared" si="11"/>
        <v>2.473</v>
      </c>
    </row>
    <row r="6" spans="1:38" ht="12.75">
      <c r="A6" s="14" t="s">
        <v>45</v>
      </c>
      <c r="B6" s="15" t="s">
        <v>46</v>
      </c>
      <c r="C6" s="16" t="s">
        <v>38</v>
      </c>
      <c r="D6" s="17"/>
      <c r="E6" s="17"/>
      <c r="F6" s="18">
        <v>656063000</v>
      </c>
      <c r="G6" s="34">
        <v>106.86</v>
      </c>
      <c r="H6" s="20">
        <f t="shared" si="6"/>
        <v>1.0686</v>
      </c>
      <c r="I6" s="18">
        <v>1929586.89</v>
      </c>
      <c r="J6" s="18">
        <v>193097.22</v>
      </c>
      <c r="K6" s="18">
        <v>118566.28</v>
      </c>
      <c r="L6" s="18">
        <v>31706.47</v>
      </c>
      <c r="M6" s="21">
        <f t="shared" si="7"/>
        <v>2272956.86</v>
      </c>
      <c r="O6" s="18">
        <v>8195460.41</v>
      </c>
      <c r="Q6" s="21">
        <f t="shared" si="8"/>
        <v>8195460.41</v>
      </c>
      <c r="R6" s="18">
        <v>2464973.73</v>
      </c>
      <c r="U6" s="22">
        <f t="shared" si="9"/>
        <v>2464973.73</v>
      </c>
      <c r="V6" s="21">
        <f t="shared" si="10"/>
        <v>12933391.000000002</v>
      </c>
      <c r="W6" s="23">
        <f t="shared" si="0"/>
        <v>0.3757221074805316</v>
      </c>
      <c r="X6" s="23">
        <f t="shared" si="0"/>
        <v>0</v>
      </c>
      <c r="Y6" s="23">
        <f t="shared" si="1"/>
        <v>0.3757221074805316</v>
      </c>
      <c r="Z6" s="24">
        <f t="shared" si="2"/>
        <v>1.2491880215771962</v>
      </c>
      <c r="AA6" s="24">
        <f t="shared" si="3"/>
        <v>0.34645405395518414</v>
      </c>
      <c r="AB6" s="25"/>
      <c r="AC6" s="24">
        <f t="shared" si="4"/>
        <v>1.9713641830129123</v>
      </c>
      <c r="AD6" s="35">
        <v>216561.44101346002</v>
      </c>
      <c r="AE6" s="27">
        <f t="shared" si="5"/>
        <v>4269.214682355986</v>
      </c>
      <c r="AF6" s="29"/>
      <c r="AG6" s="30">
        <f>F6/H6</f>
        <v>613946284.8586936</v>
      </c>
      <c r="AH6" s="23">
        <f>(M6/AG6)*100</f>
        <v>0.3702208020565098</v>
      </c>
      <c r="AI6" s="23">
        <f>(Q6/AG6)*100</f>
        <v>1.3348823198573918</v>
      </c>
      <c r="AJ6" s="23">
        <f>(R6/AG6)*100</f>
        <v>0.4014966440536961</v>
      </c>
      <c r="AK6" s="23">
        <f>(U6/AG6)*100</f>
        <v>0.4014966440536961</v>
      </c>
      <c r="AL6" s="23">
        <f t="shared" si="11"/>
        <v>2.106</v>
      </c>
    </row>
    <row r="7" spans="1:38" ht="12.75">
      <c r="A7" s="14" t="s">
        <v>47</v>
      </c>
      <c r="B7" s="15" t="s">
        <v>48</v>
      </c>
      <c r="C7" s="16" t="s">
        <v>38</v>
      </c>
      <c r="D7" s="17"/>
      <c r="E7" s="17"/>
      <c r="F7" s="18">
        <v>33420700</v>
      </c>
      <c r="G7" s="34">
        <v>52.43</v>
      </c>
      <c r="H7" s="20">
        <f t="shared" si="6"/>
        <v>0.5243</v>
      </c>
      <c r="I7" s="18">
        <v>144330.66999999998</v>
      </c>
      <c r="J7" s="18">
        <v>14305.61</v>
      </c>
      <c r="K7" s="18">
        <v>8783.99</v>
      </c>
      <c r="L7" s="18">
        <v>2348.97</v>
      </c>
      <c r="M7" s="21">
        <f t="shared" si="7"/>
        <v>169769.23999999996</v>
      </c>
      <c r="N7" s="18">
        <v>510842</v>
      </c>
      <c r="Q7" s="21">
        <f t="shared" si="8"/>
        <v>510842</v>
      </c>
      <c r="R7" s="18">
        <v>153083</v>
      </c>
      <c r="U7" s="22">
        <f t="shared" si="9"/>
        <v>153083</v>
      </c>
      <c r="V7" s="21">
        <f t="shared" si="10"/>
        <v>833694.24</v>
      </c>
      <c r="W7" s="23">
        <f t="shared" si="0"/>
        <v>0.4580484549994464</v>
      </c>
      <c r="X7" s="23">
        <f t="shared" si="0"/>
        <v>0</v>
      </c>
      <c r="Y7" s="23">
        <f t="shared" si="1"/>
        <v>0.4580484549994464</v>
      </c>
      <c r="Z7" s="24">
        <f t="shared" si="2"/>
        <v>1.5285197497359422</v>
      </c>
      <c r="AA7" s="24">
        <f t="shared" si="3"/>
        <v>0.5079763140807941</v>
      </c>
      <c r="AB7" s="25"/>
      <c r="AC7" s="24">
        <f t="shared" si="4"/>
        <v>2.4945445188161828</v>
      </c>
      <c r="AD7" s="35">
        <v>129804.12844036697</v>
      </c>
      <c r="AE7" s="27">
        <f t="shared" si="5"/>
        <v>3238.021771206292</v>
      </c>
      <c r="AF7" s="29"/>
      <c r="AG7" s="30">
        <f>F7/H7</f>
        <v>63743467.48045012</v>
      </c>
      <c r="AH7" s="23">
        <f>(M7/AG7)*100</f>
        <v>0.2663319814725604</v>
      </c>
      <c r="AI7" s="23">
        <f>(Q7/AG7)*100</f>
        <v>0.8014029047865544</v>
      </c>
      <c r="AJ7" s="23">
        <f>(R7/AG7)*100</f>
        <v>0.24015480495620978</v>
      </c>
      <c r="AK7" s="23">
        <f>(U7/AG7)*100</f>
        <v>0.24015480495620978</v>
      </c>
      <c r="AL7" s="23">
        <f t="shared" si="11"/>
        <v>1.3070000000000002</v>
      </c>
    </row>
    <row r="8" spans="1:38" ht="12.75">
      <c r="A8" s="14" t="s">
        <v>49</v>
      </c>
      <c r="B8" s="15" t="s">
        <v>50</v>
      </c>
      <c r="C8" s="16" t="s">
        <v>38</v>
      </c>
      <c r="D8" s="17"/>
      <c r="E8" s="17"/>
      <c r="F8" s="18">
        <v>298675529</v>
      </c>
      <c r="G8" s="34">
        <v>104.33</v>
      </c>
      <c r="H8" s="20">
        <f t="shared" si="6"/>
        <v>1.0433</v>
      </c>
      <c r="I8" s="18">
        <v>923929.77</v>
      </c>
      <c r="J8" s="18">
        <v>91499.26</v>
      </c>
      <c r="K8" s="18">
        <v>56182.72</v>
      </c>
      <c r="L8" s="18">
        <v>15024.13</v>
      </c>
      <c r="M8" s="21">
        <f t="shared" si="7"/>
        <v>1086635.88</v>
      </c>
      <c r="N8" s="18">
        <v>2654405.5</v>
      </c>
      <c r="O8" s="18">
        <v>1345799.98</v>
      </c>
      <c r="Q8" s="21">
        <f t="shared" si="8"/>
        <v>4000205.48</v>
      </c>
      <c r="R8" s="18">
        <v>3810753</v>
      </c>
      <c r="U8" s="22">
        <f t="shared" si="9"/>
        <v>3810753</v>
      </c>
      <c r="V8" s="21">
        <f t="shared" si="10"/>
        <v>8897594.36</v>
      </c>
      <c r="W8" s="23">
        <f t="shared" si="0"/>
        <v>1.2758839041011625</v>
      </c>
      <c r="X8" s="23">
        <f t="shared" si="0"/>
        <v>0</v>
      </c>
      <c r="Y8" s="23">
        <f t="shared" si="1"/>
        <v>1.2758839041011625</v>
      </c>
      <c r="Z8" s="24">
        <f t="shared" si="2"/>
        <v>1.3393147719175882</v>
      </c>
      <c r="AA8" s="24">
        <f t="shared" si="3"/>
        <v>0.3638181821049022</v>
      </c>
      <c r="AB8" s="25"/>
      <c r="AC8" s="24">
        <f t="shared" si="4"/>
        <v>2.9790168581236527</v>
      </c>
      <c r="AD8" s="35">
        <v>188622.29402261713</v>
      </c>
      <c r="AE8" s="27">
        <f t="shared" si="5"/>
        <v>5619.089937113327</v>
      </c>
      <c r="AF8" s="29"/>
      <c r="AG8" s="30">
        <f>F8/H8</f>
        <v>286279621.39365476</v>
      </c>
      <c r="AH8" s="23">
        <f>(M8/AG8)*100</f>
        <v>0.3795715093900444</v>
      </c>
      <c r="AI8" s="23">
        <f>(Q8/AG8)*100</f>
        <v>1.3973071015416196</v>
      </c>
      <c r="AJ8" s="23">
        <f>(R8/AG8)*100</f>
        <v>1.3311296771487429</v>
      </c>
      <c r="AK8" s="23">
        <f>(U8/AG8)*100</f>
        <v>1.3311296771487429</v>
      </c>
      <c r="AL8" s="23">
        <f t="shared" si="11"/>
        <v>3.108</v>
      </c>
    </row>
    <row r="9" spans="1:38" ht="12.75">
      <c r="A9" s="14" t="s">
        <v>51</v>
      </c>
      <c r="B9" s="15" t="s">
        <v>52</v>
      </c>
      <c r="C9" s="16" t="s">
        <v>38</v>
      </c>
      <c r="D9" s="17"/>
      <c r="E9" s="17"/>
      <c r="F9" s="18">
        <v>2576920800</v>
      </c>
      <c r="G9" s="34">
        <v>57.87</v>
      </c>
      <c r="H9" s="20">
        <f t="shared" si="6"/>
        <v>0.5787</v>
      </c>
      <c r="I9" s="18">
        <v>14519990.49</v>
      </c>
      <c r="J9" s="18">
        <v>1454259.54</v>
      </c>
      <c r="K9" s="18">
        <v>892949.91</v>
      </c>
      <c r="L9" s="18">
        <v>238788.71</v>
      </c>
      <c r="M9" s="21">
        <f t="shared" si="7"/>
        <v>17105988.650000002</v>
      </c>
      <c r="N9" s="18">
        <v>69101862.5</v>
      </c>
      <c r="Q9" s="21">
        <f t="shared" si="8"/>
        <v>69101862.5</v>
      </c>
      <c r="R9" s="18">
        <v>18939491</v>
      </c>
      <c r="S9" s="18">
        <v>515384</v>
      </c>
      <c r="U9" s="22">
        <f t="shared" si="9"/>
        <v>19454875</v>
      </c>
      <c r="V9" s="21">
        <f t="shared" si="10"/>
        <v>105662726.14999999</v>
      </c>
      <c r="W9" s="23">
        <f t="shared" si="0"/>
        <v>0.7349659717908288</v>
      </c>
      <c r="X9" s="23">
        <f t="shared" si="0"/>
        <v>0.01999999379103929</v>
      </c>
      <c r="Y9" s="23">
        <f t="shared" si="1"/>
        <v>0.7549659655818681</v>
      </c>
      <c r="Z9" s="24">
        <f t="shared" si="2"/>
        <v>2.6815671828175702</v>
      </c>
      <c r="AA9" s="24">
        <f t="shared" si="3"/>
        <v>0.6638150714604811</v>
      </c>
      <c r="AB9" s="25"/>
      <c r="AC9" s="24">
        <f t="shared" si="4"/>
        <v>4.100348219859919</v>
      </c>
      <c r="AD9" s="35">
        <v>139160.91753369177</v>
      </c>
      <c r="AE9" s="27">
        <f t="shared" si="5"/>
        <v>5706.08220483346</v>
      </c>
      <c r="AF9" s="29"/>
      <c r="AG9" s="30">
        <f>F9/H9</f>
        <v>4452947641.264904</v>
      </c>
      <c r="AH9" s="23">
        <f>(M9/AG9)*100</f>
        <v>0.3841497818541804</v>
      </c>
      <c r="AI9" s="23">
        <f>(Q9/AG9)*100</f>
        <v>1.5518229286965282</v>
      </c>
      <c r="AJ9" s="23">
        <f>(R9/AG9)*100</f>
        <v>0.42532480787535265</v>
      </c>
      <c r="AK9" s="23">
        <f>(U9/AG9)*100</f>
        <v>0.43689880428222705</v>
      </c>
      <c r="AL9" s="23">
        <f t="shared" si="11"/>
        <v>2.3729999999999998</v>
      </c>
    </row>
    <row r="10" spans="1:38" ht="12.75">
      <c r="A10" s="14" t="s">
        <v>53</v>
      </c>
      <c r="B10" s="15" t="s">
        <v>54</v>
      </c>
      <c r="C10" s="16" t="s">
        <v>38</v>
      </c>
      <c r="D10" s="17"/>
      <c r="E10" s="17"/>
      <c r="F10" s="18">
        <v>119467712</v>
      </c>
      <c r="G10" s="34">
        <v>64.49</v>
      </c>
      <c r="H10" s="20">
        <f t="shared" si="6"/>
        <v>0.6448999999999999</v>
      </c>
      <c r="I10" s="18">
        <v>588828.73</v>
      </c>
      <c r="J10" s="18">
        <v>58290.87</v>
      </c>
      <c r="K10" s="18">
        <v>35791.98</v>
      </c>
      <c r="L10" s="18">
        <v>9571.33</v>
      </c>
      <c r="M10" s="21">
        <f t="shared" si="7"/>
        <v>692482.9099999999</v>
      </c>
      <c r="N10" s="18">
        <v>2356613</v>
      </c>
      <c r="Q10" s="21">
        <f t="shared" si="8"/>
        <v>2356613</v>
      </c>
      <c r="R10" s="18">
        <v>336901.24</v>
      </c>
      <c r="U10" s="22">
        <f t="shared" si="9"/>
        <v>336901.24</v>
      </c>
      <c r="V10" s="21">
        <f t="shared" si="10"/>
        <v>3385997.1500000004</v>
      </c>
      <c r="W10" s="23">
        <f t="shared" si="0"/>
        <v>0.28200191864392615</v>
      </c>
      <c r="X10" s="23">
        <f t="shared" si="0"/>
        <v>0</v>
      </c>
      <c r="Y10" s="23">
        <f t="shared" si="1"/>
        <v>0.28200191864392615</v>
      </c>
      <c r="Z10" s="24">
        <f t="shared" si="2"/>
        <v>1.9725940679269054</v>
      </c>
      <c r="AA10" s="24">
        <f t="shared" si="3"/>
        <v>0.5796402211168151</v>
      </c>
      <c r="AB10" s="25"/>
      <c r="AC10" s="24">
        <f t="shared" si="4"/>
        <v>2.8342362076876473</v>
      </c>
      <c r="AD10" s="35">
        <v>136173.61477572558</v>
      </c>
      <c r="AE10" s="27">
        <f t="shared" si="5"/>
        <v>3859.4818952907103</v>
      </c>
      <c r="AF10" s="29"/>
      <c r="AG10" s="30">
        <f>F10/H10</f>
        <v>185249979.84183598</v>
      </c>
      <c r="AH10" s="23">
        <f>(M10/AG10)*100</f>
        <v>0.37380997859823406</v>
      </c>
      <c r="AI10" s="23">
        <f>(Q10/AG10)*100</f>
        <v>1.2721259144060613</v>
      </c>
      <c r="AJ10" s="23">
        <f>(R10/AG10)*100</f>
        <v>0.18186303733346795</v>
      </c>
      <c r="AK10" s="23">
        <f>(U10/AG10)*100</f>
        <v>0.18186303733346795</v>
      </c>
      <c r="AL10" s="23">
        <f t="shared" si="11"/>
        <v>1.8279999999999998</v>
      </c>
    </row>
    <row r="11" spans="1:38" ht="12.75">
      <c r="A11" s="14" t="s">
        <v>55</v>
      </c>
      <c r="B11" s="15" t="s">
        <v>56</v>
      </c>
      <c r="C11" s="16" t="s">
        <v>38</v>
      </c>
      <c r="D11" s="33"/>
      <c r="E11" s="17"/>
      <c r="F11" s="18">
        <v>105697672</v>
      </c>
      <c r="G11" s="34">
        <v>55.65</v>
      </c>
      <c r="H11" s="20">
        <f t="shared" si="6"/>
        <v>0.5565</v>
      </c>
      <c r="I11" s="18">
        <v>579805.92</v>
      </c>
      <c r="J11" s="18">
        <v>57589.5</v>
      </c>
      <c r="K11" s="18">
        <v>35361.32</v>
      </c>
      <c r="L11" s="18">
        <v>9456.17</v>
      </c>
      <c r="M11" s="21">
        <f t="shared" si="7"/>
        <v>682212.91</v>
      </c>
      <c r="N11" s="18">
        <v>1742324</v>
      </c>
      <c r="Q11" s="21">
        <f t="shared" si="8"/>
        <v>1742324</v>
      </c>
      <c r="R11" s="18">
        <v>588016.91</v>
      </c>
      <c r="U11" s="22">
        <f t="shared" si="9"/>
        <v>588016.91</v>
      </c>
      <c r="V11" s="21">
        <f t="shared" si="10"/>
        <v>3012553.82</v>
      </c>
      <c r="W11" s="23">
        <f t="shared" si="0"/>
        <v>0.5563196415527487</v>
      </c>
      <c r="X11" s="23">
        <f t="shared" si="0"/>
        <v>0</v>
      </c>
      <c r="Y11" s="23">
        <f t="shared" si="1"/>
        <v>0.5563196415527487</v>
      </c>
      <c r="Z11" s="24">
        <f t="shared" si="2"/>
        <v>1.6484033820536748</v>
      </c>
      <c r="AA11" s="24">
        <f t="shared" si="3"/>
        <v>0.6454379714247633</v>
      </c>
      <c r="AB11" s="25"/>
      <c r="AC11" s="24">
        <f t="shared" si="4"/>
        <v>2.8501609950311866</v>
      </c>
      <c r="AD11" s="35">
        <v>119020.38404726736</v>
      </c>
      <c r="AE11" s="27">
        <f t="shared" si="5"/>
        <v>3392.272562251535</v>
      </c>
      <c r="AF11" s="29"/>
      <c r="AG11" s="30">
        <f>F11/H11</f>
        <v>189932923.6298293</v>
      </c>
      <c r="AH11" s="23">
        <f>(M11/AG11)*100</f>
        <v>0.3591862310978808</v>
      </c>
      <c r="AI11" s="23">
        <f>(Q11/AG11)*100</f>
        <v>0.91733648211287</v>
      </c>
      <c r="AJ11" s="23">
        <f>(R11/AG11)*100</f>
        <v>0.30959188052410463</v>
      </c>
      <c r="AK11" s="23">
        <f>(U11/AG11)*100</f>
        <v>0.30959188052410463</v>
      </c>
      <c r="AL11" s="23">
        <f t="shared" si="11"/>
        <v>1.586</v>
      </c>
    </row>
    <row r="12" spans="1:38" ht="12.75">
      <c r="A12" s="14" t="s">
        <v>57</v>
      </c>
      <c r="B12" s="15" t="s">
        <v>58</v>
      </c>
      <c r="C12" s="16" t="s">
        <v>38</v>
      </c>
      <c r="D12" s="17"/>
      <c r="E12" s="17"/>
      <c r="F12" s="18">
        <v>3645856678</v>
      </c>
      <c r="G12" s="34">
        <v>107.03</v>
      </c>
      <c r="H12" s="20">
        <f t="shared" si="6"/>
        <v>1.0703</v>
      </c>
      <c r="I12" s="18">
        <v>10955789.639999999</v>
      </c>
      <c r="J12" s="18">
        <v>1090299.52</v>
      </c>
      <c r="K12" s="18">
        <v>669469.81</v>
      </c>
      <c r="L12" s="18">
        <v>179026.65</v>
      </c>
      <c r="M12" s="21">
        <f t="shared" si="7"/>
        <v>12894585.62</v>
      </c>
      <c r="N12" s="18">
        <v>29048102.5</v>
      </c>
      <c r="O12" s="18">
        <v>15798741.94</v>
      </c>
      <c r="Q12" s="21">
        <f t="shared" si="8"/>
        <v>44846844.44</v>
      </c>
      <c r="R12" s="18">
        <v>15836155.72</v>
      </c>
      <c r="U12" s="22">
        <f t="shared" si="9"/>
        <v>15836155.72</v>
      </c>
      <c r="V12" s="21">
        <f t="shared" si="10"/>
        <v>73577585.78</v>
      </c>
      <c r="W12" s="23">
        <f t="shared" si="0"/>
        <v>0.43436034706353865</v>
      </c>
      <c r="X12" s="23">
        <f t="shared" si="0"/>
        <v>0</v>
      </c>
      <c r="Y12" s="23">
        <f t="shared" si="1"/>
        <v>0.43436034706353865</v>
      </c>
      <c r="Z12" s="24">
        <f t="shared" si="2"/>
        <v>1.2300769997519907</v>
      </c>
      <c r="AA12" s="24">
        <f t="shared" si="3"/>
        <v>0.35367779808265953</v>
      </c>
      <c r="AB12" s="25"/>
      <c r="AC12" s="24">
        <f t="shared" si="4"/>
        <v>2.0181151448981893</v>
      </c>
      <c r="AD12" s="35">
        <v>225035.3432835821</v>
      </c>
      <c r="AE12" s="27">
        <f t="shared" si="5"/>
        <v>4541.4723441796</v>
      </c>
      <c r="AF12" s="29"/>
      <c r="AG12" s="30">
        <f>F12/H12</f>
        <v>3406387627.7679152</v>
      </c>
      <c r="AH12" s="23">
        <f>(M12/AG12)*100</f>
        <v>0.37854134728787053</v>
      </c>
      <c r="AI12" s="23">
        <f>(Q12/AG12)*100</f>
        <v>1.3165514128345557</v>
      </c>
      <c r="AJ12" s="23">
        <f>(R12/AG12)*100</f>
        <v>0.4648958794621055</v>
      </c>
      <c r="AK12" s="23">
        <f>(U12/AG12)*100</f>
        <v>0.4648958794621055</v>
      </c>
      <c r="AL12" s="23">
        <f t="shared" si="11"/>
        <v>2.161</v>
      </c>
    </row>
    <row r="13" spans="1:38" ht="12.75">
      <c r="A13" s="14" t="s">
        <v>59</v>
      </c>
      <c r="B13" s="15" t="s">
        <v>60</v>
      </c>
      <c r="C13" s="16" t="s">
        <v>38</v>
      </c>
      <c r="D13" s="17"/>
      <c r="E13" s="17"/>
      <c r="F13" s="18">
        <v>2399494081</v>
      </c>
      <c r="G13" s="34">
        <v>98.32</v>
      </c>
      <c r="H13" s="20">
        <f t="shared" si="6"/>
        <v>0.9832</v>
      </c>
      <c r="I13" s="18">
        <v>7942753.87</v>
      </c>
      <c r="J13" s="18">
        <v>794494.19</v>
      </c>
      <c r="K13" s="18">
        <v>487838.3</v>
      </c>
      <c r="L13" s="18">
        <v>130455.56</v>
      </c>
      <c r="M13" s="21">
        <f t="shared" si="7"/>
        <v>9355541.920000002</v>
      </c>
      <c r="N13" s="18">
        <v>19608987</v>
      </c>
      <c r="O13" s="18">
        <v>9952018.09</v>
      </c>
      <c r="Q13" s="21">
        <f t="shared" si="8"/>
        <v>29561005.09</v>
      </c>
      <c r="R13" s="18">
        <v>17774078.71</v>
      </c>
      <c r="U13" s="22">
        <f t="shared" si="9"/>
        <v>17774078.71</v>
      </c>
      <c r="V13" s="21">
        <f t="shared" si="10"/>
        <v>56690625.71999999</v>
      </c>
      <c r="W13" s="23">
        <f t="shared" si="0"/>
        <v>0.740742761182081</v>
      </c>
      <c r="X13" s="23">
        <f t="shared" si="0"/>
        <v>0</v>
      </c>
      <c r="Y13" s="23">
        <f t="shared" si="1"/>
        <v>0.740742761182081</v>
      </c>
      <c r="Z13" s="24">
        <f t="shared" si="2"/>
        <v>1.2319682438091415</v>
      </c>
      <c r="AA13" s="24">
        <f t="shared" si="3"/>
        <v>0.3898964366730606</v>
      </c>
      <c r="AB13" s="25"/>
      <c r="AC13" s="24">
        <f t="shared" si="4"/>
        <v>2.3626074416642826</v>
      </c>
      <c r="AD13" s="35">
        <v>188212.5418253144</v>
      </c>
      <c r="AE13" s="27">
        <f t="shared" si="5"/>
        <v>4446.723519310379</v>
      </c>
      <c r="AF13" s="29"/>
      <c r="AG13" s="30">
        <f>F13/H13</f>
        <v>2440494386.6965013</v>
      </c>
      <c r="AH13" s="23">
        <f>(M13/AG13)*100</f>
        <v>0.38334617653695313</v>
      </c>
      <c r="AI13" s="23">
        <f>(Q13/AG13)*100</f>
        <v>1.211271177313148</v>
      </c>
      <c r="AJ13" s="23">
        <f>(R13/AG13)*100</f>
        <v>0.7282982827942222</v>
      </c>
      <c r="AK13" s="23">
        <f>(U13/AG13)*100</f>
        <v>0.7282982827942222</v>
      </c>
      <c r="AL13" s="23">
        <f t="shared" si="11"/>
        <v>2.322</v>
      </c>
    </row>
    <row r="14" spans="1:38" ht="12.75">
      <c r="A14" s="14" t="s">
        <v>61</v>
      </c>
      <c r="B14" s="15" t="s">
        <v>62</v>
      </c>
      <c r="C14" s="16" t="s">
        <v>38</v>
      </c>
      <c r="D14" s="17"/>
      <c r="E14" s="17"/>
      <c r="F14" s="18">
        <v>850046338</v>
      </c>
      <c r="G14" s="34">
        <v>60</v>
      </c>
      <c r="H14" s="20">
        <f t="shared" si="6"/>
        <v>0.6</v>
      </c>
      <c r="I14" s="18">
        <v>4727367.970000001</v>
      </c>
      <c r="J14" s="18">
        <v>468702.27</v>
      </c>
      <c r="K14" s="18">
        <v>287794.33</v>
      </c>
      <c r="L14" s="18">
        <v>76960.69</v>
      </c>
      <c r="M14" s="21">
        <f t="shared" si="7"/>
        <v>5560825.260000001</v>
      </c>
      <c r="N14" s="18">
        <v>17325426</v>
      </c>
      <c r="Q14" s="21">
        <f t="shared" si="8"/>
        <v>17325426</v>
      </c>
      <c r="R14" s="18">
        <v>6544593.31</v>
      </c>
      <c r="U14" s="22">
        <f t="shared" si="9"/>
        <v>6544593.31</v>
      </c>
      <c r="V14" s="21">
        <f t="shared" si="10"/>
        <v>29430844.57</v>
      </c>
      <c r="W14" s="23">
        <f t="shared" si="0"/>
        <v>0.7699101822376182</v>
      </c>
      <c r="X14" s="23">
        <f t="shared" si="0"/>
        <v>0</v>
      </c>
      <c r="Y14" s="23">
        <f t="shared" si="1"/>
        <v>0.7699101822376182</v>
      </c>
      <c r="Z14" s="24">
        <f t="shared" si="2"/>
        <v>2.0381743000932735</v>
      </c>
      <c r="AA14" s="24">
        <f t="shared" si="3"/>
        <v>0.6541790737059796</v>
      </c>
      <c r="AB14" s="25"/>
      <c r="AC14" s="24">
        <f t="shared" si="4"/>
        <v>3.462263556036871</v>
      </c>
      <c r="AD14" s="35">
        <v>135373.055028463</v>
      </c>
      <c r="AE14" s="27">
        <f t="shared" si="5"/>
        <v>4686.971948944212</v>
      </c>
      <c r="AF14" s="29"/>
      <c r="AG14" s="30">
        <f>F14/H14</f>
        <v>1416743896.6666667</v>
      </c>
      <c r="AH14" s="23">
        <f>(M14/AG14)*100</f>
        <v>0.3925074442235878</v>
      </c>
      <c r="AI14" s="23">
        <f>(Q14/AG14)*100</f>
        <v>1.222904580055964</v>
      </c>
      <c r="AJ14" s="23">
        <f>(R14/AG14)*100</f>
        <v>0.4619461093425709</v>
      </c>
      <c r="AK14" s="23">
        <f>(U14/AG14)*100</f>
        <v>0.4619461093425709</v>
      </c>
      <c r="AL14" s="23">
        <f t="shared" si="11"/>
        <v>2.0780000000000003</v>
      </c>
    </row>
    <row r="15" spans="1:38" ht="12.75">
      <c r="A15" s="14" t="s">
        <v>63</v>
      </c>
      <c r="B15" s="15" t="s">
        <v>64</v>
      </c>
      <c r="C15" s="16" t="s">
        <v>38</v>
      </c>
      <c r="D15" s="17"/>
      <c r="E15" s="17"/>
      <c r="F15" s="18">
        <v>792876551</v>
      </c>
      <c r="G15" s="34">
        <v>69.56</v>
      </c>
      <c r="H15" s="20">
        <f t="shared" si="6"/>
        <v>0.6956</v>
      </c>
      <c r="I15" s="18">
        <v>3704798.06</v>
      </c>
      <c r="K15" s="18">
        <v>226787.73</v>
      </c>
      <c r="L15" s="18">
        <v>60646.57</v>
      </c>
      <c r="M15" s="21">
        <f t="shared" si="7"/>
        <v>3992232.36</v>
      </c>
      <c r="N15" s="18">
        <v>10936199</v>
      </c>
      <c r="O15" s="18">
        <v>6151476.22</v>
      </c>
      <c r="P15" s="18">
        <v>1166526</v>
      </c>
      <c r="Q15" s="21">
        <f t="shared" si="8"/>
        <v>18254201.22</v>
      </c>
      <c r="R15" s="18">
        <v>7349054</v>
      </c>
      <c r="T15" s="18">
        <v>399754</v>
      </c>
      <c r="U15" s="22">
        <f t="shared" si="9"/>
        <v>7748808</v>
      </c>
      <c r="V15" s="21">
        <f t="shared" si="10"/>
        <v>29995241.58</v>
      </c>
      <c r="W15" s="23">
        <f t="shared" si="0"/>
        <v>0.9268850227353994</v>
      </c>
      <c r="X15" s="23">
        <f t="shared" si="0"/>
        <v>0</v>
      </c>
      <c r="Y15" s="23">
        <f t="shared" si="1"/>
        <v>0.9773032119851404</v>
      </c>
      <c r="Z15" s="24">
        <f t="shared" si="2"/>
        <v>2.3022753286091318</v>
      </c>
      <c r="AA15" s="24">
        <f t="shared" si="3"/>
        <v>0.5035124768117906</v>
      </c>
      <c r="AB15" s="25"/>
      <c r="AC15" s="24">
        <f t="shared" si="4"/>
        <v>3.783091017406062</v>
      </c>
      <c r="AD15" s="35">
        <v>248649.85380116958</v>
      </c>
      <c r="AE15" s="27">
        <f t="shared" si="5"/>
        <v>9406.650283945353</v>
      </c>
      <c r="AF15" s="29"/>
      <c r="AG15" s="30">
        <f>F15/H15</f>
        <v>1139845530.4772859</v>
      </c>
      <c r="AH15" s="23">
        <f>(M15/AG15)*100</f>
        <v>0.3502432788702815</v>
      </c>
      <c r="AI15" s="23">
        <f>(Q15/AG15)*100</f>
        <v>1.6014627185805117</v>
      </c>
      <c r="AJ15" s="23">
        <f>(R15/AG15)*100</f>
        <v>0.6447412218147437</v>
      </c>
      <c r="AK15" s="23">
        <f>(U15/AG15)*100</f>
        <v>0.6798121142568636</v>
      </c>
      <c r="AL15" s="23">
        <f t="shared" si="11"/>
        <v>2.6310000000000002</v>
      </c>
    </row>
    <row r="16" spans="1:38" ht="12.75">
      <c r="A16" s="14" t="s">
        <v>65</v>
      </c>
      <c r="B16" s="32" t="s">
        <v>66</v>
      </c>
      <c r="C16" s="16" t="s">
        <v>38</v>
      </c>
      <c r="D16" s="17"/>
      <c r="E16" s="17"/>
      <c r="F16" s="18">
        <v>1566962391</v>
      </c>
      <c r="G16" s="34">
        <v>76.74</v>
      </c>
      <c r="H16" s="20">
        <f t="shared" si="6"/>
        <v>0.7674</v>
      </c>
      <c r="I16" s="18">
        <v>6644520.38</v>
      </c>
      <c r="J16" s="18">
        <v>659536.34</v>
      </c>
      <c r="K16" s="18">
        <v>404970.98</v>
      </c>
      <c r="L16" s="18">
        <v>108295.55</v>
      </c>
      <c r="M16" s="21">
        <f t="shared" si="7"/>
        <v>7817323.249999999</v>
      </c>
      <c r="N16" s="18">
        <v>877770</v>
      </c>
      <c r="Q16" s="21">
        <f t="shared" si="8"/>
        <v>877770</v>
      </c>
      <c r="R16" s="18">
        <v>5758740.17</v>
      </c>
      <c r="U16" s="22">
        <f t="shared" si="9"/>
        <v>5758740.17</v>
      </c>
      <c r="V16" s="21">
        <f t="shared" si="10"/>
        <v>14453833.419999998</v>
      </c>
      <c r="W16" s="23">
        <f t="shared" si="0"/>
        <v>0.36750978856135164</v>
      </c>
      <c r="X16" s="23">
        <f t="shared" si="0"/>
        <v>0</v>
      </c>
      <c r="Y16" s="23">
        <f t="shared" si="1"/>
        <v>0.36750978856135164</v>
      </c>
      <c r="Z16" s="24">
        <f t="shared" si="2"/>
        <v>0.05601729850324148</v>
      </c>
      <c r="AA16" s="24">
        <f t="shared" si="3"/>
        <v>0.49888391035417007</v>
      </c>
      <c r="AB16" s="25"/>
      <c r="AC16" s="24">
        <f t="shared" si="4"/>
        <v>0.9224109974187631</v>
      </c>
      <c r="AD16" s="35">
        <v>953465.1410658307</v>
      </c>
      <c r="AE16" s="27">
        <f t="shared" si="5"/>
        <v>8794.867317745546</v>
      </c>
      <c r="AF16" s="29"/>
      <c r="AG16" s="30">
        <f>F16/H16</f>
        <v>2041910856.1376076</v>
      </c>
      <c r="AH16" s="23">
        <f>(M16/AG16)*100</f>
        <v>0.38284351280579004</v>
      </c>
      <c r="AI16" s="23">
        <f>(Q16/AG16)*100</f>
        <v>0.042987674871387514</v>
      </c>
      <c r="AJ16" s="23">
        <f>(R16/AG16)*100</f>
        <v>0.28202701174198125</v>
      </c>
      <c r="AK16" s="23">
        <f>(U16/AG16)*100</f>
        <v>0.28202701174198125</v>
      </c>
      <c r="AL16" s="23">
        <f t="shared" si="11"/>
        <v>0.708</v>
      </c>
    </row>
    <row r="17" spans="1:38" ht="12.75">
      <c r="A17" s="14" t="s">
        <v>67</v>
      </c>
      <c r="B17" s="32" t="s">
        <v>68</v>
      </c>
      <c r="C17" s="16" t="s">
        <v>38</v>
      </c>
      <c r="D17" s="17"/>
      <c r="E17" s="17"/>
      <c r="F17" s="18">
        <v>3470324058</v>
      </c>
      <c r="G17" s="34">
        <v>88.63</v>
      </c>
      <c r="H17" s="20">
        <f t="shared" si="6"/>
        <v>0.8863</v>
      </c>
      <c r="I17" s="18">
        <v>12439614.930000002</v>
      </c>
      <c r="K17" s="18">
        <v>754814.75</v>
      </c>
      <c r="L17" s="18">
        <v>201849.22</v>
      </c>
      <c r="M17" s="21">
        <f t="shared" si="7"/>
        <v>13396278.900000002</v>
      </c>
      <c r="N17" s="18">
        <v>10536409</v>
      </c>
      <c r="P17" s="18">
        <v>1013625</v>
      </c>
      <c r="Q17" s="21">
        <f t="shared" si="8"/>
        <v>11550034</v>
      </c>
      <c r="R17" s="18">
        <v>20006707.43</v>
      </c>
      <c r="T17" s="18">
        <v>1338698</v>
      </c>
      <c r="U17" s="22">
        <f t="shared" si="9"/>
        <v>21345405.43</v>
      </c>
      <c r="V17" s="21">
        <f t="shared" si="10"/>
        <v>46291718.33</v>
      </c>
      <c r="W17" s="23">
        <f t="shared" si="0"/>
        <v>0.576508334542399</v>
      </c>
      <c r="X17" s="23">
        <f t="shared" si="0"/>
        <v>0</v>
      </c>
      <c r="Y17" s="23">
        <f t="shared" si="1"/>
        <v>0.6150839251104889</v>
      </c>
      <c r="Z17" s="24">
        <f t="shared" si="2"/>
        <v>0.33282292393916835</v>
      </c>
      <c r="AA17" s="24">
        <f t="shared" si="3"/>
        <v>0.3860238604840978</v>
      </c>
      <c r="AB17" s="25"/>
      <c r="AC17" s="24">
        <f t="shared" si="4"/>
        <v>1.333930709533755</v>
      </c>
      <c r="AD17" s="35">
        <v>506285.28428093647</v>
      </c>
      <c r="AE17" s="27">
        <f t="shared" si="5"/>
        <v>6753.494884873685</v>
      </c>
      <c r="AF17" s="29"/>
      <c r="AG17" s="30">
        <f>F17/H17</f>
        <v>3915518512.918876</v>
      </c>
      <c r="AH17" s="23">
        <f>(M17/AG17)*100</f>
        <v>0.3421329475470559</v>
      </c>
      <c r="AI17" s="23">
        <f>(Q17/AG17)*100</f>
        <v>0.29498095748728487</v>
      </c>
      <c r="AJ17" s="23">
        <f>(R17/AG17)*100</f>
        <v>0.5109593369049283</v>
      </c>
      <c r="AK17" s="23">
        <f>(U17/AG17)*100</f>
        <v>0.5451488828254263</v>
      </c>
      <c r="AL17" s="23">
        <f t="shared" si="11"/>
        <v>1.182</v>
      </c>
    </row>
    <row r="18" spans="1:38" ht="12.75">
      <c r="A18" s="14" t="s">
        <v>69</v>
      </c>
      <c r="B18" s="32" t="s">
        <v>70</v>
      </c>
      <c r="C18" s="16" t="s">
        <v>38</v>
      </c>
      <c r="D18" s="17"/>
      <c r="E18" s="17"/>
      <c r="F18" s="18">
        <v>292397738</v>
      </c>
      <c r="G18" s="34">
        <v>51.09</v>
      </c>
      <c r="H18" s="20">
        <f t="shared" si="6"/>
        <v>0.5109</v>
      </c>
      <c r="I18" s="18">
        <v>1815756.91</v>
      </c>
      <c r="J18" s="18">
        <v>179890.95</v>
      </c>
      <c r="K18" s="18">
        <v>110457.32</v>
      </c>
      <c r="L18" s="18">
        <v>29538.01</v>
      </c>
      <c r="M18" s="21">
        <f t="shared" si="7"/>
        <v>2135643.1899999995</v>
      </c>
      <c r="N18" s="18">
        <v>3830830</v>
      </c>
      <c r="O18" s="18">
        <v>2436916.99</v>
      </c>
      <c r="Q18" s="21">
        <f t="shared" si="8"/>
        <v>6267746.99</v>
      </c>
      <c r="R18" s="18">
        <v>3201656.28</v>
      </c>
      <c r="U18" s="22">
        <f t="shared" si="9"/>
        <v>3201656.28</v>
      </c>
      <c r="V18" s="21">
        <f t="shared" si="10"/>
        <v>11605046.459999999</v>
      </c>
      <c r="W18" s="23">
        <f t="shared" si="0"/>
        <v>1.0949661587327326</v>
      </c>
      <c r="X18" s="23">
        <f t="shared" si="0"/>
        <v>0</v>
      </c>
      <c r="Y18" s="23">
        <f t="shared" si="1"/>
        <v>1.0949661587327326</v>
      </c>
      <c r="Z18" s="24">
        <f t="shared" si="2"/>
        <v>2.143568904763552</v>
      </c>
      <c r="AA18" s="24">
        <f t="shared" si="3"/>
        <v>0.7303897781863139</v>
      </c>
      <c r="AB18" s="25"/>
      <c r="AC18" s="24">
        <f t="shared" si="4"/>
        <v>3.9689248416825986</v>
      </c>
      <c r="AD18" s="35">
        <v>115893.41692789969</v>
      </c>
      <c r="AE18" s="27">
        <f t="shared" si="5"/>
        <v>4599.722614326197</v>
      </c>
      <c r="AF18" s="29"/>
      <c r="AG18" s="30">
        <f>F18/H18</f>
        <v>572318923.4683892</v>
      </c>
      <c r="AH18" s="23">
        <f>(M18/AG18)*100</f>
        <v>0.37315613767538774</v>
      </c>
      <c r="AI18" s="23">
        <f>(Q18/AG18)*100</f>
        <v>1.0951493534436985</v>
      </c>
      <c r="AJ18" s="23">
        <f>(R18/AG18)*100</f>
        <v>0.559418210496553</v>
      </c>
      <c r="AK18" s="23">
        <f>(U18/AG18)*100</f>
        <v>0.559418210496553</v>
      </c>
      <c r="AL18" s="23">
        <f t="shared" si="11"/>
        <v>2.027</v>
      </c>
    </row>
    <row r="19" spans="1:38" ht="12.75">
      <c r="A19" s="14" t="s">
        <v>71</v>
      </c>
      <c r="B19" s="15" t="s">
        <v>72</v>
      </c>
      <c r="C19" s="16" t="s">
        <v>38</v>
      </c>
      <c r="D19" s="17"/>
      <c r="E19" s="17"/>
      <c r="F19" s="18">
        <v>986787846</v>
      </c>
      <c r="G19" s="34">
        <v>98.66</v>
      </c>
      <c r="H19" s="20">
        <f t="shared" si="6"/>
        <v>0.9865999999999999</v>
      </c>
      <c r="I19" s="18">
        <v>3208474.32</v>
      </c>
      <c r="K19" s="18">
        <v>195770.76</v>
      </c>
      <c r="L19" s="18">
        <v>52352.15</v>
      </c>
      <c r="M19" s="21">
        <f t="shared" si="7"/>
        <v>3456597.23</v>
      </c>
      <c r="N19" s="18">
        <v>9521833.53</v>
      </c>
      <c r="O19" s="18">
        <v>5073676.48</v>
      </c>
      <c r="Q19" s="21">
        <f t="shared" si="8"/>
        <v>14595510.01</v>
      </c>
      <c r="R19" s="18">
        <v>7818486.52</v>
      </c>
      <c r="T19" s="18">
        <v>350749</v>
      </c>
      <c r="U19" s="22">
        <f t="shared" si="9"/>
        <v>8169235.52</v>
      </c>
      <c r="V19" s="21">
        <f t="shared" si="10"/>
        <v>26221342.76</v>
      </c>
      <c r="W19" s="23">
        <f t="shared" si="0"/>
        <v>0.7923168644296414</v>
      </c>
      <c r="X19" s="23">
        <f t="shared" si="0"/>
        <v>0</v>
      </c>
      <c r="Y19" s="23">
        <f t="shared" si="1"/>
        <v>0.8278613840973472</v>
      </c>
      <c r="Z19" s="24">
        <f t="shared" si="2"/>
        <v>1.4790930055699125</v>
      </c>
      <c r="AA19" s="24">
        <f t="shared" si="3"/>
        <v>0.35028777908154335</v>
      </c>
      <c r="AB19" s="25"/>
      <c r="AC19" s="24">
        <f t="shared" si="4"/>
        <v>2.6572421687488035</v>
      </c>
      <c r="AD19" s="35">
        <v>242422.28278294325</v>
      </c>
      <c r="AE19" s="27">
        <f t="shared" si="5"/>
        <v>6441.747124551838</v>
      </c>
      <c r="AF19" s="29"/>
      <c r="AG19" s="30">
        <f>F19/H19</f>
        <v>1000190397.3241436</v>
      </c>
      <c r="AH19" s="23">
        <f>(M19/AG19)*100</f>
        <v>0.34559392284185064</v>
      </c>
      <c r="AI19" s="23">
        <f>(Q19/AG19)*100</f>
        <v>1.4592731592952757</v>
      </c>
      <c r="AJ19" s="23">
        <f>(R19/AG19)*100</f>
        <v>0.7816998184462843</v>
      </c>
      <c r="AK19" s="23">
        <f>(U19/AG19)*100</f>
        <v>0.8167680415504428</v>
      </c>
      <c r="AL19" s="23">
        <f t="shared" si="11"/>
        <v>2.622</v>
      </c>
    </row>
    <row r="20" spans="1:38" ht="12.75">
      <c r="A20" s="14" t="s">
        <v>73</v>
      </c>
      <c r="B20" s="15" t="s">
        <v>74</v>
      </c>
      <c r="C20" s="16" t="s">
        <v>38</v>
      </c>
      <c r="D20" s="17"/>
      <c r="E20" s="17"/>
      <c r="F20" s="18">
        <v>1062195872</v>
      </c>
      <c r="G20" s="34">
        <v>90.83</v>
      </c>
      <c r="H20" s="20">
        <f t="shared" si="6"/>
        <v>0.9083</v>
      </c>
      <c r="I20" s="18">
        <v>3674028.02</v>
      </c>
      <c r="J20" s="18">
        <v>367311.56</v>
      </c>
      <c r="K20" s="18">
        <v>225538.02</v>
      </c>
      <c r="L20" s="18">
        <v>60312.38</v>
      </c>
      <c r="M20" s="21">
        <f t="shared" si="7"/>
        <v>4327189.9799999995</v>
      </c>
      <c r="N20" s="18">
        <v>8281008</v>
      </c>
      <c r="Q20" s="21">
        <f t="shared" si="8"/>
        <v>8281008</v>
      </c>
      <c r="R20" s="18">
        <v>19040516</v>
      </c>
      <c r="U20" s="22">
        <f t="shared" si="9"/>
        <v>19040516</v>
      </c>
      <c r="V20" s="21">
        <f t="shared" si="10"/>
        <v>31648713.979999997</v>
      </c>
      <c r="W20" s="23">
        <f t="shared" si="0"/>
        <v>1.7925616641824043</v>
      </c>
      <c r="X20" s="23">
        <f t="shared" si="0"/>
        <v>0</v>
      </c>
      <c r="Y20" s="23">
        <f t="shared" si="1"/>
        <v>1.7925616641824043</v>
      </c>
      <c r="Z20" s="24">
        <f t="shared" si="2"/>
        <v>0.7796121429475863</v>
      </c>
      <c r="AA20" s="24">
        <f t="shared" si="3"/>
        <v>0.40738154742141564</v>
      </c>
      <c r="AB20" s="25"/>
      <c r="AC20" s="24">
        <f t="shared" si="4"/>
        <v>2.9795553545514055</v>
      </c>
      <c r="AD20" s="35">
        <v>126997.83456886461</v>
      </c>
      <c r="AE20" s="27">
        <f t="shared" si="5"/>
        <v>3783.9707800609417</v>
      </c>
      <c r="AF20" s="29"/>
      <c r="AG20" s="30">
        <f>F20/H20</f>
        <v>1169432865.79324</v>
      </c>
      <c r="AH20" s="23">
        <f>(M20/AG20)*100</f>
        <v>0.3700246595228719</v>
      </c>
      <c r="AI20" s="23">
        <f>(Q20/AG20)*100</f>
        <v>0.7081217094392925</v>
      </c>
      <c r="AJ20" s="23">
        <f>(R20/AG20)*100</f>
        <v>1.6281837595768778</v>
      </c>
      <c r="AK20" s="23">
        <f>(U20/AG20)*100</f>
        <v>1.6281837595768778</v>
      </c>
      <c r="AL20" s="23">
        <f t="shared" si="11"/>
        <v>2.7059999999999995</v>
      </c>
    </row>
    <row r="21" spans="1:38" ht="12.75">
      <c r="A21" s="14" t="s">
        <v>75</v>
      </c>
      <c r="B21" s="15" t="s">
        <v>76</v>
      </c>
      <c r="C21" s="16" t="s">
        <v>38</v>
      </c>
      <c r="D21" s="17"/>
      <c r="E21" s="17"/>
      <c r="F21" s="18">
        <v>77796121</v>
      </c>
      <c r="G21" s="34">
        <v>55.36</v>
      </c>
      <c r="H21" s="20">
        <f t="shared" si="6"/>
        <v>0.5536</v>
      </c>
      <c r="I21" s="18">
        <v>444560.16</v>
      </c>
      <c r="J21" s="18">
        <v>43899.53</v>
      </c>
      <c r="K21" s="18">
        <v>26955.35</v>
      </c>
      <c r="L21" s="18">
        <v>7208.28</v>
      </c>
      <c r="M21" s="21">
        <f t="shared" si="7"/>
        <v>522623.31999999995</v>
      </c>
      <c r="N21" s="18">
        <v>1494257</v>
      </c>
      <c r="Q21" s="21">
        <f t="shared" si="8"/>
        <v>1494257</v>
      </c>
      <c r="R21" s="18">
        <v>510361</v>
      </c>
      <c r="S21" s="18">
        <v>15559</v>
      </c>
      <c r="U21" s="22">
        <f t="shared" si="9"/>
        <v>525920</v>
      </c>
      <c r="V21" s="21">
        <f t="shared" si="10"/>
        <v>2542800.3200000003</v>
      </c>
      <c r="W21" s="23">
        <f t="shared" si="0"/>
        <v>0.6560237110022491</v>
      </c>
      <c r="X21" s="23">
        <f t="shared" si="0"/>
        <v>0.01999971181082409</v>
      </c>
      <c r="Y21" s="23">
        <f t="shared" si="1"/>
        <v>0.6760234228130731</v>
      </c>
      <c r="Z21" s="24">
        <f t="shared" si="2"/>
        <v>1.920734582640695</v>
      </c>
      <c r="AA21" s="24">
        <f t="shared" si="3"/>
        <v>0.6717858336407286</v>
      </c>
      <c r="AB21" s="25"/>
      <c r="AC21" s="24">
        <f t="shared" si="4"/>
        <v>3.2685438390944968</v>
      </c>
      <c r="AD21" s="35">
        <v>156776.2931034483</v>
      </c>
      <c r="AE21" s="27">
        <f t="shared" si="5"/>
        <v>5124.301869393489</v>
      </c>
      <c r="AF21" s="29"/>
      <c r="AG21" s="30">
        <f>F21/H21</f>
        <v>140527675.21676302</v>
      </c>
      <c r="AH21" s="23">
        <f>(M21/AG21)*100</f>
        <v>0.3719006375035073</v>
      </c>
      <c r="AI21" s="23">
        <f>(Q21/AG21)*100</f>
        <v>1.0633186649498887</v>
      </c>
      <c r="AJ21" s="23">
        <f>(R21/AG21)*100</f>
        <v>0.3631747264108451</v>
      </c>
      <c r="AK21" s="23">
        <f>(U21/AG21)*100</f>
        <v>0.3742465668693173</v>
      </c>
      <c r="AL21" s="23">
        <f t="shared" si="11"/>
        <v>1.8090000000000002</v>
      </c>
    </row>
    <row r="22" spans="1:38" ht="12.75">
      <c r="A22" s="14" t="s">
        <v>77</v>
      </c>
      <c r="B22" s="15" t="s">
        <v>78</v>
      </c>
      <c r="C22" s="16" t="s">
        <v>38</v>
      </c>
      <c r="D22" s="17"/>
      <c r="E22" s="17"/>
      <c r="F22" s="18">
        <v>689712996</v>
      </c>
      <c r="G22" s="34">
        <v>52.86</v>
      </c>
      <c r="H22" s="20">
        <f t="shared" si="6"/>
        <v>0.5286</v>
      </c>
      <c r="I22" s="18">
        <v>4328637.27</v>
      </c>
      <c r="J22" s="18">
        <v>429248.56</v>
      </c>
      <c r="K22" s="18">
        <v>263568.81</v>
      </c>
      <c r="L22" s="18">
        <v>70482.41</v>
      </c>
      <c r="M22" s="21">
        <f t="shared" si="7"/>
        <v>5091937.049999999</v>
      </c>
      <c r="N22" s="18">
        <v>8606708.5</v>
      </c>
      <c r="O22" s="18">
        <v>7268807.34</v>
      </c>
      <c r="Q22" s="21">
        <f t="shared" si="8"/>
        <v>15875515.84</v>
      </c>
      <c r="R22" s="18">
        <v>8791448</v>
      </c>
      <c r="U22" s="22">
        <f t="shared" si="9"/>
        <v>8791448</v>
      </c>
      <c r="V22" s="21">
        <f t="shared" si="10"/>
        <v>29758900.889999997</v>
      </c>
      <c r="W22" s="23">
        <f t="shared" si="0"/>
        <v>1.2746530877315816</v>
      </c>
      <c r="X22" s="23">
        <f t="shared" si="0"/>
        <v>0</v>
      </c>
      <c r="Y22" s="23">
        <f t="shared" si="1"/>
        <v>1.2746530877315816</v>
      </c>
      <c r="Z22" s="24">
        <f t="shared" si="2"/>
        <v>2.301756807841852</v>
      </c>
      <c r="AA22" s="24">
        <f t="shared" si="3"/>
        <v>0.7382689726786008</v>
      </c>
      <c r="AB22" s="25"/>
      <c r="AC22" s="24">
        <f t="shared" si="4"/>
        <v>4.314678868252034</v>
      </c>
      <c r="AD22" s="35">
        <v>126197.41746538872</v>
      </c>
      <c r="AE22" s="27">
        <f t="shared" si="5"/>
        <v>5445.013303658928</v>
      </c>
      <c r="AF22" s="29"/>
      <c r="AG22" s="30">
        <f>F22/H22</f>
        <v>1304791895.5732124</v>
      </c>
      <c r="AH22" s="23">
        <f>(M22/AG22)*100</f>
        <v>0.39024897895790833</v>
      </c>
      <c r="AI22" s="23">
        <f>(Q22/AG22)*100</f>
        <v>1.2167086486252028</v>
      </c>
      <c r="AJ22" s="23">
        <f>(R22/AG22)*100</f>
        <v>0.673781622174914</v>
      </c>
      <c r="AK22" s="23">
        <f>(U22/AG22)*100</f>
        <v>0.673781622174914</v>
      </c>
      <c r="AL22" s="23">
        <f t="shared" si="11"/>
        <v>2.281</v>
      </c>
    </row>
    <row r="23" spans="1:38" ht="12.75">
      <c r="A23" s="14" t="s">
        <v>79</v>
      </c>
      <c r="B23" s="15" t="s">
        <v>80</v>
      </c>
      <c r="C23" s="16" t="s">
        <v>38</v>
      </c>
      <c r="D23" s="17"/>
      <c r="E23" s="17"/>
      <c r="F23" s="18">
        <v>2616184272</v>
      </c>
      <c r="G23" s="34">
        <v>98.36</v>
      </c>
      <c r="H23" s="20">
        <f t="shared" si="6"/>
        <v>0.9836</v>
      </c>
      <c r="I23" s="18">
        <v>8268242.65</v>
      </c>
      <c r="J23" s="18">
        <v>826731.96</v>
      </c>
      <c r="K23" s="18">
        <v>507633.06</v>
      </c>
      <c r="L23" s="18">
        <v>135748.99</v>
      </c>
      <c r="M23" s="21">
        <f t="shared" si="7"/>
        <v>9738356.66</v>
      </c>
      <c r="N23" s="18">
        <v>17312812</v>
      </c>
      <c r="P23" s="18">
        <v>1461568</v>
      </c>
      <c r="Q23" s="21">
        <f t="shared" si="8"/>
        <v>18774380</v>
      </c>
      <c r="R23" s="18">
        <v>19420939</v>
      </c>
      <c r="U23" s="22">
        <f t="shared" si="9"/>
        <v>19420939</v>
      </c>
      <c r="V23" s="21">
        <f t="shared" si="10"/>
        <v>47933675.660000004</v>
      </c>
      <c r="W23" s="23">
        <f t="shared" si="0"/>
        <v>0.7423383439712079</v>
      </c>
      <c r="X23" s="23">
        <f t="shared" si="0"/>
        <v>0</v>
      </c>
      <c r="Y23" s="23">
        <f t="shared" si="1"/>
        <v>0.7423383439712079</v>
      </c>
      <c r="Z23" s="24">
        <f t="shared" si="2"/>
        <v>0.7176245267175889</v>
      </c>
      <c r="AA23" s="24">
        <f t="shared" si="3"/>
        <v>0.372235119835626</v>
      </c>
      <c r="AB23" s="25"/>
      <c r="AC23" s="24">
        <f t="shared" si="4"/>
        <v>1.8321979905244228</v>
      </c>
      <c r="AD23" s="35">
        <v>391212.33755942946</v>
      </c>
      <c r="AE23" s="27">
        <f t="shared" si="5"/>
        <v>7167.784587447488</v>
      </c>
      <c r="AF23" s="29"/>
      <c r="AG23" s="30">
        <f>F23/H23</f>
        <v>2659805075.2338347</v>
      </c>
      <c r="AH23" s="23">
        <f>(M23/AG23)*100</f>
        <v>0.3661304638703218</v>
      </c>
      <c r="AI23" s="23">
        <f>(Q23/AG23)*100</f>
        <v>0.7058554844794205</v>
      </c>
      <c r="AJ23" s="23">
        <f>(R23/AG23)*100</f>
        <v>0.73016399513008</v>
      </c>
      <c r="AK23" s="23">
        <f>(U23/AG23)*100</f>
        <v>0.73016399513008</v>
      </c>
      <c r="AL23" s="23">
        <f t="shared" si="11"/>
        <v>1.802</v>
      </c>
    </row>
    <row r="24" spans="1:38" ht="12.75">
      <c r="A24" s="14" t="s">
        <v>81</v>
      </c>
      <c r="B24" s="15" t="s">
        <v>82</v>
      </c>
      <c r="C24" s="16" t="s">
        <v>38</v>
      </c>
      <c r="D24" s="17"/>
      <c r="E24" s="17"/>
      <c r="F24" s="18">
        <v>97893400</v>
      </c>
      <c r="G24" s="34">
        <v>57.7</v>
      </c>
      <c r="H24" s="20">
        <f t="shared" si="6"/>
        <v>0.5770000000000001</v>
      </c>
      <c r="I24" s="18">
        <v>556237.13</v>
      </c>
      <c r="J24" s="18">
        <v>55115.21</v>
      </c>
      <c r="K24" s="18">
        <v>33841.19</v>
      </c>
      <c r="L24" s="18">
        <v>9049.73</v>
      </c>
      <c r="M24" s="21">
        <f t="shared" si="7"/>
        <v>654243.26</v>
      </c>
      <c r="N24" s="18">
        <v>1988980</v>
      </c>
      <c r="Q24" s="21">
        <f t="shared" si="8"/>
        <v>1988980</v>
      </c>
      <c r="R24" s="18">
        <v>592067</v>
      </c>
      <c r="S24" s="18">
        <v>9789</v>
      </c>
      <c r="U24" s="22">
        <f t="shared" si="9"/>
        <v>601856</v>
      </c>
      <c r="V24" s="21">
        <f t="shared" si="10"/>
        <v>3245079.26</v>
      </c>
      <c r="W24" s="23">
        <f t="shared" si="0"/>
        <v>0.6048078828603358</v>
      </c>
      <c r="X24" s="23">
        <f t="shared" si="0"/>
        <v>0.009999652683429118</v>
      </c>
      <c r="Y24" s="23">
        <f t="shared" si="1"/>
        <v>0.6148075355437649</v>
      </c>
      <c r="Z24" s="24">
        <f t="shared" si="2"/>
        <v>2.031781509274374</v>
      </c>
      <c r="AA24" s="24">
        <f t="shared" si="3"/>
        <v>0.6683221340764547</v>
      </c>
      <c r="AB24" s="25"/>
      <c r="AC24" s="24">
        <f t="shared" si="4"/>
        <v>3.3149111788945933</v>
      </c>
      <c r="AD24" s="35">
        <v>122284.44108761329</v>
      </c>
      <c r="AE24" s="27">
        <f t="shared" si="5"/>
        <v>4053.6206076620665</v>
      </c>
      <c r="AF24" s="29"/>
      <c r="AG24" s="30">
        <f>F24/H24</f>
        <v>169659272.0970537</v>
      </c>
      <c r="AH24" s="23">
        <f>(M24/AG24)*100</f>
        <v>0.38562187136211434</v>
      </c>
      <c r="AI24" s="23">
        <f>(Q24/AG24)*100</f>
        <v>1.172337930851314</v>
      </c>
      <c r="AJ24" s="23">
        <f>(R24/AG24)*100</f>
        <v>0.3489741484104138</v>
      </c>
      <c r="AK24" s="23">
        <f>(U24/AG24)*100</f>
        <v>0.3547439480087524</v>
      </c>
      <c r="AL24" s="23">
        <f t="shared" si="11"/>
        <v>1.9129999999999998</v>
      </c>
    </row>
    <row r="25" spans="1:38" ht="12.75">
      <c r="A25" s="14" t="s">
        <v>83</v>
      </c>
      <c r="B25" s="15" t="s">
        <v>84</v>
      </c>
      <c r="C25" s="16" t="s">
        <v>85</v>
      </c>
      <c r="D25" s="17"/>
      <c r="E25" s="17"/>
      <c r="F25" s="36">
        <v>1315286224</v>
      </c>
      <c r="G25" s="34">
        <v>76.37</v>
      </c>
      <c r="H25" s="20">
        <f t="shared" si="6"/>
        <v>0.7637</v>
      </c>
      <c r="I25" s="18">
        <v>3581025.49</v>
      </c>
      <c r="L25" s="18">
        <v>43677.23</v>
      </c>
      <c r="M25" s="21">
        <f t="shared" si="7"/>
        <v>3624702.72</v>
      </c>
      <c r="N25" s="18">
        <v>14092157.29</v>
      </c>
      <c r="O25" s="18">
        <v>8324802.6</v>
      </c>
      <c r="Q25" s="21">
        <f t="shared" si="8"/>
        <v>22416959.89</v>
      </c>
      <c r="R25" s="18">
        <v>8455761</v>
      </c>
      <c r="S25" s="18">
        <v>65764</v>
      </c>
      <c r="T25" s="18">
        <v>580428</v>
      </c>
      <c r="U25" s="22">
        <f t="shared" si="9"/>
        <v>9101953</v>
      </c>
      <c r="V25" s="21">
        <f t="shared" si="10"/>
        <v>35143615.61</v>
      </c>
      <c r="W25" s="23">
        <f t="shared" si="0"/>
        <v>0.6428837195819364</v>
      </c>
      <c r="X25" s="23">
        <f t="shared" si="0"/>
        <v>0.00499997633975067</v>
      </c>
      <c r="Y25" s="23">
        <f t="shared" si="1"/>
        <v>0.6920131020850713</v>
      </c>
      <c r="Z25" s="24">
        <f t="shared" si="2"/>
        <v>1.704340810460735</v>
      </c>
      <c r="AA25" s="24">
        <f t="shared" si="3"/>
        <v>0.275582808810746</v>
      </c>
      <c r="AB25" s="25"/>
      <c r="AC25" s="24">
        <f t="shared" si="4"/>
        <v>2.6719367213565524</v>
      </c>
      <c r="AD25" s="35">
        <v>541137.054631829</v>
      </c>
      <c r="AE25" s="27">
        <f t="shared" si="5"/>
        <v>14458.83967557511</v>
      </c>
      <c r="AF25" s="29"/>
      <c r="AG25" s="30">
        <f>F25/H25</f>
        <v>1722255105.4078827</v>
      </c>
      <c r="AH25" s="23">
        <f>(M25/AG25)*100</f>
        <v>0.21046259108876672</v>
      </c>
      <c r="AI25" s="23">
        <f>(Q25/AG25)*100</f>
        <v>1.3016050769488634</v>
      </c>
      <c r="AJ25" s="23">
        <f>(R25/AG25)*100</f>
        <v>0.4909702966447248</v>
      </c>
      <c r="AK25" s="23">
        <f>(U25/AG25)*100</f>
        <v>0.528490406062369</v>
      </c>
      <c r="AL25" s="23">
        <f t="shared" si="11"/>
        <v>2.04</v>
      </c>
    </row>
    <row r="26" spans="1:38" ht="12.75">
      <c r="A26" s="14" t="s">
        <v>86</v>
      </c>
      <c r="B26" s="15" t="s">
        <v>87</v>
      </c>
      <c r="C26" s="16" t="s">
        <v>85</v>
      </c>
      <c r="D26" s="17"/>
      <c r="E26" s="17"/>
      <c r="F26" s="36">
        <v>1932808159</v>
      </c>
      <c r="G26" s="34">
        <v>84.68</v>
      </c>
      <c r="H26" s="20">
        <f t="shared" si="6"/>
        <v>0.8468000000000001</v>
      </c>
      <c r="I26" s="18">
        <v>5032081.779999999</v>
      </c>
      <c r="L26" s="18">
        <v>61444.46</v>
      </c>
      <c r="M26" s="21">
        <f t="shared" si="7"/>
        <v>5093526.239999999</v>
      </c>
      <c r="N26" s="18">
        <v>5401479</v>
      </c>
      <c r="Q26" s="21">
        <f t="shared" si="8"/>
        <v>5401479</v>
      </c>
      <c r="R26" s="18">
        <v>3028124</v>
      </c>
      <c r="S26" s="18">
        <v>96384</v>
      </c>
      <c r="U26" s="22">
        <f t="shared" si="9"/>
        <v>3124508</v>
      </c>
      <c r="V26" s="21">
        <f t="shared" si="10"/>
        <v>13619513.24</v>
      </c>
      <c r="W26" s="23">
        <f t="shared" si="0"/>
        <v>0.15666966149225572</v>
      </c>
      <c r="X26" s="23">
        <f t="shared" si="0"/>
        <v>0.004986733916203424</v>
      </c>
      <c r="Y26" s="23">
        <f t="shared" si="1"/>
        <v>0.16165639540845916</v>
      </c>
      <c r="Z26" s="24">
        <f t="shared" si="2"/>
        <v>0.2794627586213537</v>
      </c>
      <c r="AA26" s="24">
        <f t="shared" si="3"/>
        <v>0.26352983953851367</v>
      </c>
      <c r="AB26" s="25"/>
      <c r="AC26" s="24">
        <f t="shared" si="4"/>
        <v>0.7046489935683264</v>
      </c>
      <c r="AD26" s="35">
        <v>2674522.9709035223</v>
      </c>
      <c r="AE26" s="27">
        <f t="shared" si="5"/>
        <v>18845.999197225374</v>
      </c>
      <c r="AF26" s="29"/>
      <c r="AG26" s="30">
        <f>F26/H26</f>
        <v>2282484835.8526216</v>
      </c>
      <c r="AH26" s="23">
        <f>(M26/AG26)*100</f>
        <v>0.22315706812121336</v>
      </c>
      <c r="AI26" s="23">
        <f>(Q26/AG26)*100</f>
        <v>0.23664906400056232</v>
      </c>
      <c r="AJ26" s="23">
        <f>(R26/AG26)*100</f>
        <v>0.13266786935164215</v>
      </c>
      <c r="AK26" s="23">
        <f>(U26/AG26)*100</f>
        <v>0.13689063563188322</v>
      </c>
      <c r="AL26" s="23">
        <f t="shared" si="11"/>
        <v>0.597</v>
      </c>
    </row>
    <row r="27" spans="1:38" ht="12.75">
      <c r="A27" s="14" t="s">
        <v>88</v>
      </c>
      <c r="B27" s="15" t="s">
        <v>89</v>
      </c>
      <c r="C27" s="16" t="s">
        <v>85</v>
      </c>
      <c r="D27" s="17"/>
      <c r="E27" s="17"/>
      <c r="F27" s="36">
        <v>2662552323</v>
      </c>
      <c r="G27" s="34">
        <v>96.57</v>
      </c>
      <c r="H27" s="20">
        <f t="shared" si="6"/>
        <v>0.9656999999999999</v>
      </c>
      <c r="I27" s="18">
        <v>5932200.43</v>
      </c>
      <c r="L27" s="18">
        <v>72331.85</v>
      </c>
      <c r="M27" s="21">
        <f t="shared" si="7"/>
        <v>6004532.279999999</v>
      </c>
      <c r="N27" s="18">
        <v>44883849</v>
      </c>
      <c r="Q27" s="21">
        <f t="shared" si="8"/>
        <v>44883849</v>
      </c>
      <c r="R27" s="18">
        <v>26183181.31</v>
      </c>
      <c r="T27" s="18">
        <v>964669.98</v>
      </c>
      <c r="U27" s="22">
        <f t="shared" si="9"/>
        <v>27147851.29</v>
      </c>
      <c r="V27" s="21">
        <f t="shared" si="10"/>
        <v>78036232.57</v>
      </c>
      <c r="W27" s="23">
        <f t="shared" si="0"/>
        <v>0.9833865454519369</v>
      </c>
      <c r="X27" s="23">
        <f t="shared" si="0"/>
        <v>0</v>
      </c>
      <c r="Y27" s="23">
        <f t="shared" si="1"/>
        <v>1.0196175697839986</v>
      </c>
      <c r="Z27" s="24">
        <f t="shared" si="2"/>
        <v>1.6857452382166762</v>
      </c>
      <c r="AA27" s="24">
        <f t="shared" si="3"/>
        <v>0.2255179073151307</v>
      </c>
      <c r="AB27" s="25"/>
      <c r="AC27" s="24">
        <f t="shared" si="4"/>
        <v>2.9308807153158054</v>
      </c>
      <c r="AD27" s="35">
        <v>319810.88</v>
      </c>
      <c r="AE27" s="27">
        <f t="shared" si="5"/>
        <v>9373.275407401772</v>
      </c>
      <c r="AF27" s="29"/>
      <c r="AG27" s="30">
        <f>F27/H27</f>
        <v>2757121593.6626287</v>
      </c>
      <c r="AH27" s="23">
        <f>(M27/AG27)*100</f>
        <v>0.21778264309422168</v>
      </c>
      <c r="AI27" s="23">
        <f>(Q27/AG27)*100</f>
        <v>1.6279241765458439</v>
      </c>
      <c r="AJ27" s="23">
        <f>(R27/AG27)*100</f>
        <v>0.9496563869429354</v>
      </c>
      <c r="AK27" s="23">
        <f>(U27/AG27)*100</f>
        <v>0.9846446871404072</v>
      </c>
      <c r="AL27" s="23">
        <f t="shared" si="11"/>
        <v>2.831</v>
      </c>
    </row>
    <row r="28" spans="1:38" ht="12.75">
      <c r="A28" s="14" t="s">
        <v>90</v>
      </c>
      <c r="B28" s="15" t="s">
        <v>91</v>
      </c>
      <c r="C28" s="16" t="s">
        <v>85</v>
      </c>
      <c r="D28" s="17"/>
      <c r="E28" s="17"/>
      <c r="F28" s="36">
        <v>832201254</v>
      </c>
      <c r="G28" s="34">
        <v>103.35</v>
      </c>
      <c r="H28" s="20">
        <f t="shared" si="6"/>
        <v>1.0334999999999999</v>
      </c>
      <c r="I28" s="18">
        <v>1757178.82</v>
      </c>
      <c r="L28" s="18">
        <v>21495.61</v>
      </c>
      <c r="M28" s="21">
        <f t="shared" si="7"/>
        <v>1778674.4300000002</v>
      </c>
      <c r="N28" s="18">
        <v>13315303.5</v>
      </c>
      <c r="Q28" s="21">
        <f t="shared" si="8"/>
        <v>13315303.5</v>
      </c>
      <c r="R28" s="18">
        <v>6037532</v>
      </c>
      <c r="T28" s="18">
        <v>283537</v>
      </c>
      <c r="U28" s="22">
        <f t="shared" si="9"/>
        <v>6321069</v>
      </c>
      <c r="V28" s="21">
        <f t="shared" si="10"/>
        <v>21415046.93</v>
      </c>
      <c r="W28" s="23">
        <f t="shared" si="0"/>
        <v>0.7254894138864155</v>
      </c>
      <c r="X28" s="23">
        <f t="shared" si="0"/>
        <v>0</v>
      </c>
      <c r="Y28" s="23">
        <f t="shared" si="1"/>
        <v>0.7595601388026747</v>
      </c>
      <c r="Z28" s="24">
        <f t="shared" si="2"/>
        <v>1.6000100259401917</v>
      </c>
      <c r="AA28" s="24">
        <f t="shared" si="3"/>
        <v>0.21373128452411586</v>
      </c>
      <c r="AB28" s="25"/>
      <c r="AC28" s="24">
        <f t="shared" si="4"/>
        <v>2.5733014492669826</v>
      </c>
      <c r="AD28" s="35">
        <v>340511.9130004943</v>
      </c>
      <c r="AE28" s="27">
        <f t="shared" si="5"/>
        <v>8762.397992168448</v>
      </c>
      <c r="AF28" s="29"/>
      <c r="AG28" s="30">
        <f>F28/H28</f>
        <v>805226177.0682149</v>
      </c>
      <c r="AH28" s="23">
        <f>(M28/AG28)*100</f>
        <v>0.2208912825556737</v>
      </c>
      <c r="AI28" s="23">
        <f>(Q28/AG28)*100</f>
        <v>1.653610361809188</v>
      </c>
      <c r="AJ28" s="23">
        <f>(R28/AG28)*100</f>
        <v>0.7497933092516104</v>
      </c>
      <c r="AK28" s="23">
        <f>(U28/AG28)*100</f>
        <v>0.7850054034525643</v>
      </c>
      <c r="AL28" s="23">
        <f t="shared" si="11"/>
        <v>2.66</v>
      </c>
    </row>
    <row r="29" spans="1:38" ht="12.75">
      <c r="A29" s="14" t="s">
        <v>92</v>
      </c>
      <c r="B29" s="15" t="s">
        <v>93</v>
      </c>
      <c r="C29" s="16" t="s">
        <v>85</v>
      </c>
      <c r="D29" s="17"/>
      <c r="E29" s="17"/>
      <c r="F29" s="36">
        <v>933765980</v>
      </c>
      <c r="G29" s="34">
        <v>43.27</v>
      </c>
      <c r="H29" s="20">
        <f t="shared" si="6"/>
        <v>0.43270000000000003</v>
      </c>
      <c r="I29" s="18">
        <v>4548952.05</v>
      </c>
      <c r="L29" s="18">
        <v>57129.37</v>
      </c>
      <c r="M29" s="21">
        <f t="shared" si="7"/>
        <v>4606081.42</v>
      </c>
      <c r="N29" s="18">
        <v>10601303</v>
      </c>
      <c r="O29" s="18">
        <v>5760584.61</v>
      </c>
      <c r="Q29" s="21">
        <f t="shared" si="8"/>
        <v>16361887.61</v>
      </c>
      <c r="R29" s="18">
        <v>15742663.16</v>
      </c>
      <c r="T29" s="18">
        <v>771513.43</v>
      </c>
      <c r="U29" s="22">
        <f t="shared" si="9"/>
        <v>16514176.59</v>
      </c>
      <c r="V29" s="21">
        <f t="shared" si="10"/>
        <v>37482145.62</v>
      </c>
      <c r="W29" s="23">
        <f t="shared" si="0"/>
        <v>1.6859323960378167</v>
      </c>
      <c r="X29" s="23">
        <f t="shared" si="0"/>
        <v>0</v>
      </c>
      <c r="Y29" s="23">
        <f t="shared" si="1"/>
        <v>1.7685562489650781</v>
      </c>
      <c r="Z29" s="24">
        <f t="shared" si="2"/>
        <v>1.752247132627385</v>
      </c>
      <c r="AA29" s="24">
        <f t="shared" si="3"/>
        <v>0.49328006359794774</v>
      </c>
      <c r="AB29" s="25"/>
      <c r="AC29" s="24">
        <f t="shared" si="4"/>
        <v>4.01408344519041</v>
      </c>
      <c r="AD29" s="35">
        <v>158446.30675241156</v>
      </c>
      <c r="AE29" s="27">
        <f t="shared" si="5"/>
        <v>6360.166968864167</v>
      </c>
      <c r="AF29" s="29"/>
      <c r="AG29" s="30">
        <f>F29/H29</f>
        <v>2157998567.1365843</v>
      </c>
      <c r="AH29" s="23">
        <f>(M29/AG29)*100</f>
        <v>0.213442283518832</v>
      </c>
      <c r="AI29" s="23">
        <f>(Q29/AG29)*100</f>
        <v>0.7581973342878694</v>
      </c>
      <c r="AJ29" s="23">
        <f>(R29/AG29)*100</f>
        <v>0.7295029477655632</v>
      </c>
      <c r="AK29" s="23">
        <f>(U29/AG29)*100</f>
        <v>0.7652542889271893</v>
      </c>
      <c r="AL29" s="23">
        <f t="shared" si="11"/>
        <v>1.736</v>
      </c>
    </row>
    <row r="30" spans="1:38" ht="12.75">
      <c r="A30" s="14" t="s">
        <v>94</v>
      </c>
      <c r="B30" s="15" t="s">
        <v>95</v>
      </c>
      <c r="C30" s="16" t="s">
        <v>85</v>
      </c>
      <c r="D30" s="17"/>
      <c r="E30" s="17"/>
      <c r="F30" s="36">
        <v>2741653071</v>
      </c>
      <c r="G30" s="34">
        <v>89.45</v>
      </c>
      <c r="H30" s="20">
        <f t="shared" si="6"/>
        <v>0.8945000000000001</v>
      </c>
      <c r="I30" s="18">
        <v>6147484.539999999</v>
      </c>
      <c r="L30" s="18">
        <v>75272.32</v>
      </c>
      <c r="M30" s="21">
        <f t="shared" si="7"/>
        <v>6222756.859999999</v>
      </c>
      <c r="N30" s="18">
        <v>28030612.5</v>
      </c>
      <c r="Q30" s="21">
        <f t="shared" si="8"/>
        <v>28030612.5</v>
      </c>
      <c r="R30" s="18">
        <v>22099741</v>
      </c>
      <c r="T30" s="18">
        <v>1083987</v>
      </c>
      <c r="U30" s="22">
        <f t="shared" si="9"/>
        <v>23183728</v>
      </c>
      <c r="V30" s="21">
        <f t="shared" si="10"/>
        <v>57437097.36</v>
      </c>
      <c r="W30" s="23">
        <f t="shared" si="0"/>
        <v>0.8060735777900325</v>
      </c>
      <c r="X30" s="23">
        <f t="shared" si="0"/>
        <v>0</v>
      </c>
      <c r="Y30" s="23">
        <f t="shared" si="1"/>
        <v>0.8456112936106788</v>
      </c>
      <c r="Z30" s="24">
        <f t="shared" si="2"/>
        <v>1.0223982310707176</v>
      </c>
      <c r="AA30" s="24">
        <f t="shared" si="3"/>
        <v>0.22697098060369433</v>
      </c>
      <c r="AB30" s="25"/>
      <c r="AC30" s="24">
        <f t="shared" si="4"/>
        <v>2.0949805052850907</v>
      </c>
      <c r="AD30" s="35">
        <v>353219.8454404946</v>
      </c>
      <c r="AE30" s="27">
        <f t="shared" si="5"/>
        <v>7399.88690277649</v>
      </c>
      <c r="AF30" s="29"/>
      <c r="AG30" s="30">
        <f>F30/H30</f>
        <v>3065011817.7752934</v>
      </c>
      <c r="AH30" s="23">
        <f>(M30/AG30)*100</f>
        <v>0.20302554215000457</v>
      </c>
      <c r="AI30" s="23">
        <f>(Q30/AG30)*100</f>
        <v>0.9145352176927567</v>
      </c>
      <c r="AJ30" s="23">
        <f>(R30/AG30)*100</f>
        <v>0.7210328153331841</v>
      </c>
      <c r="AK30" s="23">
        <f>(U30/AG30)*100</f>
        <v>0.7563993021347521</v>
      </c>
      <c r="AL30" s="23">
        <f t="shared" si="11"/>
        <v>1.874</v>
      </c>
    </row>
    <row r="31" spans="1:38" ht="12.75">
      <c r="A31" s="14" t="s">
        <v>96</v>
      </c>
      <c r="B31" s="15" t="s">
        <v>97</v>
      </c>
      <c r="C31" s="16" t="s">
        <v>85</v>
      </c>
      <c r="D31" s="17"/>
      <c r="E31" s="17"/>
      <c r="F31" s="36">
        <v>2065362860</v>
      </c>
      <c r="G31" s="34">
        <v>98.4</v>
      </c>
      <c r="H31" s="20">
        <f t="shared" si="6"/>
        <v>0.9840000000000001</v>
      </c>
      <c r="I31" s="18">
        <v>4428112.76</v>
      </c>
      <c r="L31" s="18">
        <v>54028.47</v>
      </c>
      <c r="M31" s="21">
        <f t="shared" si="7"/>
        <v>4482141.2299999995</v>
      </c>
      <c r="N31" s="18">
        <v>16753492</v>
      </c>
      <c r="O31" s="18">
        <v>10608556.66</v>
      </c>
      <c r="Q31" s="21">
        <f t="shared" si="8"/>
        <v>27362048.66</v>
      </c>
      <c r="R31" s="18">
        <v>9486210</v>
      </c>
      <c r="S31" s="18">
        <v>206536</v>
      </c>
      <c r="T31" s="18">
        <v>717944</v>
      </c>
      <c r="U31" s="22">
        <f t="shared" si="9"/>
        <v>10410690</v>
      </c>
      <c r="V31" s="21">
        <f t="shared" si="10"/>
        <v>42254879.88999999</v>
      </c>
      <c r="W31" s="23">
        <f t="shared" si="0"/>
        <v>0.4592999217580585</v>
      </c>
      <c r="X31" s="23">
        <f t="shared" si="0"/>
        <v>0.009999986152554326</v>
      </c>
      <c r="Y31" s="23">
        <f t="shared" si="1"/>
        <v>0.5040610636331477</v>
      </c>
      <c r="Z31" s="24">
        <f t="shared" si="2"/>
        <v>1.3248058822942135</v>
      </c>
      <c r="AA31" s="24">
        <f t="shared" si="3"/>
        <v>0.21701471043204484</v>
      </c>
      <c r="AB31" s="25"/>
      <c r="AC31" s="24">
        <f t="shared" si="4"/>
        <v>2.045881656359406</v>
      </c>
      <c r="AD31" s="35">
        <v>666904.5640074211</v>
      </c>
      <c r="AE31" s="27">
        <f t="shared" si="5"/>
        <v>13644.078140451502</v>
      </c>
      <c r="AF31" s="29"/>
      <c r="AG31" s="30">
        <f>F31/H31</f>
        <v>2098945995.9349592</v>
      </c>
      <c r="AH31" s="23">
        <f>(M31/AG31)*100</f>
        <v>0.21354247506513213</v>
      </c>
      <c r="AI31" s="23">
        <f>(Q31/AG31)*100</f>
        <v>1.3036089881775061</v>
      </c>
      <c r="AJ31" s="23">
        <f>(R31/AG31)*100</f>
        <v>0.4519511230099297</v>
      </c>
      <c r="AK31" s="23">
        <f>(U31/AG31)*100</f>
        <v>0.49599608661501743</v>
      </c>
      <c r="AL31" s="23">
        <f t="shared" si="11"/>
        <v>2.0140000000000002</v>
      </c>
    </row>
    <row r="32" spans="1:38" ht="12.75">
      <c r="A32" s="14" t="s">
        <v>98</v>
      </c>
      <c r="B32" s="15" t="s">
        <v>99</v>
      </c>
      <c r="C32" s="16" t="s">
        <v>85</v>
      </c>
      <c r="D32" s="17"/>
      <c r="E32" s="17"/>
      <c r="F32" s="36">
        <v>1766431704</v>
      </c>
      <c r="G32" s="34">
        <v>80.67</v>
      </c>
      <c r="H32" s="20">
        <f t="shared" si="6"/>
        <v>0.8067</v>
      </c>
      <c r="I32" s="18">
        <v>4643353.75</v>
      </c>
      <c r="L32" s="18">
        <v>57584.98</v>
      </c>
      <c r="M32" s="21">
        <f t="shared" si="7"/>
        <v>4700938.73</v>
      </c>
      <c r="N32" s="18">
        <v>23884267</v>
      </c>
      <c r="Q32" s="21">
        <f t="shared" si="8"/>
        <v>23884267</v>
      </c>
      <c r="R32" s="18">
        <v>11935709</v>
      </c>
      <c r="S32" s="18">
        <v>176643</v>
      </c>
      <c r="T32" s="18">
        <v>769381</v>
      </c>
      <c r="U32" s="22">
        <f t="shared" si="9"/>
        <v>12881733</v>
      </c>
      <c r="V32" s="21">
        <f t="shared" si="10"/>
        <v>41466938.73</v>
      </c>
      <c r="W32" s="23">
        <f t="shared" si="0"/>
        <v>0.6756960358542116</v>
      </c>
      <c r="X32" s="23">
        <f t="shared" si="0"/>
        <v>0.00999999035343401</v>
      </c>
      <c r="Y32" s="23">
        <f t="shared" si="1"/>
        <v>0.7292516869364342</v>
      </c>
      <c r="Z32" s="24">
        <f t="shared" si="2"/>
        <v>1.3521194703375863</v>
      </c>
      <c r="AA32" s="24">
        <f t="shared" si="3"/>
        <v>0.2661262657002221</v>
      </c>
      <c r="AB32" s="25"/>
      <c r="AC32" s="24">
        <f t="shared" si="4"/>
        <v>2.347497422974242</v>
      </c>
      <c r="AD32" s="35">
        <v>593447.3007712082</v>
      </c>
      <c r="AE32" s="27">
        <f t="shared" si="5"/>
        <v>13931.160092314312</v>
      </c>
      <c r="AF32" s="29"/>
      <c r="AG32" s="30">
        <f>F32/H32</f>
        <v>2189700885.0873933</v>
      </c>
      <c r="AH32" s="23">
        <f>(M32/AG32)*100</f>
        <v>0.21468405854036915</v>
      </c>
      <c r="AI32" s="23">
        <f>(Q32/AG32)*100</f>
        <v>1.0907547767213306</v>
      </c>
      <c r="AJ32" s="23">
        <f>(R32/AG32)*100</f>
        <v>0.5450839921235924</v>
      </c>
      <c r="AK32" s="23">
        <f>(U32/AG32)*100</f>
        <v>0.5882873358516214</v>
      </c>
      <c r="AL32" s="23">
        <f t="shared" si="11"/>
        <v>1.8940000000000001</v>
      </c>
    </row>
    <row r="33" spans="1:38" ht="12.75">
      <c r="A33" s="14" t="s">
        <v>100</v>
      </c>
      <c r="B33" s="15" t="s">
        <v>101</v>
      </c>
      <c r="C33" s="16" t="s">
        <v>85</v>
      </c>
      <c r="D33" s="17"/>
      <c r="E33" s="17"/>
      <c r="F33" s="36">
        <v>1233587541</v>
      </c>
      <c r="G33" s="34">
        <v>91.53</v>
      </c>
      <c r="H33" s="20">
        <f t="shared" si="6"/>
        <v>0.9153</v>
      </c>
      <c r="I33" s="18">
        <v>2891077.27</v>
      </c>
      <c r="L33" s="18">
        <v>35299.21</v>
      </c>
      <c r="M33" s="21">
        <f t="shared" si="7"/>
        <v>2926376.48</v>
      </c>
      <c r="N33" s="18">
        <v>12057666</v>
      </c>
      <c r="O33" s="18">
        <v>7058124.23</v>
      </c>
      <c r="Q33" s="21">
        <f t="shared" si="8"/>
        <v>19115790.23</v>
      </c>
      <c r="R33" s="18">
        <v>5444654</v>
      </c>
      <c r="T33" s="18">
        <v>455422</v>
      </c>
      <c r="U33" s="22">
        <f t="shared" si="9"/>
        <v>5900076</v>
      </c>
      <c r="V33" s="21">
        <f t="shared" si="10"/>
        <v>27942242.71</v>
      </c>
      <c r="W33" s="23">
        <f t="shared" si="0"/>
        <v>0.4413674602765788</v>
      </c>
      <c r="X33" s="23">
        <f t="shared" si="0"/>
        <v>0</v>
      </c>
      <c r="Y33" s="23">
        <f t="shared" si="1"/>
        <v>0.47828595895327713</v>
      </c>
      <c r="Z33" s="24">
        <f t="shared" si="2"/>
        <v>1.54960954084409</v>
      </c>
      <c r="AA33" s="24">
        <f t="shared" si="3"/>
        <v>0.23722487320419522</v>
      </c>
      <c r="AB33" s="25"/>
      <c r="AC33" s="24">
        <f t="shared" si="4"/>
        <v>2.265120373001562</v>
      </c>
      <c r="AD33" s="35">
        <v>718410.5745721272</v>
      </c>
      <c r="AE33" s="27">
        <f t="shared" si="5"/>
        <v>16272.864286430833</v>
      </c>
      <c r="AF33" s="29"/>
      <c r="AG33" s="30">
        <f>F33/H33</f>
        <v>1347741222.5499835</v>
      </c>
      <c r="AH33" s="23">
        <f>(M33/AG33)*100</f>
        <v>0.21713192644379994</v>
      </c>
      <c r="AI33" s="23">
        <f>(Q33/AG33)*100</f>
        <v>1.4183576127345956</v>
      </c>
      <c r="AJ33" s="23">
        <f>(R33/AG33)*100</f>
        <v>0.4039836363911526</v>
      </c>
      <c r="AK33" s="23">
        <f>(U33/AG33)*100</f>
        <v>0.4377751382299345</v>
      </c>
      <c r="AL33" s="23">
        <f t="shared" si="11"/>
        <v>2.073</v>
      </c>
    </row>
    <row r="34" spans="1:38" ht="12.75">
      <c r="A34" s="14" t="s">
        <v>102</v>
      </c>
      <c r="B34" s="15" t="s">
        <v>103</v>
      </c>
      <c r="C34" s="16" t="s">
        <v>85</v>
      </c>
      <c r="D34" s="17"/>
      <c r="E34" s="17"/>
      <c r="F34" s="36">
        <v>2090990103</v>
      </c>
      <c r="G34" s="34">
        <v>102.57</v>
      </c>
      <c r="H34" s="20">
        <f t="shared" si="6"/>
        <v>1.0256999999999998</v>
      </c>
      <c r="I34" s="18">
        <v>4372666.6</v>
      </c>
      <c r="L34" s="18">
        <v>53343.19</v>
      </c>
      <c r="M34" s="21">
        <f t="shared" si="7"/>
        <v>4426009.79</v>
      </c>
      <c r="N34" s="18">
        <v>32926525</v>
      </c>
      <c r="Q34" s="21">
        <f t="shared" si="8"/>
        <v>32926525</v>
      </c>
      <c r="R34" s="18">
        <v>15049334</v>
      </c>
      <c r="T34" s="18">
        <v>710260</v>
      </c>
      <c r="U34" s="22">
        <f t="shared" si="9"/>
        <v>15759594</v>
      </c>
      <c r="V34" s="21">
        <f t="shared" si="10"/>
        <v>53112128.79</v>
      </c>
      <c r="W34" s="23">
        <f t="shared" si="0"/>
        <v>0.7197228709216899</v>
      </c>
      <c r="X34" s="23">
        <f t="shared" si="0"/>
        <v>0</v>
      </c>
      <c r="Y34" s="23">
        <f t="shared" si="1"/>
        <v>0.7536905113701535</v>
      </c>
      <c r="Z34" s="24">
        <f t="shared" si="2"/>
        <v>1.5746858367602707</v>
      </c>
      <c r="AA34" s="24">
        <f t="shared" si="3"/>
        <v>0.21167052793075797</v>
      </c>
      <c r="AB34" s="25"/>
      <c r="AC34" s="24">
        <f t="shared" si="4"/>
        <v>2.540046876061182</v>
      </c>
      <c r="AD34" s="35">
        <v>383749.1161108879</v>
      </c>
      <c r="AE34" s="27">
        <f t="shared" si="5"/>
        <v>9747.407435687006</v>
      </c>
      <c r="AF34" s="29"/>
      <c r="AG34" s="30">
        <f>F34/H34</f>
        <v>2038598131.032466</v>
      </c>
      <c r="AH34" s="23">
        <f>(M34/AG34)*100</f>
        <v>0.21711046049857843</v>
      </c>
      <c r="AI34" s="23">
        <f>(Q34/AG34)*100</f>
        <v>1.6151552627650094</v>
      </c>
      <c r="AJ34" s="23">
        <f>(R34/AG34)*100</f>
        <v>0.7382197487043771</v>
      </c>
      <c r="AK34" s="23">
        <f>(U34/AG34)*100</f>
        <v>0.7730603575123663</v>
      </c>
      <c r="AL34" s="23">
        <f t="shared" si="11"/>
        <v>2.605</v>
      </c>
    </row>
    <row r="35" spans="1:38" ht="12.75">
      <c r="A35" s="14" t="s">
        <v>104</v>
      </c>
      <c r="B35" s="15" t="s">
        <v>105</v>
      </c>
      <c r="C35" s="16" t="s">
        <v>85</v>
      </c>
      <c r="D35" s="17"/>
      <c r="E35" s="17"/>
      <c r="F35" s="36">
        <v>2058624245</v>
      </c>
      <c r="G35" s="34">
        <v>90.05</v>
      </c>
      <c r="H35" s="20">
        <f t="shared" si="6"/>
        <v>0.9005</v>
      </c>
      <c r="I35" s="18">
        <v>4790490.819999999</v>
      </c>
      <c r="L35" s="18">
        <v>59358.96</v>
      </c>
      <c r="M35" s="21">
        <f t="shared" si="7"/>
        <v>4849849.779999999</v>
      </c>
      <c r="N35" s="18">
        <v>29579763</v>
      </c>
      <c r="Q35" s="21">
        <f t="shared" si="8"/>
        <v>29579763</v>
      </c>
      <c r="R35" s="18">
        <v>16074949</v>
      </c>
      <c r="T35" s="18">
        <v>789248</v>
      </c>
      <c r="U35" s="22">
        <f t="shared" si="9"/>
        <v>16864197</v>
      </c>
      <c r="V35" s="21">
        <f t="shared" si="10"/>
        <v>51293809.78</v>
      </c>
      <c r="W35" s="23">
        <f t="shared" si="0"/>
        <v>0.7808588205954992</v>
      </c>
      <c r="X35" s="23">
        <f t="shared" si="0"/>
        <v>0</v>
      </c>
      <c r="Y35" s="23">
        <f t="shared" si="1"/>
        <v>0.8191974344497239</v>
      </c>
      <c r="Z35" s="24">
        <f t="shared" si="2"/>
        <v>1.4368704279978983</v>
      </c>
      <c r="AA35" s="24">
        <f t="shared" si="3"/>
        <v>0.23558693587619725</v>
      </c>
      <c r="AB35" s="37"/>
      <c r="AC35" s="24">
        <f t="shared" si="4"/>
        <v>2.4916547983238195</v>
      </c>
      <c r="AD35" s="35">
        <v>331836.12740989105</v>
      </c>
      <c r="AE35" s="27">
        <f t="shared" si="5"/>
        <v>8268.210791180494</v>
      </c>
      <c r="AF35" s="29"/>
      <c r="AG35" s="30">
        <f>F35/H35</f>
        <v>2286090222.098834</v>
      </c>
      <c r="AH35" s="23">
        <f>(M35/AG35)*100</f>
        <v>0.21214603575651558</v>
      </c>
      <c r="AI35" s="23">
        <f>(Q35/AG35)*100</f>
        <v>1.2939018204121073</v>
      </c>
      <c r="AJ35" s="23">
        <f>(R35/AG35)*100</f>
        <v>0.703163367946247</v>
      </c>
      <c r="AK35" s="23">
        <f>(U35/AG35)*100</f>
        <v>0.7376872897219764</v>
      </c>
      <c r="AL35" s="23">
        <f t="shared" si="11"/>
        <v>2.2439999999999998</v>
      </c>
    </row>
    <row r="36" spans="1:38" ht="12.75">
      <c r="A36" s="14" t="s">
        <v>106</v>
      </c>
      <c r="B36" s="15" t="s">
        <v>107</v>
      </c>
      <c r="C36" s="16" t="s">
        <v>85</v>
      </c>
      <c r="D36" s="17"/>
      <c r="E36" s="17"/>
      <c r="F36" s="36">
        <v>2009226950</v>
      </c>
      <c r="G36" s="34">
        <v>101.12</v>
      </c>
      <c r="H36" s="20">
        <f t="shared" si="6"/>
        <v>1.0112</v>
      </c>
      <c r="I36" s="18">
        <v>4362785.050000001</v>
      </c>
      <c r="L36" s="18">
        <v>60236.86</v>
      </c>
      <c r="M36" s="21">
        <f t="shared" si="7"/>
        <v>4423021.910000001</v>
      </c>
      <c r="N36" s="18">
        <v>13277651</v>
      </c>
      <c r="O36" s="18">
        <v>5612635.39</v>
      </c>
      <c r="Q36" s="21">
        <f t="shared" si="8"/>
        <v>18890286.39</v>
      </c>
      <c r="R36" s="18">
        <v>8523829.5</v>
      </c>
      <c r="T36" s="18">
        <v>660773.41</v>
      </c>
      <c r="U36" s="22">
        <f t="shared" si="9"/>
        <v>9184602.91</v>
      </c>
      <c r="V36" s="21">
        <f t="shared" si="10"/>
        <v>32497911.21</v>
      </c>
      <c r="W36" s="23">
        <f t="shared" si="0"/>
        <v>0.42423428075160946</v>
      </c>
      <c r="X36" s="23">
        <f t="shared" si="0"/>
        <v>0</v>
      </c>
      <c r="Y36" s="23">
        <f t="shared" si="1"/>
        <v>0.45712122814199757</v>
      </c>
      <c r="Z36" s="24">
        <f t="shared" si="2"/>
        <v>0.9401768371661549</v>
      </c>
      <c r="AA36" s="24">
        <f t="shared" si="3"/>
        <v>0.2201355058471618</v>
      </c>
      <c r="AB36" s="25"/>
      <c r="AC36" s="24">
        <f t="shared" si="4"/>
        <v>1.6174335711553145</v>
      </c>
      <c r="AD36" s="35">
        <v>317606.91244239634</v>
      </c>
      <c r="AE36" s="27">
        <f t="shared" si="5"/>
        <v>5137.080826153184</v>
      </c>
      <c r="AF36" s="29"/>
      <c r="AG36" s="30">
        <f>F36/H36</f>
        <v>1986972854.0348098</v>
      </c>
      <c r="AH36" s="23">
        <f>(M36/AG36)*100</f>
        <v>0.22260102351265007</v>
      </c>
      <c r="AI36" s="23">
        <f>(Q36/AG36)*100</f>
        <v>0.9507068177424159</v>
      </c>
      <c r="AJ36" s="23">
        <f>(R36/AG36)*100</f>
        <v>0.42898570469602754</v>
      </c>
      <c r="AK36" s="23">
        <f>(U36/AG36)*100</f>
        <v>0.4622409858971881</v>
      </c>
      <c r="AL36" s="23">
        <f t="shared" si="11"/>
        <v>1.636</v>
      </c>
    </row>
    <row r="37" spans="1:38" ht="12.75">
      <c r="A37" s="14" t="s">
        <v>108</v>
      </c>
      <c r="B37" s="15" t="s">
        <v>109</v>
      </c>
      <c r="C37" s="16" t="s">
        <v>85</v>
      </c>
      <c r="D37" s="17"/>
      <c r="E37" s="17"/>
      <c r="F37" s="36">
        <v>2599668773</v>
      </c>
      <c r="G37" s="34">
        <v>87.25</v>
      </c>
      <c r="H37" s="20">
        <f t="shared" si="6"/>
        <v>0.8725</v>
      </c>
      <c r="I37" s="18">
        <v>5608720.069999999</v>
      </c>
      <c r="L37" s="18">
        <v>70530.14</v>
      </c>
      <c r="M37" s="21">
        <f t="shared" si="7"/>
        <v>5679250.209999999</v>
      </c>
      <c r="N37" s="18">
        <v>14570680</v>
      </c>
      <c r="Q37" s="21">
        <f t="shared" si="8"/>
        <v>14570680</v>
      </c>
      <c r="R37" s="18">
        <v>17271632.76</v>
      </c>
      <c r="T37" s="18">
        <v>945130</v>
      </c>
      <c r="U37" s="22">
        <f t="shared" si="9"/>
        <v>18216762.76</v>
      </c>
      <c r="V37" s="21">
        <f t="shared" si="10"/>
        <v>38466692.97</v>
      </c>
      <c r="W37" s="23">
        <f t="shared" si="0"/>
        <v>0.6643782061538807</v>
      </c>
      <c r="X37" s="23">
        <f t="shared" si="0"/>
        <v>0</v>
      </c>
      <c r="Y37" s="23">
        <f t="shared" si="1"/>
        <v>0.7007339915453146</v>
      </c>
      <c r="Z37" s="24">
        <f t="shared" si="2"/>
        <v>0.560482171857053</v>
      </c>
      <c r="AA37" s="24">
        <f t="shared" si="3"/>
        <v>0.21846053116398298</v>
      </c>
      <c r="AB37" s="25"/>
      <c r="AC37" s="24">
        <f t="shared" si="4"/>
        <v>1.4796766945663504</v>
      </c>
      <c r="AD37" s="35">
        <v>432748.12185743864</v>
      </c>
      <c r="AE37" s="27">
        <f t="shared" si="5"/>
        <v>6403.273105298111</v>
      </c>
      <c r="AF37" s="29"/>
      <c r="AG37" s="30">
        <f>F37/H37</f>
        <v>2979563063.610315</v>
      </c>
      <c r="AH37" s="23">
        <f>(M37/AG37)*100</f>
        <v>0.19060681344057517</v>
      </c>
      <c r="AI37" s="23">
        <f>(Q37/AG37)*100</f>
        <v>0.4890206949452787</v>
      </c>
      <c r="AJ37" s="23">
        <f>(R37/AG37)*100</f>
        <v>0.579669984869261</v>
      </c>
      <c r="AK37" s="23">
        <f>(U37/AG37)*100</f>
        <v>0.611390407623287</v>
      </c>
      <c r="AL37" s="23">
        <f t="shared" si="11"/>
        <v>1.291</v>
      </c>
    </row>
    <row r="38" spans="1:38" ht="12.75">
      <c r="A38" s="14" t="s">
        <v>110</v>
      </c>
      <c r="B38" s="15" t="s">
        <v>111</v>
      </c>
      <c r="C38" s="16" t="s">
        <v>85</v>
      </c>
      <c r="D38" s="17"/>
      <c r="E38" s="17"/>
      <c r="F38" s="36">
        <v>1200917760</v>
      </c>
      <c r="G38" s="34">
        <v>91.13</v>
      </c>
      <c r="H38" s="20">
        <f t="shared" si="6"/>
        <v>0.9113</v>
      </c>
      <c r="I38" s="18">
        <v>2620874.38</v>
      </c>
      <c r="L38" s="18">
        <v>32066.41</v>
      </c>
      <c r="M38" s="21">
        <f t="shared" si="7"/>
        <v>2652940.79</v>
      </c>
      <c r="N38" s="18">
        <v>16733170</v>
      </c>
      <c r="Q38" s="21">
        <f t="shared" si="8"/>
        <v>16733170</v>
      </c>
      <c r="R38" s="18">
        <v>8125901</v>
      </c>
      <c r="T38" s="18">
        <v>453272</v>
      </c>
      <c r="U38" s="22">
        <f t="shared" si="9"/>
        <v>8579173</v>
      </c>
      <c r="V38" s="21">
        <f t="shared" si="10"/>
        <v>27965283.79</v>
      </c>
      <c r="W38" s="23">
        <f t="shared" si="0"/>
        <v>0.6766409216897583</v>
      </c>
      <c r="X38" s="23">
        <f t="shared" si="0"/>
        <v>0</v>
      </c>
      <c r="Y38" s="23">
        <f t="shared" si="1"/>
        <v>0.7143847218980257</v>
      </c>
      <c r="Z38" s="24">
        <f t="shared" si="2"/>
        <v>1.393365187637828</v>
      </c>
      <c r="AA38" s="24">
        <f t="shared" si="3"/>
        <v>0.22090944762112605</v>
      </c>
      <c r="AB38" s="25"/>
      <c r="AC38" s="24">
        <f t="shared" si="4"/>
        <v>2.3286593571569796</v>
      </c>
      <c r="AD38" s="35">
        <v>433587.09538195946</v>
      </c>
      <c r="AE38" s="27">
        <f t="shared" si="5"/>
        <v>10096.766468037156</v>
      </c>
      <c r="AF38" s="29"/>
      <c r="AG38" s="30">
        <f>F38/H38</f>
        <v>1317807264.3476353</v>
      </c>
      <c r="AH38" s="23">
        <f>(M38/AG38)*100</f>
        <v>0.20131477961713215</v>
      </c>
      <c r="AI38" s="23">
        <f>(Q38/AG38)*100</f>
        <v>1.2697736954943526</v>
      </c>
      <c r="AJ38" s="23">
        <f>(R38/AG38)*100</f>
        <v>0.6166228719358768</v>
      </c>
      <c r="AK38" s="23">
        <f>(U38/AG38)*100</f>
        <v>0.6510187970656709</v>
      </c>
      <c r="AL38" s="23">
        <f t="shared" si="11"/>
        <v>2.122</v>
      </c>
    </row>
    <row r="39" spans="1:38" ht="12.75">
      <c r="A39" s="14" t="s">
        <v>112</v>
      </c>
      <c r="B39" s="15" t="s">
        <v>113</v>
      </c>
      <c r="C39" s="16" t="s">
        <v>85</v>
      </c>
      <c r="D39" s="17"/>
      <c r="E39" s="17"/>
      <c r="F39" s="36">
        <v>4409042400</v>
      </c>
      <c r="G39" s="34">
        <v>87.28</v>
      </c>
      <c r="H39" s="20">
        <f t="shared" si="6"/>
        <v>0.8728</v>
      </c>
      <c r="I39" s="18">
        <v>9909565.71</v>
      </c>
      <c r="L39" s="18">
        <v>122921.69</v>
      </c>
      <c r="M39" s="21">
        <f t="shared" si="7"/>
        <v>10032487.4</v>
      </c>
      <c r="N39" s="18">
        <v>48761108</v>
      </c>
      <c r="Q39" s="21">
        <f t="shared" si="8"/>
        <v>48761108</v>
      </c>
      <c r="R39" s="18">
        <v>45246888.57</v>
      </c>
      <c r="T39" s="18">
        <v>1795551.43</v>
      </c>
      <c r="U39" s="22">
        <f t="shared" si="9"/>
        <v>47042440</v>
      </c>
      <c r="V39" s="21">
        <f t="shared" si="10"/>
        <v>105836035.4</v>
      </c>
      <c r="W39" s="23">
        <f t="shared" si="0"/>
        <v>1.0262293819174884</v>
      </c>
      <c r="X39" s="23">
        <f t="shared" si="0"/>
        <v>0</v>
      </c>
      <c r="Y39" s="23">
        <f t="shared" si="1"/>
        <v>1.0669536768346797</v>
      </c>
      <c r="Z39" s="24">
        <f t="shared" si="2"/>
        <v>1.1059342046699303</v>
      </c>
      <c r="AA39" s="24">
        <f t="shared" si="3"/>
        <v>0.22754345478737062</v>
      </c>
      <c r="AB39" s="38"/>
      <c r="AC39" s="24">
        <f t="shared" si="4"/>
        <v>2.4004313362919802</v>
      </c>
      <c r="AD39" s="35">
        <v>464312.7685143458</v>
      </c>
      <c r="AE39" s="27">
        <f t="shared" si="5"/>
        <v>11145.5091938232</v>
      </c>
      <c r="AF39" s="29"/>
      <c r="AG39" s="30">
        <f>F39/H39</f>
        <v>5051606782.768103</v>
      </c>
      <c r="AH39" s="23">
        <f>(M39/AG39)*100</f>
        <v>0.19859992733841708</v>
      </c>
      <c r="AI39" s="23">
        <f>(Q39/AG39)*100</f>
        <v>0.9652593738359151</v>
      </c>
      <c r="AJ39" s="23">
        <f>(R39/AG39)*100</f>
        <v>0.895693004537584</v>
      </c>
      <c r="AK39" s="23">
        <f>(U39/AG39)*100</f>
        <v>0.9312371691413083</v>
      </c>
      <c r="AL39" s="23">
        <f t="shared" si="11"/>
        <v>2.0949999999999998</v>
      </c>
    </row>
    <row r="40" spans="1:38" ht="12.75">
      <c r="A40" s="14" t="s">
        <v>114</v>
      </c>
      <c r="B40" s="15" t="s">
        <v>115</v>
      </c>
      <c r="C40" s="16" t="s">
        <v>85</v>
      </c>
      <c r="D40" s="17"/>
      <c r="E40" s="17"/>
      <c r="F40" s="36">
        <v>3428644542</v>
      </c>
      <c r="G40" s="34">
        <v>107.66</v>
      </c>
      <c r="H40" s="20">
        <f t="shared" si="6"/>
        <v>1.0766</v>
      </c>
      <c r="I40" s="18">
        <v>6620661.449999999</v>
      </c>
      <c r="L40" s="18">
        <v>84241.71</v>
      </c>
      <c r="M40" s="21">
        <f t="shared" si="7"/>
        <v>6704903.159999999</v>
      </c>
      <c r="N40" s="18">
        <v>10052158</v>
      </c>
      <c r="Q40" s="21">
        <f t="shared" si="8"/>
        <v>10052158</v>
      </c>
      <c r="R40" s="18">
        <v>10463322.02</v>
      </c>
      <c r="U40" s="22">
        <f t="shared" si="9"/>
        <v>10463322.02</v>
      </c>
      <c r="V40" s="21">
        <f t="shared" si="10"/>
        <v>27220383.18</v>
      </c>
      <c r="W40" s="23">
        <f t="shared" si="0"/>
        <v>0.305173717830094</v>
      </c>
      <c r="X40" s="23">
        <f t="shared" si="0"/>
        <v>0</v>
      </c>
      <c r="Y40" s="23">
        <f t="shared" si="1"/>
        <v>0.305173717830094</v>
      </c>
      <c r="Z40" s="24">
        <f t="shared" si="2"/>
        <v>0.2931816896404305</v>
      </c>
      <c r="AA40" s="24">
        <f t="shared" si="3"/>
        <v>0.19555550532773772</v>
      </c>
      <c r="AB40" s="25"/>
      <c r="AC40" s="24">
        <f t="shared" si="4"/>
        <v>0.7939109127982622</v>
      </c>
      <c r="AD40" s="35">
        <v>1262090.5630865486</v>
      </c>
      <c r="AE40" s="27">
        <f t="shared" si="5"/>
        <v>10019.874709741145</v>
      </c>
      <c r="AF40" s="29"/>
      <c r="AG40" s="30">
        <f>F40/H40</f>
        <v>3184696769.459409</v>
      </c>
      <c r="AH40" s="23">
        <f>(M40/AG40)*100</f>
        <v>0.21053505703584244</v>
      </c>
      <c r="AI40" s="23">
        <f>(Q40/AG40)*100</f>
        <v>0.3156394070668875</v>
      </c>
      <c r="AJ40" s="23">
        <f>(R40/AG40)*100</f>
        <v>0.32855002461587923</v>
      </c>
      <c r="AK40" s="23">
        <f>(U40/AG40)*100</f>
        <v>0.32855002461587923</v>
      </c>
      <c r="AL40" s="23">
        <f t="shared" si="11"/>
        <v>0.8560000000000001</v>
      </c>
    </row>
    <row r="41" spans="1:38" ht="12.75">
      <c r="A41" s="14" t="s">
        <v>116</v>
      </c>
      <c r="B41" s="15" t="s">
        <v>117</v>
      </c>
      <c r="C41" s="16" t="s">
        <v>85</v>
      </c>
      <c r="D41" s="17"/>
      <c r="E41" s="17"/>
      <c r="F41" s="36">
        <v>5064642485</v>
      </c>
      <c r="G41" s="34">
        <v>104.53</v>
      </c>
      <c r="H41" s="20">
        <f t="shared" si="6"/>
        <v>1.0453000000000001</v>
      </c>
      <c r="I41" s="18">
        <v>10423085.09</v>
      </c>
      <c r="L41" s="18">
        <v>127341.86</v>
      </c>
      <c r="M41" s="21">
        <f t="shared" si="7"/>
        <v>10550426.95</v>
      </c>
      <c r="N41" s="18">
        <v>74463467.5</v>
      </c>
      <c r="Q41" s="21">
        <f t="shared" si="8"/>
        <v>74463467.5</v>
      </c>
      <c r="R41" s="18">
        <v>31372069.15</v>
      </c>
      <c r="S41" s="18">
        <v>253517</v>
      </c>
      <c r="T41" s="18">
        <v>1688592.85</v>
      </c>
      <c r="U41" s="22">
        <f t="shared" si="9"/>
        <v>33314179</v>
      </c>
      <c r="V41" s="21">
        <f t="shared" si="10"/>
        <v>118328073.45</v>
      </c>
      <c r="W41" s="23">
        <f t="shared" si="0"/>
        <v>0.619433044739386</v>
      </c>
      <c r="X41" s="23">
        <f t="shared" si="0"/>
        <v>0.005005624794856571</v>
      </c>
      <c r="Y41" s="23">
        <f t="shared" si="1"/>
        <v>0.6577794799665904</v>
      </c>
      <c r="Z41" s="24">
        <f t="shared" si="2"/>
        <v>1.4702610839864643</v>
      </c>
      <c r="AA41" s="24">
        <f t="shared" si="3"/>
        <v>0.2083153348187419</v>
      </c>
      <c r="AB41" s="25"/>
      <c r="AC41" s="24">
        <f t="shared" si="4"/>
        <v>2.3363558987717967</v>
      </c>
      <c r="AD41" s="35">
        <v>411663.3460671956</v>
      </c>
      <c r="AE41" s="27">
        <f t="shared" si="5"/>
        <v>9617.92086892228</v>
      </c>
      <c r="AF41" s="29"/>
      <c r="AG41" s="30">
        <f>F41/H41</f>
        <v>4845156878.408112</v>
      </c>
      <c r="AH41" s="23">
        <f>(M41/AG41)*100</f>
        <v>0.21775201948603093</v>
      </c>
      <c r="AI41" s="23">
        <f>(Q41/AG41)*100</f>
        <v>1.5368639110910514</v>
      </c>
      <c r="AJ41" s="23">
        <f>(R41/AG41)*100</f>
        <v>0.6474933616660803</v>
      </c>
      <c r="AK41" s="23">
        <f>(U41/AG41)*100</f>
        <v>0.687576890409077</v>
      </c>
      <c r="AL41" s="23">
        <f t="shared" si="11"/>
        <v>2.4429999999999996</v>
      </c>
    </row>
    <row r="42" spans="1:38" ht="12.75">
      <c r="A42" s="14" t="s">
        <v>118</v>
      </c>
      <c r="B42" s="15" t="s">
        <v>119</v>
      </c>
      <c r="C42" s="16" t="s">
        <v>85</v>
      </c>
      <c r="D42" s="33"/>
      <c r="E42" s="17"/>
      <c r="F42" s="36">
        <v>1057211713</v>
      </c>
      <c r="G42" s="34">
        <v>91.5</v>
      </c>
      <c r="H42" s="20">
        <f t="shared" si="6"/>
        <v>0.915</v>
      </c>
      <c r="I42" s="18">
        <v>2410823.36</v>
      </c>
      <c r="L42" s="18">
        <v>29952.21</v>
      </c>
      <c r="M42" s="21">
        <f t="shared" si="7"/>
        <v>2440775.57</v>
      </c>
      <c r="N42" s="18">
        <v>12448104.5</v>
      </c>
      <c r="Q42" s="21">
        <f t="shared" si="8"/>
        <v>12448104.5</v>
      </c>
      <c r="R42" s="18">
        <v>11805554.74</v>
      </c>
      <c r="T42" s="18">
        <v>439193.37</v>
      </c>
      <c r="U42" s="22">
        <f t="shared" si="9"/>
        <v>12244748.11</v>
      </c>
      <c r="V42" s="21">
        <f t="shared" si="10"/>
        <v>27133628.18</v>
      </c>
      <c r="W42" s="23">
        <f t="shared" si="0"/>
        <v>1.1166689315709464</v>
      </c>
      <c r="X42" s="23">
        <f t="shared" si="0"/>
        <v>0</v>
      </c>
      <c r="Y42" s="23">
        <f t="shared" si="1"/>
        <v>1.1582115445215466</v>
      </c>
      <c r="Z42" s="24">
        <f t="shared" si="2"/>
        <v>1.177446706930308</v>
      </c>
      <c r="AA42" s="24">
        <f t="shared" si="3"/>
        <v>0.23086913812881676</v>
      </c>
      <c r="AB42" s="25"/>
      <c r="AC42" s="24">
        <f t="shared" si="4"/>
        <v>2.566527389580671</v>
      </c>
      <c r="AD42" s="35">
        <v>299317.7746346063</v>
      </c>
      <c r="AE42" s="27">
        <f t="shared" si="5"/>
        <v>7682.072667880517</v>
      </c>
      <c r="AF42" s="29"/>
      <c r="AG42" s="30">
        <f>F42/H42</f>
        <v>1155422637.15847</v>
      </c>
      <c r="AH42" s="23">
        <f>(M42/AG42)*100</f>
        <v>0.21124526138786734</v>
      </c>
      <c r="AI42" s="23">
        <f>(Q42/AG42)*100</f>
        <v>1.0773637368412319</v>
      </c>
      <c r="AJ42" s="23">
        <f>(R42/AG42)*100</f>
        <v>1.0217520723874158</v>
      </c>
      <c r="AK42" s="23">
        <f>(U42/AG42)*100</f>
        <v>1.059763563237215</v>
      </c>
      <c r="AL42" s="23">
        <f t="shared" si="11"/>
        <v>2.348</v>
      </c>
    </row>
    <row r="43" spans="1:38" ht="12.75">
      <c r="A43" s="14" t="s">
        <v>120</v>
      </c>
      <c r="B43" s="15" t="s">
        <v>121</v>
      </c>
      <c r="C43" s="16" t="s">
        <v>85</v>
      </c>
      <c r="D43" s="17"/>
      <c r="E43" s="17"/>
      <c r="F43" s="36">
        <v>6122598259</v>
      </c>
      <c r="G43" s="34">
        <v>97.65</v>
      </c>
      <c r="H43" s="20">
        <f t="shared" si="6"/>
        <v>0.9765</v>
      </c>
      <c r="I43" s="18">
        <v>13163679.18</v>
      </c>
      <c r="L43" s="18">
        <v>160853.21</v>
      </c>
      <c r="M43" s="21">
        <f t="shared" si="7"/>
        <v>13324532.39</v>
      </c>
      <c r="N43" s="18">
        <v>50748303.5</v>
      </c>
      <c r="Q43" s="21">
        <f t="shared" si="8"/>
        <v>50748303.5</v>
      </c>
      <c r="R43" s="18">
        <v>55470700.92</v>
      </c>
      <c r="T43" s="18">
        <v>2139250</v>
      </c>
      <c r="U43" s="22">
        <f t="shared" si="9"/>
        <v>57609950.92</v>
      </c>
      <c r="V43" s="21">
        <f t="shared" si="10"/>
        <v>121682786.81</v>
      </c>
      <c r="W43" s="23">
        <f t="shared" si="0"/>
        <v>0.9059993580088332</v>
      </c>
      <c r="X43" s="23">
        <f t="shared" si="0"/>
        <v>0</v>
      </c>
      <c r="Y43" s="23">
        <f t="shared" si="1"/>
        <v>0.9409395894188458</v>
      </c>
      <c r="Z43" s="24">
        <f t="shared" si="2"/>
        <v>0.8288687474374432</v>
      </c>
      <c r="AA43" s="24">
        <f t="shared" si="3"/>
        <v>0.21762872274713463</v>
      </c>
      <c r="AB43" s="25"/>
      <c r="AC43" s="24">
        <f t="shared" si="4"/>
        <v>1.9874370596034234</v>
      </c>
      <c r="AD43" s="35">
        <v>467721.1435997401</v>
      </c>
      <c r="AE43" s="27">
        <f t="shared" si="5"/>
        <v>9295.663343502181</v>
      </c>
      <c r="AF43" s="29"/>
      <c r="AG43" s="30">
        <f>F43/H43</f>
        <v>6269941893.497184</v>
      </c>
      <c r="AH43" s="23">
        <f>(M43/AG43)*100</f>
        <v>0.21251444776257694</v>
      </c>
      <c r="AI43" s="23">
        <f>(Q43/AG43)*100</f>
        <v>0.8093903318726632</v>
      </c>
      <c r="AJ43" s="23">
        <f>(R43/AG43)*100</f>
        <v>0.8847083730956256</v>
      </c>
      <c r="AK43" s="23">
        <f>(U43/AG43)*100</f>
        <v>0.9188275090675029</v>
      </c>
      <c r="AL43" s="23">
        <f t="shared" si="11"/>
        <v>1.941</v>
      </c>
    </row>
    <row r="44" spans="1:38" ht="12.75">
      <c r="A44" s="14" t="s">
        <v>122</v>
      </c>
      <c r="B44" s="15" t="s">
        <v>123</v>
      </c>
      <c r="C44" s="16" t="s">
        <v>85</v>
      </c>
      <c r="D44" s="17"/>
      <c r="E44" s="17"/>
      <c r="F44" s="36">
        <v>4095294567</v>
      </c>
      <c r="G44" s="34">
        <v>91.56</v>
      </c>
      <c r="H44" s="20">
        <f t="shared" si="6"/>
        <v>0.9156</v>
      </c>
      <c r="I44" s="18">
        <v>8873199.77</v>
      </c>
      <c r="L44" s="18">
        <v>108868.6</v>
      </c>
      <c r="M44" s="21">
        <f t="shared" si="7"/>
        <v>8982068.37</v>
      </c>
      <c r="N44" s="18">
        <v>25383415.25</v>
      </c>
      <c r="O44" s="18">
        <v>17642127.44</v>
      </c>
      <c r="Q44" s="21">
        <f t="shared" si="8"/>
        <v>43025542.69</v>
      </c>
      <c r="R44" s="18">
        <v>9080020</v>
      </c>
      <c r="T44" s="18">
        <v>1530240</v>
      </c>
      <c r="U44" s="22">
        <f t="shared" si="9"/>
        <v>10610260</v>
      </c>
      <c r="V44" s="21">
        <f t="shared" si="10"/>
        <v>62617871.06</v>
      </c>
      <c r="W44" s="23">
        <f t="shared" si="0"/>
        <v>0.2217183611935283</v>
      </c>
      <c r="X44" s="23">
        <f t="shared" si="0"/>
        <v>0</v>
      </c>
      <c r="Y44" s="23">
        <f t="shared" si="1"/>
        <v>0.25908417151473734</v>
      </c>
      <c r="Z44" s="24">
        <f t="shared" si="2"/>
        <v>1.0506092293507052</v>
      </c>
      <c r="AA44" s="24">
        <f t="shared" si="3"/>
        <v>0.21932655204775164</v>
      </c>
      <c r="AB44" s="25"/>
      <c r="AC44" s="24">
        <f t="shared" si="4"/>
        <v>1.5290199529131943</v>
      </c>
      <c r="AD44" s="35">
        <v>1032283.7094907408</v>
      </c>
      <c r="AE44" s="27">
        <f t="shared" si="5"/>
        <v>15783.8238887859</v>
      </c>
      <c r="AF44" s="29"/>
      <c r="AG44" s="30">
        <f>F44/H44</f>
        <v>4472798784.40367</v>
      </c>
      <c r="AH44" s="23">
        <f>(M44/AG44)*100</f>
        <v>0.20081539105492135</v>
      </c>
      <c r="AI44" s="23">
        <f>(Q44/AG44)*100</f>
        <v>0.9619378103935055</v>
      </c>
      <c r="AJ44" s="23">
        <f>(R44/AG44)*100</f>
        <v>0.2030053315087945</v>
      </c>
      <c r="AK44" s="23">
        <f>(U44/AG44)*100</f>
        <v>0.2372174674388935</v>
      </c>
      <c r="AL44" s="23">
        <f t="shared" si="11"/>
        <v>1.4</v>
      </c>
    </row>
    <row r="45" spans="1:38" ht="12.75">
      <c r="A45" s="14" t="s">
        <v>124</v>
      </c>
      <c r="B45" s="15" t="s">
        <v>125</v>
      </c>
      <c r="C45" s="16" t="s">
        <v>85</v>
      </c>
      <c r="D45" s="17"/>
      <c r="E45" s="17"/>
      <c r="F45" s="36">
        <v>2104686583</v>
      </c>
      <c r="G45" s="34">
        <v>95.56</v>
      </c>
      <c r="H45" s="20">
        <f t="shared" si="6"/>
        <v>0.9556</v>
      </c>
      <c r="I45" s="18">
        <v>4617940.53</v>
      </c>
      <c r="L45" s="18">
        <v>56534.91</v>
      </c>
      <c r="M45" s="21">
        <f t="shared" si="7"/>
        <v>4674475.44</v>
      </c>
      <c r="N45" s="18">
        <v>23840872.5</v>
      </c>
      <c r="Q45" s="21">
        <f t="shared" si="8"/>
        <v>23840872.5</v>
      </c>
      <c r="R45" s="18">
        <v>21588055</v>
      </c>
      <c r="T45" s="18">
        <v>781809</v>
      </c>
      <c r="U45" s="22">
        <f t="shared" si="9"/>
        <v>22369864</v>
      </c>
      <c r="V45" s="21">
        <f t="shared" si="10"/>
        <v>50885211.94</v>
      </c>
      <c r="W45" s="23">
        <f t="shared" si="0"/>
        <v>1.0257135278179326</v>
      </c>
      <c r="X45" s="23">
        <f t="shared" si="0"/>
        <v>0</v>
      </c>
      <c r="Y45" s="23">
        <f t="shared" si="1"/>
        <v>1.0628596286347876</v>
      </c>
      <c r="Z45" s="24">
        <f t="shared" si="2"/>
        <v>1.1327516739341519</v>
      </c>
      <c r="AA45" s="24">
        <f t="shared" si="3"/>
        <v>0.22209841017454715</v>
      </c>
      <c r="AB45" s="25"/>
      <c r="AC45" s="24">
        <f t="shared" si="4"/>
        <v>2.4177097127434863</v>
      </c>
      <c r="AD45" s="35">
        <v>281011.86905632773</v>
      </c>
      <c r="AE45" s="27">
        <f t="shared" si="5"/>
        <v>6794.051252136843</v>
      </c>
      <c r="AF45" s="29"/>
      <c r="AG45" s="30">
        <f>F45/H45</f>
        <v>2202476541.439933</v>
      </c>
      <c r="AH45" s="23">
        <f>(M45/AG45)*100</f>
        <v>0.21223724076279726</v>
      </c>
      <c r="AI45" s="23">
        <f>(Q45/AG45)*100</f>
        <v>1.0824574996114755</v>
      </c>
      <c r="AJ45" s="23">
        <f>(R45/AG45)*100</f>
        <v>0.9801718471828165</v>
      </c>
      <c r="AK45" s="23">
        <f>(U45/AG45)*100</f>
        <v>1.015668661123403</v>
      </c>
      <c r="AL45" s="23">
        <f t="shared" si="11"/>
        <v>2.31</v>
      </c>
    </row>
    <row r="46" spans="1:38" ht="12.75">
      <c r="A46" s="14" t="s">
        <v>126</v>
      </c>
      <c r="B46" s="15" t="s">
        <v>127</v>
      </c>
      <c r="C46" s="16" t="s">
        <v>85</v>
      </c>
      <c r="D46" s="17"/>
      <c r="E46" s="17"/>
      <c r="F46" s="36">
        <v>2297330075</v>
      </c>
      <c r="G46" s="34">
        <v>92.58</v>
      </c>
      <c r="H46" s="20">
        <f t="shared" si="6"/>
        <v>0.9258</v>
      </c>
      <c r="I46" s="18">
        <v>5141870.53</v>
      </c>
      <c r="L46" s="18">
        <v>62681.34</v>
      </c>
      <c r="M46" s="21">
        <f t="shared" si="7"/>
        <v>5204551.87</v>
      </c>
      <c r="N46" s="18">
        <v>41919655</v>
      </c>
      <c r="Q46" s="21">
        <f t="shared" si="8"/>
        <v>41919655</v>
      </c>
      <c r="R46" s="18">
        <v>11638836</v>
      </c>
      <c r="T46" s="18">
        <v>833916</v>
      </c>
      <c r="U46" s="22">
        <f t="shared" si="9"/>
        <v>12472752</v>
      </c>
      <c r="V46" s="21">
        <f t="shared" si="10"/>
        <v>59596958.870000005</v>
      </c>
      <c r="W46" s="23">
        <f t="shared" si="0"/>
        <v>0.5066244562179425</v>
      </c>
      <c r="X46" s="23">
        <f t="shared" si="0"/>
        <v>0</v>
      </c>
      <c r="Y46" s="23">
        <f t="shared" si="1"/>
        <v>0.5429238112420567</v>
      </c>
      <c r="Z46" s="24">
        <f t="shared" si="2"/>
        <v>1.8247118886475207</v>
      </c>
      <c r="AA46" s="24">
        <f t="shared" si="3"/>
        <v>0.2265478490286164</v>
      </c>
      <c r="AB46" s="25"/>
      <c r="AC46" s="24">
        <f t="shared" si="4"/>
        <v>2.5941835489181937</v>
      </c>
      <c r="AD46" s="35">
        <v>547213.6020806242</v>
      </c>
      <c r="AE46" s="27">
        <f t="shared" si="5"/>
        <v>14195.72524261822</v>
      </c>
      <c r="AF46" s="29"/>
      <c r="AG46" s="30">
        <f>F46/H46</f>
        <v>2481453958.7383885</v>
      </c>
      <c r="AH46" s="23">
        <f>(M46/AG46)*100</f>
        <v>0.20973799863069306</v>
      </c>
      <c r="AI46" s="23">
        <f>(Q46/AG46)*100</f>
        <v>1.6893182665098743</v>
      </c>
      <c r="AJ46" s="23">
        <f>(R46/AG46)*100</f>
        <v>0.4690329215665711</v>
      </c>
      <c r="AK46" s="23">
        <f>(U46/AG46)*100</f>
        <v>0.5026388644478961</v>
      </c>
      <c r="AL46" s="23">
        <f t="shared" si="11"/>
        <v>2.402</v>
      </c>
    </row>
    <row r="47" spans="1:38" ht="12.75">
      <c r="A47" s="14" t="s">
        <v>128</v>
      </c>
      <c r="B47" s="15" t="s">
        <v>129</v>
      </c>
      <c r="C47" s="16" t="s">
        <v>85</v>
      </c>
      <c r="D47" s="17"/>
      <c r="E47" s="17"/>
      <c r="F47" s="36">
        <v>5070992265</v>
      </c>
      <c r="G47" s="34">
        <v>84.44</v>
      </c>
      <c r="H47" s="20">
        <f t="shared" si="6"/>
        <v>0.8443999999999999</v>
      </c>
      <c r="I47" s="18">
        <v>10815561.860000001</v>
      </c>
      <c r="L47" s="18">
        <v>137935.31</v>
      </c>
      <c r="M47" s="21">
        <f t="shared" si="7"/>
        <v>10953497.170000002</v>
      </c>
      <c r="N47" s="18">
        <v>65943130.5</v>
      </c>
      <c r="Q47" s="21">
        <f t="shared" si="8"/>
        <v>65943130.5</v>
      </c>
      <c r="R47" s="18">
        <v>70765881.41</v>
      </c>
      <c r="T47" s="18">
        <v>1976806.17</v>
      </c>
      <c r="U47" s="22">
        <f t="shared" si="9"/>
        <v>72742687.58</v>
      </c>
      <c r="V47" s="21">
        <f t="shared" si="10"/>
        <v>149639315.25</v>
      </c>
      <c r="W47" s="23">
        <f t="shared" si="0"/>
        <v>1.3955036354211436</v>
      </c>
      <c r="X47" s="23">
        <f t="shared" si="0"/>
        <v>0</v>
      </c>
      <c r="Y47" s="23">
        <f t="shared" si="1"/>
        <v>1.4344862657762307</v>
      </c>
      <c r="Z47" s="24">
        <f t="shared" si="2"/>
        <v>1.3003989565343974</v>
      </c>
      <c r="AA47" s="24">
        <f t="shared" si="3"/>
        <v>0.21600303446725927</v>
      </c>
      <c r="AB47" s="25"/>
      <c r="AC47" s="24">
        <f t="shared" si="4"/>
        <v>2.9508882567778874</v>
      </c>
      <c r="AD47" s="35">
        <v>243152.4857177586</v>
      </c>
      <c r="AE47" s="27">
        <f t="shared" si="5"/>
        <v>7175.158147108868</v>
      </c>
      <c r="AF47" s="29"/>
      <c r="AG47" s="30">
        <f>F47/H47</f>
        <v>6005438494.7892</v>
      </c>
      <c r="AH47" s="23">
        <f>(M47/AG47)*100</f>
        <v>0.18239296230415372</v>
      </c>
      <c r="AI47" s="23">
        <f>(Q47/AG47)*100</f>
        <v>1.098056878897645</v>
      </c>
      <c r="AJ47" s="23">
        <f>(R47/AG47)*100</f>
        <v>1.1783632697496136</v>
      </c>
      <c r="AK47" s="23">
        <f>(U47/AG47)*100</f>
        <v>1.211280202821449</v>
      </c>
      <c r="AL47" s="23">
        <f t="shared" si="11"/>
        <v>2.491</v>
      </c>
    </row>
    <row r="48" spans="1:38" ht="12.75">
      <c r="A48" s="14" t="s">
        <v>130</v>
      </c>
      <c r="B48" s="15" t="s">
        <v>131</v>
      </c>
      <c r="C48" s="16" t="s">
        <v>85</v>
      </c>
      <c r="D48" s="17"/>
      <c r="E48" s="17"/>
      <c r="F48" s="36">
        <v>1080145205</v>
      </c>
      <c r="G48" s="34">
        <v>108.23</v>
      </c>
      <c r="H48" s="20">
        <f t="shared" si="6"/>
        <v>1.0823</v>
      </c>
      <c r="I48" s="18">
        <v>2095751.64</v>
      </c>
      <c r="L48" s="18">
        <v>25913.81</v>
      </c>
      <c r="M48" s="21">
        <f t="shared" si="7"/>
        <v>2121665.4499999997</v>
      </c>
      <c r="N48" s="18">
        <v>10125493</v>
      </c>
      <c r="O48" s="18">
        <v>4845650.01</v>
      </c>
      <c r="Q48" s="21">
        <f t="shared" si="8"/>
        <v>14971143.01</v>
      </c>
      <c r="R48" s="18">
        <v>4270511</v>
      </c>
      <c r="S48" s="18">
        <v>108015</v>
      </c>
      <c r="T48" s="18">
        <v>348299</v>
      </c>
      <c r="U48" s="22">
        <f t="shared" si="9"/>
        <v>4726825</v>
      </c>
      <c r="V48" s="21">
        <f t="shared" si="10"/>
        <v>21819633.459999997</v>
      </c>
      <c r="W48" s="23">
        <f t="shared" si="0"/>
        <v>0.3953645287903676</v>
      </c>
      <c r="X48" s="23">
        <f t="shared" si="0"/>
        <v>0.010000044392179662</v>
      </c>
      <c r="Y48" s="23">
        <f t="shared" si="1"/>
        <v>0.43761014520265357</v>
      </c>
      <c r="Z48" s="24">
        <f t="shared" si="2"/>
        <v>1.3860305948402558</v>
      </c>
      <c r="AA48" s="24">
        <f t="shared" si="3"/>
        <v>0.19642409559185145</v>
      </c>
      <c r="AB48" s="25"/>
      <c r="AC48" s="24">
        <f t="shared" si="4"/>
        <v>2.0200648356347606</v>
      </c>
      <c r="AD48" s="35">
        <v>645636.838790932</v>
      </c>
      <c r="AE48" s="27">
        <f t="shared" si="5"/>
        <v>13042.282746319504</v>
      </c>
      <c r="AF48" s="29"/>
      <c r="AG48" s="30">
        <f>F48/H48</f>
        <v>998009059.4105146</v>
      </c>
      <c r="AH48" s="23">
        <f>(M48/AG48)*100</f>
        <v>0.2125897986590608</v>
      </c>
      <c r="AI48" s="23">
        <f>(Q48/AG48)*100</f>
        <v>1.5001009127956089</v>
      </c>
      <c r="AJ48" s="23">
        <f>(R48/AG48)*100</f>
        <v>0.42790302950981485</v>
      </c>
      <c r="AK48" s="23">
        <f>(U48/AG48)*100</f>
        <v>0.47362546015283197</v>
      </c>
      <c r="AL48" s="23">
        <f t="shared" si="11"/>
        <v>2.1870000000000003</v>
      </c>
    </row>
    <row r="49" spans="1:38" ht="12.75">
      <c r="A49" s="14" t="s">
        <v>132</v>
      </c>
      <c r="B49" s="15" t="s">
        <v>133</v>
      </c>
      <c r="C49" s="16" t="s">
        <v>85</v>
      </c>
      <c r="D49" s="17"/>
      <c r="E49" s="17"/>
      <c r="F49" s="36">
        <v>1866373599</v>
      </c>
      <c r="G49" s="34">
        <v>105.8</v>
      </c>
      <c r="H49" s="20">
        <f t="shared" si="6"/>
        <v>1.058</v>
      </c>
      <c r="I49" s="18">
        <v>3764463.22</v>
      </c>
      <c r="L49" s="18">
        <v>45975.09</v>
      </c>
      <c r="M49" s="21">
        <f t="shared" si="7"/>
        <v>3810438.31</v>
      </c>
      <c r="N49" s="18">
        <v>23762136</v>
      </c>
      <c r="Q49" s="21">
        <f t="shared" si="8"/>
        <v>23762136</v>
      </c>
      <c r="R49" s="18">
        <v>13670206.04</v>
      </c>
      <c r="T49" s="18">
        <v>613245.74</v>
      </c>
      <c r="U49" s="22">
        <f t="shared" si="9"/>
        <v>14283451.78</v>
      </c>
      <c r="V49" s="21">
        <f t="shared" si="10"/>
        <v>41856026.09</v>
      </c>
      <c r="W49" s="23">
        <f t="shared" si="0"/>
        <v>0.7324474610723424</v>
      </c>
      <c r="X49" s="23">
        <f t="shared" si="0"/>
        <v>0</v>
      </c>
      <c r="Y49" s="23">
        <f t="shared" si="1"/>
        <v>0.7653050700917036</v>
      </c>
      <c r="Z49" s="24">
        <f t="shared" si="2"/>
        <v>1.2731714600298523</v>
      </c>
      <c r="AA49" s="24">
        <f t="shared" si="3"/>
        <v>0.2041626773997246</v>
      </c>
      <c r="AB49" s="25"/>
      <c r="AC49" s="24">
        <f t="shared" si="4"/>
        <v>2.2426392075212807</v>
      </c>
      <c r="AD49" s="35">
        <v>440155.9552599758</v>
      </c>
      <c r="AE49" s="27">
        <f t="shared" si="5"/>
        <v>9871.110026900044</v>
      </c>
      <c r="AF49" s="29"/>
      <c r="AG49" s="30">
        <f>F49/H49</f>
        <v>1764058222.1172023</v>
      </c>
      <c r="AH49" s="23">
        <f>(M49/AG49)*100</f>
        <v>0.21600411268890865</v>
      </c>
      <c r="AI49" s="23">
        <f>(Q49/AG49)*100</f>
        <v>1.3470154047115837</v>
      </c>
      <c r="AJ49" s="23">
        <f>(R49/AG49)*100</f>
        <v>0.7749294138145382</v>
      </c>
      <c r="AK49" s="23">
        <f>(U49/AG49)*100</f>
        <v>0.8096927641570223</v>
      </c>
      <c r="AL49" s="23">
        <f t="shared" si="11"/>
        <v>2.373</v>
      </c>
    </row>
    <row r="50" spans="1:38" ht="12.75">
      <c r="A50" s="14" t="s">
        <v>134</v>
      </c>
      <c r="B50" s="15" t="s">
        <v>135</v>
      </c>
      <c r="C50" s="16" t="s">
        <v>85</v>
      </c>
      <c r="D50" s="17"/>
      <c r="E50" s="17"/>
      <c r="F50" s="36">
        <v>797058348</v>
      </c>
      <c r="G50" s="34">
        <v>76.85</v>
      </c>
      <c r="H50" s="20">
        <f t="shared" si="6"/>
        <v>0.7685</v>
      </c>
      <c r="I50" s="18">
        <v>2150801.31</v>
      </c>
      <c r="L50" s="18">
        <v>26193.63</v>
      </c>
      <c r="M50" s="21">
        <f t="shared" si="7"/>
        <v>2176994.94</v>
      </c>
      <c r="N50" s="18">
        <v>8074497.5</v>
      </c>
      <c r="O50" s="18">
        <v>4566462.06</v>
      </c>
      <c r="Q50" s="21">
        <f t="shared" si="8"/>
        <v>12640959.559999999</v>
      </c>
      <c r="R50" s="18">
        <v>5171964</v>
      </c>
      <c r="T50" s="18">
        <v>348576</v>
      </c>
      <c r="U50" s="22">
        <f t="shared" si="9"/>
        <v>5520540</v>
      </c>
      <c r="V50" s="21">
        <f t="shared" si="10"/>
        <v>20338494.499999996</v>
      </c>
      <c r="W50" s="23">
        <f t="shared" si="0"/>
        <v>0.6488814793769653</v>
      </c>
      <c r="X50" s="23">
        <f t="shared" si="0"/>
        <v>0</v>
      </c>
      <c r="Y50" s="23">
        <f t="shared" si="1"/>
        <v>0.6926142877560075</v>
      </c>
      <c r="Z50" s="24">
        <f t="shared" si="2"/>
        <v>1.5859515920909717</v>
      </c>
      <c r="AA50" s="24">
        <f t="shared" si="3"/>
        <v>0.2731286794075457</v>
      </c>
      <c r="AB50" s="25"/>
      <c r="AC50" s="24">
        <f t="shared" si="4"/>
        <v>2.551694559254525</v>
      </c>
      <c r="AD50" s="35">
        <v>603970.9991158267</v>
      </c>
      <c r="AE50" s="27">
        <f t="shared" si="5"/>
        <v>15411.495123913743</v>
      </c>
      <c r="AF50" s="29"/>
      <c r="AG50" s="30">
        <f>F50/H50</f>
        <v>1037161155.4977229</v>
      </c>
      <c r="AH50" s="23">
        <f>(M50/AG50)*100</f>
        <v>0.20989939012469885</v>
      </c>
      <c r="AI50" s="23">
        <f>(Q50/AG50)*100</f>
        <v>1.2188037985219118</v>
      </c>
      <c r="AJ50" s="23">
        <f>(R50/AG50)*100</f>
        <v>0.4986654169011978</v>
      </c>
      <c r="AK50" s="23">
        <f>(U50/AG50)*100</f>
        <v>0.5322740801404917</v>
      </c>
      <c r="AL50" s="23">
        <f t="shared" si="11"/>
        <v>1.961</v>
      </c>
    </row>
    <row r="51" spans="1:38" ht="12.75">
      <c r="A51" s="14" t="s">
        <v>136</v>
      </c>
      <c r="B51" s="15" t="s">
        <v>137</v>
      </c>
      <c r="C51" s="16" t="s">
        <v>85</v>
      </c>
      <c r="D51" s="17"/>
      <c r="E51" s="17"/>
      <c r="F51" s="36">
        <v>1966420077</v>
      </c>
      <c r="G51" s="34">
        <v>103.58</v>
      </c>
      <c r="H51" s="20">
        <f t="shared" si="6"/>
        <v>1.0358</v>
      </c>
      <c r="I51" s="18">
        <v>3991899.4</v>
      </c>
      <c r="L51" s="18">
        <v>48810.95</v>
      </c>
      <c r="M51" s="21">
        <f t="shared" si="7"/>
        <v>4040710.35</v>
      </c>
      <c r="N51" s="18">
        <v>18599831</v>
      </c>
      <c r="O51" s="18">
        <v>10380247.17</v>
      </c>
      <c r="Q51" s="21">
        <f t="shared" si="8"/>
        <v>28980078.17</v>
      </c>
      <c r="R51" s="18">
        <v>7812156</v>
      </c>
      <c r="T51" s="18">
        <v>649977</v>
      </c>
      <c r="U51" s="22">
        <f t="shared" si="9"/>
        <v>8462133</v>
      </c>
      <c r="V51" s="21">
        <f t="shared" si="10"/>
        <v>41482921.52</v>
      </c>
      <c r="W51" s="23">
        <f t="shared" si="0"/>
        <v>0.39727808373063106</v>
      </c>
      <c r="X51" s="23">
        <f t="shared" si="0"/>
        <v>0</v>
      </c>
      <c r="Y51" s="23">
        <f t="shared" si="1"/>
        <v>0.4303319061362492</v>
      </c>
      <c r="Z51" s="24">
        <f t="shared" si="2"/>
        <v>1.4737480820584605</v>
      </c>
      <c r="AA51" s="24">
        <f t="shared" si="3"/>
        <v>0.20548561303160456</v>
      </c>
      <c r="AB51" s="25"/>
      <c r="AC51" s="24">
        <f t="shared" si="4"/>
        <v>2.1095656012263144</v>
      </c>
      <c r="AD51" s="35">
        <v>551873.1855450957</v>
      </c>
      <c r="AE51" s="27">
        <f t="shared" si="5"/>
        <v>11642.126884651212</v>
      </c>
      <c r="AF51" s="29"/>
      <c r="AG51" s="30">
        <f>F51/H51</f>
        <v>1898455374.589689</v>
      </c>
      <c r="AH51" s="23">
        <f>(M51/AG51)*100</f>
        <v>0.21284199797813602</v>
      </c>
      <c r="AI51" s="23">
        <f>(Q51/AG51)*100</f>
        <v>1.5265082633961535</v>
      </c>
      <c r="AJ51" s="23">
        <f>(R51/AG51)*100</f>
        <v>0.4115006391281877</v>
      </c>
      <c r="AK51" s="23">
        <f>(U51/AG51)*100</f>
        <v>0.445737788375927</v>
      </c>
      <c r="AL51" s="23">
        <f t="shared" si="11"/>
        <v>2.186</v>
      </c>
    </row>
    <row r="52" spans="1:38" ht="12.75">
      <c r="A52" s="14" t="s">
        <v>138</v>
      </c>
      <c r="B52" s="15" t="s">
        <v>139</v>
      </c>
      <c r="C52" s="16" t="s">
        <v>85</v>
      </c>
      <c r="D52" s="17"/>
      <c r="E52" s="17"/>
      <c r="F52" s="36">
        <v>1144322833</v>
      </c>
      <c r="G52" s="34">
        <v>90.98</v>
      </c>
      <c r="H52" s="20">
        <f t="shared" si="6"/>
        <v>0.9098</v>
      </c>
      <c r="I52" s="18">
        <v>2540795.9499999997</v>
      </c>
      <c r="L52" s="18">
        <v>31026.43</v>
      </c>
      <c r="M52" s="21">
        <f t="shared" si="7"/>
        <v>2571822.38</v>
      </c>
      <c r="N52" s="18">
        <v>12054794.5</v>
      </c>
      <c r="Q52" s="21">
        <f t="shared" si="8"/>
        <v>12054794.5</v>
      </c>
      <c r="R52" s="18">
        <v>6066705.2</v>
      </c>
      <c r="T52" s="18">
        <v>442843</v>
      </c>
      <c r="U52" s="22">
        <f t="shared" si="9"/>
        <v>6509548.2</v>
      </c>
      <c r="V52" s="21">
        <f t="shared" si="10"/>
        <v>21136165.08</v>
      </c>
      <c r="W52" s="23">
        <f t="shared" si="0"/>
        <v>0.5301567901162381</v>
      </c>
      <c r="X52" s="23">
        <f t="shared" si="0"/>
        <v>0</v>
      </c>
      <c r="Y52" s="23">
        <f t="shared" si="1"/>
        <v>0.5688559217973762</v>
      </c>
      <c r="Z52" s="24">
        <f t="shared" si="2"/>
        <v>1.0534434997156088</v>
      </c>
      <c r="AA52" s="24">
        <f t="shared" si="3"/>
        <v>0.2247462259629665</v>
      </c>
      <c r="AB52" s="25"/>
      <c r="AC52" s="24">
        <f t="shared" si="4"/>
        <v>1.8470456474759513</v>
      </c>
      <c r="AD52" s="35">
        <v>751375</v>
      </c>
      <c r="AE52" s="27">
        <f t="shared" si="5"/>
        <v>13878.23923372243</v>
      </c>
      <c r="AF52" s="29"/>
      <c r="AG52" s="30">
        <f>F52/H52</f>
        <v>1257774052.5390196</v>
      </c>
      <c r="AH52" s="23">
        <f>(M52/AG52)*100</f>
        <v>0.20447411638110694</v>
      </c>
      <c r="AI52" s="23">
        <f>(Q52/AG52)*100</f>
        <v>0.9584228960412607</v>
      </c>
      <c r="AJ52" s="23">
        <f>(R52/AG52)*100</f>
        <v>0.48233664764775347</v>
      </c>
      <c r="AK52" s="23">
        <f>(U52/AG52)*100</f>
        <v>0.5175451176512529</v>
      </c>
      <c r="AL52" s="23">
        <f t="shared" si="11"/>
        <v>1.68</v>
      </c>
    </row>
    <row r="53" spans="1:38" ht="12.75">
      <c r="A53" s="14" t="s">
        <v>140</v>
      </c>
      <c r="B53" s="15" t="s">
        <v>141</v>
      </c>
      <c r="C53" s="16" t="s">
        <v>85</v>
      </c>
      <c r="D53" s="17"/>
      <c r="E53" s="17"/>
      <c r="F53" s="36">
        <v>1347282043</v>
      </c>
      <c r="G53" s="34">
        <v>97.21</v>
      </c>
      <c r="H53" s="20">
        <f t="shared" si="6"/>
        <v>0.9721</v>
      </c>
      <c r="I53" s="18">
        <v>2935948.12</v>
      </c>
      <c r="L53" s="18">
        <v>35841.33</v>
      </c>
      <c r="M53" s="21">
        <f t="shared" si="7"/>
        <v>2971789.45</v>
      </c>
      <c r="N53" s="18">
        <v>18603776</v>
      </c>
      <c r="Q53" s="21">
        <f t="shared" si="8"/>
        <v>18603776</v>
      </c>
      <c r="R53" s="18">
        <v>10009695.97</v>
      </c>
      <c r="T53" s="18">
        <v>479138.13</v>
      </c>
      <c r="U53" s="22">
        <f t="shared" si="9"/>
        <v>10488834.100000001</v>
      </c>
      <c r="V53" s="21">
        <f t="shared" si="10"/>
        <v>32064399.55</v>
      </c>
      <c r="W53" s="23">
        <f t="shared" si="0"/>
        <v>0.7429547526449145</v>
      </c>
      <c r="X53" s="23">
        <f t="shared" si="0"/>
        <v>0</v>
      </c>
      <c r="Y53" s="23">
        <f t="shared" si="1"/>
        <v>0.7785180656490054</v>
      </c>
      <c r="Z53" s="24">
        <f t="shared" si="2"/>
        <v>1.3808375237136594</v>
      </c>
      <c r="AA53" s="24">
        <f t="shared" si="3"/>
        <v>0.2205766391261848</v>
      </c>
      <c r="AB53" s="25"/>
      <c r="AC53" s="24">
        <f t="shared" si="4"/>
        <v>2.3799322284888498</v>
      </c>
      <c r="AD53" s="35">
        <v>478025.7470323373</v>
      </c>
      <c r="AE53" s="27">
        <f t="shared" si="5"/>
        <v>11376.688814097177</v>
      </c>
      <c r="AF53" s="29"/>
      <c r="AG53" s="30">
        <f>F53/H53</f>
        <v>1385950049.3776362</v>
      </c>
      <c r="AH53" s="23">
        <f>(M53/AG53)*100</f>
        <v>0.21442255089456427</v>
      </c>
      <c r="AI53" s="23">
        <f>(Q53/AG53)*100</f>
        <v>1.3423121568020482</v>
      </c>
      <c r="AJ53" s="23">
        <f>(R53/AG53)*100</f>
        <v>0.7222263150461213</v>
      </c>
      <c r="AK53" s="23">
        <f>(U53/AG53)*100</f>
        <v>0.7567974116173981</v>
      </c>
      <c r="AL53" s="23">
        <f t="shared" si="11"/>
        <v>2.313</v>
      </c>
    </row>
    <row r="54" spans="1:38" ht="12.75">
      <c r="A54" s="14" t="s">
        <v>142</v>
      </c>
      <c r="B54" s="15" t="s">
        <v>143</v>
      </c>
      <c r="C54" s="16" t="s">
        <v>85</v>
      </c>
      <c r="D54" s="17"/>
      <c r="E54" s="17"/>
      <c r="F54" s="36">
        <v>1213333972</v>
      </c>
      <c r="G54" s="34">
        <v>101.54</v>
      </c>
      <c r="H54" s="20">
        <f t="shared" si="6"/>
        <v>1.0154</v>
      </c>
      <c r="I54" s="18">
        <v>2715604.29</v>
      </c>
      <c r="L54" s="18">
        <v>33325.23</v>
      </c>
      <c r="M54" s="21">
        <f t="shared" si="7"/>
        <v>2748929.52</v>
      </c>
      <c r="N54" s="18">
        <v>16471164</v>
      </c>
      <c r="Q54" s="21">
        <f t="shared" si="8"/>
        <v>16471164</v>
      </c>
      <c r="R54" s="18">
        <v>9636249</v>
      </c>
      <c r="T54" s="18">
        <v>445428</v>
      </c>
      <c r="U54" s="22">
        <f t="shared" si="9"/>
        <v>10081677</v>
      </c>
      <c r="V54" s="21">
        <f t="shared" si="10"/>
        <v>29301770.52</v>
      </c>
      <c r="W54" s="23">
        <f t="shared" si="0"/>
        <v>0.7941959281100555</v>
      </c>
      <c r="X54" s="23">
        <f t="shared" si="0"/>
        <v>0</v>
      </c>
      <c r="Y54" s="23">
        <f t="shared" si="1"/>
        <v>0.8309070076874102</v>
      </c>
      <c r="Z54" s="24">
        <f t="shared" si="2"/>
        <v>1.3575128019245801</v>
      </c>
      <c r="AA54" s="24">
        <f t="shared" si="3"/>
        <v>0.22656000601951332</v>
      </c>
      <c r="AB54" s="25"/>
      <c r="AC54" s="24">
        <f t="shared" si="4"/>
        <v>2.414979815631504</v>
      </c>
      <c r="AD54" s="35">
        <v>357248.3251451541</v>
      </c>
      <c r="AE54" s="27">
        <f t="shared" si="5"/>
        <v>8627.474943937079</v>
      </c>
      <c r="AF54" s="29"/>
      <c r="AG54" s="30">
        <f>F54/H54</f>
        <v>1194932018.9088044</v>
      </c>
      <c r="AH54" s="23">
        <f>(M54/AG54)*100</f>
        <v>0.2300490301122138</v>
      </c>
      <c r="AI54" s="23">
        <f>(Q54/AG54)*100</f>
        <v>1.3784184990742185</v>
      </c>
      <c r="AJ54" s="23">
        <f>(R54/AG54)*100</f>
        <v>0.8064265454029502</v>
      </c>
      <c r="AK54" s="23">
        <f>(U54/AG54)*100</f>
        <v>0.8437029756057963</v>
      </c>
      <c r="AL54" s="23">
        <f t="shared" si="11"/>
        <v>2.452</v>
      </c>
    </row>
    <row r="55" spans="1:38" ht="12.75">
      <c r="A55" s="14" t="s">
        <v>144</v>
      </c>
      <c r="B55" s="15" t="s">
        <v>145</v>
      </c>
      <c r="C55" s="16" t="s">
        <v>85</v>
      </c>
      <c r="D55" s="17"/>
      <c r="E55" s="17"/>
      <c r="F55" s="36">
        <v>1952221656</v>
      </c>
      <c r="G55" s="34">
        <v>94.92</v>
      </c>
      <c r="H55" s="20">
        <f t="shared" si="6"/>
        <v>0.9492</v>
      </c>
      <c r="I55" s="18">
        <v>4526722.390000001</v>
      </c>
      <c r="L55" s="18">
        <v>55244.81</v>
      </c>
      <c r="M55" s="21">
        <f t="shared" si="7"/>
        <v>4581967.2</v>
      </c>
      <c r="N55" s="18">
        <v>37687755.5</v>
      </c>
      <c r="Q55" s="21">
        <f t="shared" si="8"/>
        <v>37687755.5</v>
      </c>
      <c r="R55" s="18">
        <v>16826240.6</v>
      </c>
      <c r="T55" s="18">
        <v>732780.18</v>
      </c>
      <c r="U55" s="22">
        <f t="shared" si="9"/>
        <v>17559020.78</v>
      </c>
      <c r="V55" s="21">
        <f t="shared" si="10"/>
        <v>59828743.480000004</v>
      </c>
      <c r="W55" s="23">
        <f t="shared" si="0"/>
        <v>0.8619021589216507</v>
      </c>
      <c r="X55" s="23">
        <f t="shared" si="0"/>
        <v>0</v>
      </c>
      <c r="Y55" s="23">
        <f t="shared" si="1"/>
        <v>0.8994378648568788</v>
      </c>
      <c r="Z55" s="24">
        <f t="shared" si="2"/>
        <v>1.9305059640215363</v>
      </c>
      <c r="AA55" s="24">
        <f t="shared" si="3"/>
        <v>0.23470527467604327</v>
      </c>
      <c r="AB55" s="25"/>
      <c r="AC55" s="24">
        <f t="shared" si="4"/>
        <v>3.0646491035544585</v>
      </c>
      <c r="AD55" s="35">
        <v>318672.2872579919</v>
      </c>
      <c r="AE55" s="27">
        <f t="shared" si="5"/>
        <v>9766.187394728538</v>
      </c>
      <c r="AF55" s="29"/>
      <c r="AG55" s="30">
        <f>F55/H55</f>
        <v>2056702123.8938053</v>
      </c>
      <c r="AH55" s="23">
        <f>(M55/AG55)*100</f>
        <v>0.22278224672250024</v>
      </c>
      <c r="AI55" s="23">
        <f>(Q55/AG55)*100</f>
        <v>1.8324362610492424</v>
      </c>
      <c r="AJ55" s="23">
        <f>(R55/AG55)*100</f>
        <v>0.8181175292484308</v>
      </c>
      <c r="AK55" s="23">
        <f>(U55/AG55)*100</f>
        <v>0.8537464213221494</v>
      </c>
      <c r="AL55" s="23">
        <f t="shared" si="11"/>
        <v>2.9090000000000003</v>
      </c>
    </row>
    <row r="56" spans="1:38" ht="12.75">
      <c r="A56" s="14" t="s">
        <v>146</v>
      </c>
      <c r="B56" s="15" t="s">
        <v>147</v>
      </c>
      <c r="C56" s="16" t="s">
        <v>85</v>
      </c>
      <c r="D56" s="17"/>
      <c r="E56" s="17"/>
      <c r="F56" s="36">
        <v>3473783983</v>
      </c>
      <c r="G56" s="34">
        <v>108.8</v>
      </c>
      <c r="H56" s="20">
        <f t="shared" si="6"/>
        <v>1.088</v>
      </c>
      <c r="I56" s="18">
        <v>6886225.9399999995</v>
      </c>
      <c r="L56" s="18">
        <v>84398.13</v>
      </c>
      <c r="M56" s="21">
        <f t="shared" si="7"/>
        <v>6970624.069999999</v>
      </c>
      <c r="N56" s="18">
        <v>32246237</v>
      </c>
      <c r="Q56" s="21">
        <f t="shared" si="8"/>
        <v>32246237</v>
      </c>
      <c r="R56" s="18">
        <v>25836662.22</v>
      </c>
      <c r="T56" s="18">
        <v>1125855.44</v>
      </c>
      <c r="U56" s="22">
        <f t="shared" si="9"/>
        <v>26962517.66</v>
      </c>
      <c r="V56" s="21">
        <f t="shared" si="10"/>
        <v>66179378.73</v>
      </c>
      <c r="W56" s="23">
        <f t="shared" si="0"/>
        <v>0.7437613376778587</v>
      </c>
      <c r="X56" s="23">
        <f t="shared" si="0"/>
        <v>0</v>
      </c>
      <c r="Y56" s="23">
        <f t="shared" si="1"/>
        <v>0.7761713967232602</v>
      </c>
      <c r="Z56" s="24">
        <f t="shared" si="2"/>
        <v>0.9282740998808964</v>
      </c>
      <c r="AA56" s="24">
        <f t="shared" si="3"/>
        <v>0.20066371726373405</v>
      </c>
      <c r="AB56" s="25"/>
      <c r="AC56" s="24">
        <f t="shared" si="4"/>
        <v>1.9051092138678904</v>
      </c>
      <c r="AD56" s="35">
        <v>414194.37170216924</v>
      </c>
      <c r="AE56" s="27">
        <f t="shared" si="5"/>
        <v>7890.855138620244</v>
      </c>
      <c r="AF56" s="29"/>
      <c r="AG56" s="30">
        <f>F56/H56</f>
        <v>3192816160.845588</v>
      </c>
      <c r="AH56" s="23">
        <f>(M56/AG56)*100</f>
        <v>0.21832212438294266</v>
      </c>
      <c r="AI56" s="23">
        <f>(Q56/AG56)*100</f>
        <v>1.0099622206704153</v>
      </c>
      <c r="AJ56" s="23">
        <f>(R56/AG56)*100</f>
        <v>0.8092123353935103</v>
      </c>
      <c r="AK56" s="23">
        <f>(U56/AG56)*100</f>
        <v>0.8444744796349071</v>
      </c>
      <c r="AL56" s="23">
        <f t="shared" si="11"/>
        <v>2.072</v>
      </c>
    </row>
    <row r="57" spans="1:38" ht="12.75">
      <c r="A57" s="14" t="s">
        <v>148</v>
      </c>
      <c r="B57" s="15" t="s">
        <v>149</v>
      </c>
      <c r="C57" s="16" t="s">
        <v>85</v>
      </c>
      <c r="D57" s="33"/>
      <c r="E57" s="17"/>
      <c r="F57" s="36">
        <v>5735375297</v>
      </c>
      <c r="G57" s="34">
        <v>89.11</v>
      </c>
      <c r="H57" s="20">
        <f t="shared" si="6"/>
        <v>0.8911</v>
      </c>
      <c r="I57" s="18">
        <v>12864619.540000001</v>
      </c>
      <c r="L57" s="18">
        <v>157872.06</v>
      </c>
      <c r="M57" s="21">
        <f t="shared" si="7"/>
        <v>13022491.600000001</v>
      </c>
      <c r="N57" s="18">
        <v>55129065.5</v>
      </c>
      <c r="Q57" s="21">
        <f t="shared" si="8"/>
        <v>55129065.5</v>
      </c>
      <c r="R57" s="18">
        <v>19621718.96</v>
      </c>
      <c r="S57" s="18">
        <v>573537.53</v>
      </c>
      <c r="T57" s="18">
        <v>2253511.58</v>
      </c>
      <c r="U57" s="22">
        <f t="shared" si="9"/>
        <v>22448768.07</v>
      </c>
      <c r="V57" s="21">
        <f t="shared" si="10"/>
        <v>90600325.17</v>
      </c>
      <c r="W57" s="23">
        <f t="shared" si="0"/>
        <v>0.3421174368530604</v>
      </c>
      <c r="X57" s="23">
        <f t="shared" si="0"/>
        <v>0.010000000005230696</v>
      </c>
      <c r="Y57" s="23">
        <f t="shared" si="1"/>
        <v>0.39140887749302594</v>
      </c>
      <c r="Z57" s="24">
        <f t="shared" si="2"/>
        <v>0.9612111264773961</v>
      </c>
      <c r="AA57" s="24">
        <f t="shared" si="3"/>
        <v>0.227055614073096</v>
      </c>
      <c r="AB57" s="25"/>
      <c r="AC57" s="24">
        <f t="shared" si="4"/>
        <v>1.5796756180435179</v>
      </c>
      <c r="AD57" s="35">
        <v>470441.51718175923</v>
      </c>
      <c r="AE57" s="27">
        <f t="shared" si="5"/>
        <v>7431.4499440742575</v>
      </c>
      <c r="AF57" s="29"/>
      <c r="AG57" s="30">
        <f>F57/H57</f>
        <v>6436286945.348446</v>
      </c>
      <c r="AH57" s="23">
        <f>(M57/AG57)*100</f>
        <v>0.20232925770053584</v>
      </c>
      <c r="AI57" s="23">
        <f>(Q57/AG57)*100</f>
        <v>0.8565352348040076</v>
      </c>
      <c r="AJ57" s="23">
        <f>(R57/AG57)*100</f>
        <v>0.30486084797976215</v>
      </c>
      <c r="AK57" s="23">
        <f>(U57/AG57)*100</f>
        <v>0.34878445073403536</v>
      </c>
      <c r="AL57" s="23">
        <f t="shared" si="11"/>
        <v>1.408</v>
      </c>
    </row>
    <row r="58" spans="1:38" ht="12.75">
      <c r="A58" s="14" t="s">
        <v>150</v>
      </c>
      <c r="B58" s="15" t="s">
        <v>151</v>
      </c>
      <c r="C58" s="16" t="s">
        <v>85</v>
      </c>
      <c r="D58" s="17"/>
      <c r="E58" s="17"/>
      <c r="F58" s="36">
        <v>1409945788</v>
      </c>
      <c r="G58" s="34">
        <v>105.93</v>
      </c>
      <c r="H58" s="20">
        <f t="shared" si="6"/>
        <v>1.0593000000000001</v>
      </c>
      <c r="I58" s="18">
        <v>2831460.67</v>
      </c>
      <c r="L58" s="18">
        <v>34889.9</v>
      </c>
      <c r="M58" s="21">
        <f t="shared" si="7"/>
        <v>2866350.57</v>
      </c>
      <c r="N58" s="18">
        <v>15810775</v>
      </c>
      <c r="Q58" s="21">
        <f t="shared" si="8"/>
        <v>15810775</v>
      </c>
      <c r="R58" s="18">
        <v>11265107.71</v>
      </c>
      <c r="T58" s="18">
        <v>466783</v>
      </c>
      <c r="U58" s="22">
        <f t="shared" si="9"/>
        <v>11731890.71</v>
      </c>
      <c r="V58" s="21">
        <f t="shared" si="10"/>
        <v>30409016.28</v>
      </c>
      <c r="W58" s="23">
        <f t="shared" si="0"/>
        <v>0.7989745283738527</v>
      </c>
      <c r="X58" s="23">
        <f t="shared" si="0"/>
        <v>0</v>
      </c>
      <c r="Y58" s="23">
        <f t="shared" si="1"/>
        <v>0.8320809785631276</v>
      </c>
      <c r="Z58" s="24">
        <f t="shared" si="2"/>
        <v>1.1213746751516946</v>
      </c>
      <c r="AA58" s="24">
        <f t="shared" si="3"/>
        <v>0.20329509080387423</v>
      </c>
      <c r="AB58" s="25"/>
      <c r="AC58" s="24">
        <f t="shared" si="4"/>
        <v>2.156750744518696</v>
      </c>
      <c r="AD58" s="35">
        <v>411226.2926292629</v>
      </c>
      <c r="AE58" s="27">
        <f t="shared" si="5"/>
        <v>8869.12612793826</v>
      </c>
      <c r="AF58" s="29"/>
      <c r="AG58" s="30">
        <f>F58/H58</f>
        <v>1331016509.0153873</v>
      </c>
      <c r="AH58" s="23">
        <f>(M58/AG58)*100</f>
        <v>0.21535048968854398</v>
      </c>
      <c r="AI58" s="23">
        <f>(Q58/AG58)*100</f>
        <v>1.1878721933881902</v>
      </c>
      <c r="AJ58" s="23">
        <f>(R58/AG58)*100</f>
        <v>0.8463537179064223</v>
      </c>
      <c r="AK58" s="23">
        <f>(U58/AG58)*100</f>
        <v>0.8814233805919213</v>
      </c>
      <c r="AL58" s="23">
        <f t="shared" si="11"/>
        <v>2.284</v>
      </c>
    </row>
    <row r="59" spans="1:38" ht="12.75">
      <c r="A59" s="14" t="s">
        <v>152</v>
      </c>
      <c r="B59" s="15" t="s">
        <v>153</v>
      </c>
      <c r="C59" s="16" t="s">
        <v>85</v>
      </c>
      <c r="D59" s="17"/>
      <c r="E59" s="17"/>
      <c r="F59" s="36">
        <v>863221213</v>
      </c>
      <c r="G59" s="34">
        <v>68.77</v>
      </c>
      <c r="H59" s="20">
        <f t="shared" si="6"/>
        <v>0.6877</v>
      </c>
      <c r="I59" s="18">
        <v>2713267.86</v>
      </c>
      <c r="L59" s="18">
        <v>33059.31</v>
      </c>
      <c r="M59" s="21">
        <f t="shared" si="7"/>
        <v>2746327.17</v>
      </c>
      <c r="N59" s="18">
        <v>17604887</v>
      </c>
      <c r="Q59" s="21">
        <f t="shared" si="8"/>
        <v>17604887</v>
      </c>
      <c r="R59" s="18">
        <v>6188564.35</v>
      </c>
      <c r="S59" s="18">
        <v>86322.12</v>
      </c>
      <c r="T59" s="18">
        <v>436990.15</v>
      </c>
      <c r="U59" s="22">
        <f t="shared" si="9"/>
        <v>6711876.62</v>
      </c>
      <c r="V59" s="21">
        <f t="shared" si="10"/>
        <v>27063090.789999995</v>
      </c>
      <c r="W59" s="23">
        <f t="shared" si="0"/>
        <v>0.7169152306269841</v>
      </c>
      <c r="X59" s="23">
        <f t="shared" si="0"/>
        <v>0.009999999849401291</v>
      </c>
      <c r="Y59" s="23">
        <f t="shared" si="1"/>
        <v>0.7775384245567654</v>
      </c>
      <c r="Z59" s="24">
        <f t="shared" si="2"/>
        <v>2.0394409607725894</v>
      </c>
      <c r="AA59" s="24">
        <f t="shared" si="3"/>
        <v>0.31814871189918265</v>
      </c>
      <c r="AB59" s="25"/>
      <c r="AC59" s="24">
        <f t="shared" si="4"/>
        <v>3.1351280972285367</v>
      </c>
      <c r="AD59" s="35">
        <v>316997.03737465816</v>
      </c>
      <c r="AE59" s="27">
        <f t="shared" si="5"/>
        <v>9938.263186114953</v>
      </c>
      <c r="AF59" s="29"/>
      <c r="AG59" s="30">
        <f>F59/H59</f>
        <v>1255229334.0119238</v>
      </c>
      <c r="AH59" s="23">
        <f>(M59/AG59)*100</f>
        <v>0.21879086917306795</v>
      </c>
      <c r="AI59" s="23">
        <f>(Q59/AG59)*100</f>
        <v>1.4025235487233096</v>
      </c>
      <c r="AJ59" s="23">
        <f>(R59/AG59)*100</f>
        <v>0.49302260410217696</v>
      </c>
      <c r="AK59" s="23">
        <f>(U59/AG59)*100</f>
        <v>0.5347131745676876</v>
      </c>
      <c r="AL59" s="23">
        <f t="shared" si="11"/>
        <v>2.157</v>
      </c>
    </row>
    <row r="60" spans="1:38" ht="12.75">
      <c r="A60" s="14" t="s">
        <v>154</v>
      </c>
      <c r="B60" s="15" t="s">
        <v>155</v>
      </c>
      <c r="C60" s="16" t="s">
        <v>85</v>
      </c>
      <c r="D60" s="17"/>
      <c r="E60" s="17"/>
      <c r="F60" s="36">
        <v>2376384781</v>
      </c>
      <c r="G60" s="34">
        <v>104.55</v>
      </c>
      <c r="H60" s="20">
        <f t="shared" si="6"/>
        <v>1.0454999999999999</v>
      </c>
      <c r="I60" s="18">
        <v>4710533.6</v>
      </c>
      <c r="L60" s="18">
        <v>57514.21</v>
      </c>
      <c r="M60" s="21">
        <f t="shared" si="7"/>
        <v>4768047.81</v>
      </c>
      <c r="N60" s="18">
        <v>13937992</v>
      </c>
      <c r="O60" s="18">
        <v>10545756.49</v>
      </c>
      <c r="Q60" s="21">
        <f t="shared" si="8"/>
        <v>24483748.490000002</v>
      </c>
      <c r="R60" s="18">
        <v>9805716</v>
      </c>
      <c r="S60" s="18">
        <v>118819</v>
      </c>
      <c r="T60" s="18">
        <v>758208</v>
      </c>
      <c r="U60" s="22">
        <f t="shared" si="9"/>
        <v>10682743</v>
      </c>
      <c r="V60" s="21">
        <f t="shared" si="10"/>
        <v>39934539.300000004</v>
      </c>
      <c r="W60" s="23">
        <f t="shared" si="0"/>
        <v>0.4126316612696739</v>
      </c>
      <c r="X60" s="23">
        <f t="shared" si="0"/>
        <v>0.004999989940602132</v>
      </c>
      <c r="Y60" s="23">
        <f t="shared" si="1"/>
        <v>0.44953759531756565</v>
      </c>
      <c r="Z60" s="24">
        <f t="shared" si="2"/>
        <v>1.0302939442196335</v>
      </c>
      <c r="AA60" s="24">
        <f t="shared" si="3"/>
        <v>0.2006429197881654</v>
      </c>
      <c r="AB60" s="25"/>
      <c r="AC60" s="24">
        <f t="shared" si="4"/>
        <v>1.6804744593253647</v>
      </c>
      <c r="AD60" s="35">
        <v>653174.7998475028</v>
      </c>
      <c r="AE60" s="27">
        <f t="shared" si="5"/>
        <v>10976.435686186855</v>
      </c>
      <c r="AF60" s="29"/>
      <c r="AG60" s="30">
        <f>F60/H60</f>
        <v>2272964879.005261</v>
      </c>
      <c r="AH60" s="23">
        <f>(M60/AG60)*100</f>
        <v>0.20977217263852688</v>
      </c>
      <c r="AI60" s="23">
        <f>(Q60/AG60)*100</f>
        <v>1.0771723186816269</v>
      </c>
      <c r="AJ60" s="23">
        <f>(R60/AG60)*100</f>
        <v>0.4314064018574439</v>
      </c>
      <c r="AK60" s="23">
        <f>(U60/AG60)*100</f>
        <v>0.46999155590451486</v>
      </c>
      <c r="AL60" s="23">
        <f t="shared" si="11"/>
        <v>1.757</v>
      </c>
    </row>
    <row r="61" spans="1:38" ht="12.75">
      <c r="A61" s="14" t="s">
        <v>156</v>
      </c>
      <c r="B61" s="15" t="s">
        <v>157</v>
      </c>
      <c r="C61" s="16" t="s">
        <v>85</v>
      </c>
      <c r="D61" s="17"/>
      <c r="E61" s="17"/>
      <c r="F61" s="36">
        <v>786494316</v>
      </c>
      <c r="G61" s="34">
        <v>93.75</v>
      </c>
      <c r="H61" s="20">
        <f t="shared" si="6"/>
        <v>0.9375</v>
      </c>
      <c r="I61" s="18">
        <v>1492752.3499999999</v>
      </c>
      <c r="L61" s="18">
        <v>18283.89</v>
      </c>
      <c r="M61" s="21">
        <f t="shared" si="7"/>
        <v>1511036.2399999998</v>
      </c>
      <c r="N61" s="18">
        <v>7019469</v>
      </c>
      <c r="Q61" s="21">
        <f t="shared" si="8"/>
        <v>7019469</v>
      </c>
      <c r="R61" s="18">
        <v>5913037</v>
      </c>
      <c r="U61" s="22">
        <f t="shared" si="9"/>
        <v>5913037</v>
      </c>
      <c r="V61" s="21">
        <f t="shared" si="10"/>
        <v>14443542.24</v>
      </c>
      <c r="W61" s="23">
        <f t="shared" si="0"/>
        <v>0.7518219623090067</v>
      </c>
      <c r="X61" s="23">
        <f t="shared" si="0"/>
        <v>0</v>
      </c>
      <c r="Y61" s="23">
        <f t="shared" si="1"/>
        <v>0.7518219623090067</v>
      </c>
      <c r="Z61" s="24">
        <f t="shared" si="2"/>
        <v>0.8925009192310552</v>
      </c>
      <c r="AA61" s="24">
        <f t="shared" si="3"/>
        <v>0.19212297015506974</v>
      </c>
      <c r="AB61" s="25"/>
      <c r="AC61" s="24">
        <f t="shared" si="4"/>
        <v>1.8364458516951316</v>
      </c>
      <c r="AD61" s="35">
        <v>388741.44648829434</v>
      </c>
      <c r="AE61" s="27">
        <f t="shared" si="5"/>
        <v>7139.026167853931</v>
      </c>
      <c r="AF61" s="29"/>
      <c r="AG61" s="30">
        <f>F61/H61</f>
        <v>838927270.4</v>
      </c>
      <c r="AH61" s="23">
        <f>(M61/AG61)*100</f>
        <v>0.1801152845203779</v>
      </c>
      <c r="AI61" s="23">
        <f>(Q61/AG61)*100</f>
        <v>0.8367196117791144</v>
      </c>
      <c r="AJ61" s="23">
        <f>(R61/AG61)*100</f>
        <v>0.7048330896646938</v>
      </c>
      <c r="AK61" s="23">
        <f>(U61/AG61)*100</f>
        <v>0.7048330896646938</v>
      </c>
      <c r="AL61" s="23">
        <f t="shared" si="11"/>
        <v>1.722</v>
      </c>
    </row>
    <row r="62" spans="1:38" ht="12.75">
      <c r="A62" s="14" t="s">
        <v>158</v>
      </c>
      <c r="B62" s="15" t="s">
        <v>159</v>
      </c>
      <c r="C62" s="16" t="s">
        <v>85</v>
      </c>
      <c r="D62" s="17"/>
      <c r="E62" s="17"/>
      <c r="F62" s="36">
        <v>1961927237</v>
      </c>
      <c r="G62" s="34">
        <v>101.25</v>
      </c>
      <c r="H62" s="20">
        <f t="shared" si="6"/>
        <v>1.0125</v>
      </c>
      <c r="I62" s="18">
        <v>4052559.63</v>
      </c>
      <c r="L62" s="18">
        <v>49441.71</v>
      </c>
      <c r="M62" s="21">
        <f t="shared" si="7"/>
        <v>4102001.34</v>
      </c>
      <c r="N62" s="18">
        <v>27774251</v>
      </c>
      <c r="Q62" s="21">
        <f t="shared" si="8"/>
        <v>27774251</v>
      </c>
      <c r="R62" s="18">
        <v>14153416</v>
      </c>
      <c r="S62" s="18">
        <v>98096</v>
      </c>
      <c r="T62" s="18">
        <v>659013</v>
      </c>
      <c r="U62" s="22">
        <f t="shared" si="9"/>
        <v>14910525</v>
      </c>
      <c r="V62" s="21">
        <f t="shared" si="10"/>
        <v>46786777.34</v>
      </c>
      <c r="W62" s="23">
        <f t="shared" si="0"/>
        <v>0.7214037163601495</v>
      </c>
      <c r="X62" s="23">
        <f t="shared" si="0"/>
        <v>0.004999981556400606</v>
      </c>
      <c r="Y62" s="23">
        <f t="shared" si="1"/>
        <v>0.7599937815634699</v>
      </c>
      <c r="Z62" s="24">
        <f t="shared" si="2"/>
        <v>1.4156616247639158</v>
      </c>
      <c r="AA62" s="24">
        <f t="shared" si="3"/>
        <v>0.20908019740183667</v>
      </c>
      <c r="AB62" s="25"/>
      <c r="AC62" s="24">
        <f t="shared" si="4"/>
        <v>2.3847356037292227</v>
      </c>
      <c r="AD62" s="35">
        <v>414035.30252501194</v>
      </c>
      <c r="AE62" s="27">
        <f t="shared" si="5"/>
        <v>9873.647271321957</v>
      </c>
      <c r="AF62" s="29"/>
      <c r="AG62" s="30">
        <f>F62/H62</f>
        <v>1937705913.0864198</v>
      </c>
      <c r="AH62" s="23">
        <f>(M62/AG62)*100</f>
        <v>0.2116936998693596</v>
      </c>
      <c r="AI62" s="23">
        <f>(Q62/AG62)*100</f>
        <v>1.4333573950734646</v>
      </c>
      <c r="AJ62" s="23">
        <f>(R62/AG62)*100</f>
        <v>0.7304212628146515</v>
      </c>
      <c r="AK62" s="23">
        <f>(U62/AG62)*100</f>
        <v>0.7694937038330132</v>
      </c>
      <c r="AL62" s="23">
        <f t="shared" si="11"/>
        <v>2.414</v>
      </c>
    </row>
    <row r="63" spans="1:38" ht="12.75">
      <c r="A63" s="14" t="s">
        <v>160</v>
      </c>
      <c r="B63" s="15" t="s">
        <v>161</v>
      </c>
      <c r="C63" s="16" t="s">
        <v>85</v>
      </c>
      <c r="D63" s="17"/>
      <c r="E63" s="17"/>
      <c r="F63" s="36">
        <v>1508037889</v>
      </c>
      <c r="G63" s="34">
        <v>95.09</v>
      </c>
      <c r="H63" s="20">
        <f t="shared" si="6"/>
        <v>0.9509000000000001</v>
      </c>
      <c r="I63" s="18">
        <v>3228941.12</v>
      </c>
      <c r="L63" s="18">
        <v>39334.63</v>
      </c>
      <c r="M63" s="21">
        <f t="shared" si="7"/>
        <v>3268275.75</v>
      </c>
      <c r="N63" s="18">
        <v>22790482.5</v>
      </c>
      <c r="Q63" s="21">
        <f t="shared" si="8"/>
        <v>22790482.5</v>
      </c>
      <c r="R63" s="18">
        <v>13926538</v>
      </c>
      <c r="T63" s="18">
        <v>541310</v>
      </c>
      <c r="U63" s="22">
        <f t="shared" si="9"/>
        <v>14467848</v>
      </c>
      <c r="V63" s="21">
        <f t="shared" si="10"/>
        <v>40526606.25</v>
      </c>
      <c r="W63" s="23">
        <f t="shared" si="0"/>
        <v>0.9234872745296123</v>
      </c>
      <c r="X63" s="23">
        <f t="shared" si="0"/>
        <v>0</v>
      </c>
      <c r="Y63" s="23">
        <f t="shared" si="1"/>
        <v>0.9593822612503338</v>
      </c>
      <c r="Z63" s="24">
        <f t="shared" si="2"/>
        <v>1.5112672344799423</v>
      </c>
      <c r="AA63" s="24">
        <f t="shared" si="3"/>
        <v>0.21672371588536393</v>
      </c>
      <c r="AB63" s="25"/>
      <c r="AC63" s="24">
        <f t="shared" si="4"/>
        <v>2.68737321161564</v>
      </c>
      <c r="AD63" s="35">
        <v>319933.08310991956</v>
      </c>
      <c r="AE63" s="27">
        <f t="shared" si="5"/>
        <v>8597.79597059198</v>
      </c>
      <c r="AF63" s="29"/>
      <c r="AG63" s="30">
        <f>F63/H63</f>
        <v>1585905867.073299</v>
      </c>
      <c r="AH63" s="23">
        <f>(M63/AG63)*100</f>
        <v>0.2060825814353926</v>
      </c>
      <c r="AI63" s="23">
        <f>(Q63/AG63)*100</f>
        <v>1.437064013266977</v>
      </c>
      <c r="AJ63" s="23">
        <f>(R63/AG63)*100</f>
        <v>0.8781440493502084</v>
      </c>
      <c r="AK63" s="23">
        <f>(U63/AG63)*100</f>
        <v>0.9122765922229424</v>
      </c>
      <c r="AL63" s="23">
        <f t="shared" si="11"/>
        <v>2.555</v>
      </c>
    </row>
    <row r="64" spans="1:38" ht="12.75">
      <c r="A64" s="14" t="s">
        <v>162</v>
      </c>
      <c r="B64" s="15" t="s">
        <v>163</v>
      </c>
      <c r="C64" s="16" t="s">
        <v>85</v>
      </c>
      <c r="D64" s="33"/>
      <c r="E64" s="17"/>
      <c r="F64" s="36">
        <v>851035901</v>
      </c>
      <c r="G64" s="34">
        <v>88.35</v>
      </c>
      <c r="H64" s="20">
        <f t="shared" si="6"/>
        <v>0.8835</v>
      </c>
      <c r="I64" s="18">
        <v>1915775.67</v>
      </c>
      <c r="L64" s="18">
        <v>23516.64</v>
      </c>
      <c r="M64" s="21">
        <f t="shared" si="7"/>
        <v>1939292.3099999998</v>
      </c>
      <c r="N64" s="18">
        <v>8239794</v>
      </c>
      <c r="O64" s="18">
        <v>4954457.67</v>
      </c>
      <c r="Q64" s="21">
        <f t="shared" si="8"/>
        <v>13194251.67</v>
      </c>
      <c r="R64" s="18">
        <v>5577443</v>
      </c>
      <c r="S64" s="18">
        <v>85269</v>
      </c>
      <c r="U64" s="22">
        <f t="shared" si="9"/>
        <v>5662712</v>
      </c>
      <c r="V64" s="21">
        <f t="shared" si="10"/>
        <v>20796255.980000004</v>
      </c>
      <c r="W64" s="23">
        <f t="shared" si="0"/>
        <v>0.6553710593696799</v>
      </c>
      <c r="X64" s="23">
        <f t="shared" si="0"/>
        <v>0.010019436301077973</v>
      </c>
      <c r="Y64" s="23">
        <f t="shared" si="1"/>
        <v>0.6653904956707578</v>
      </c>
      <c r="Z64" s="24">
        <f t="shared" si="2"/>
        <v>1.5503754488496013</v>
      </c>
      <c r="AA64" s="24">
        <f t="shared" si="3"/>
        <v>0.22787432442288938</v>
      </c>
      <c r="AB64" s="25"/>
      <c r="AC64" s="24">
        <f t="shared" si="4"/>
        <v>2.4436402689432493</v>
      </c>
      <c r="AD64" s="35">
        <v>387952.96495956875</v>
      </c>
      <c r="AE64" s="27">
        <f t="shared" si="5"/>
        <v>9480.174876311316</v>
      </c>
      <c r="AF64" s="29"/>
      <c r="AG64" s="30">
        <f>F64/H64</f>
        <v>963255122.8070176</v>
      </c>
      <c r="AH64" s="23">
        <f>(M64/AG64)*100</f>
        <v>0.20132696562762276</v>
      </c>
      <c r="AI64" s="23">
        <f>(Q64/AG64)*100</f>
        <v>1.369756709058623</v>
      </c>
      <c r="AJ64" s="23">
        <f>(R64/AG64)*100</f>
        <v>0.5790203309531122</v>
      </c>
      <c r="AK64" s="23">
        <f>(U64/AG64)*100</f>
        <v>0.5878725029251145</v>
      </c>
      <c r="AL64" s="23">
        <f t="shared" si="11"/>
        <v>2.1590000000000003</v>
      </c>
    </row>
    <row r="65" spans="1:38" ht="12.75">
      <c r="A65" s="14" t="s">
        <v>164</v>
      </c>
      <c r="B65" s="15" t="s">
        <v>165</v>
      </c>
      <c r="C65" s="16" t="s">
        <v>85</v>
      </c>
      <c r="D65" s="33"/>
      <c r="E65" s="17"/>
      <c r="F65" s="36">
        <v>1182342727</v>
      </c>
      <c r="G65" s="34">
        <v>89.14</v>
      </c>
      <c r="H65" s="20">
        <f t="shared" si="6"/>
        <v>0.8914</v>
      </c>
      <c r="I65" s="18">
        <v>2610539.08</v>
      </c>
      <c r="L65" s="18">
        <v>32042.98</v>
      </c>
      <c r="M65" s="21">
        <f t="shared" si="7"/>
        <v>2642582.06</v>
      </c>
      <c r="N65" s="18">
        <v>8387617</v>
      </c>
      <c r="O65" s="18">
        <v>6912114.04</v>
      </c>
      <c r="Q65" s="21">
        <f t="shared" si="8"/>
        <v>15299731.04</v>
      </c>
      <c r="R65" s="18">
        <v>7155687</v>
      </c>
      <c r="S65" s="18">
        <v>118234</v>
      </c>
      <c r="U65" s="22">
        <f t="shared" si="9"/>
        <v>7273921</v>
      </c>
      <c r="V65" s="21">
        <f t="shared" si="10"/>
        <v>25216234.1</v>
      </c>
      <c r="W65" s="23">
        <f t="shared" si="0"/>
        <v>0.6052125865531712</v>
      </c>
      <c r="X65" s="23">
        <f t="shared" si="0"/>
        <v>0.009999976935621647</v>
      </c>
      <c r="Y65" s="23">
        <f t="shared" si="1"/>
        <v>0.6152125634887929</v>
      </c>
      <c r="Z65" s="24">
        <f t="shared" si="2"/>
        <v>1.2940182817228087</v>
      </c>
      <c r="AA65" s="24">
        <f t="shared" si="3"/>
        <v>0.22350389609154336</v>
      </c>
      <c r="AB65" s="25"/>
      <c r="AC65" s="24">
        <f t="shared" si="4"/>
        <v>2.132734741303145</v>
      </c>
      <c r="AD65" s="35">
        <v>549305.2280311458</v>
      </c>
      <c r="AE65" s="27">
        <f t="shared" si="5"/>
        <v>11715.223434014708</v>
      </c>
      <c r="AF65" s="29"/>
      <c r="AG65" s="30">
        <f>F65/H65</f>
        <v>1326388520.305138</v>
      </c>
      <c r="AH65" s="23">
        <f>(M65/AG65)*100</f>
        <v>0.1992313729760017</v>
      </c>
      <c r="AI65" s="23">
        <f>(Q65/AG65)*100</f>
        <v>1.1534878963277115</v>
      </c>
      <c r="AJ65" s="23">
        <f>(R65/AG65)*100</f>
        <v>0.5394864996534967</v>
      </c>
      <c r="AK65" s="23">
        <f>(U65/AG65)*100</f>
        <v>0.5484004790939099</v>
      </c>
      <c r="AL65" s="23">
        <f t="shared" si="11"/>
        <v>1.9000000000000001</v>
      </c>
    </row>
    <row r="66" spans="1:38" ht="12.75">
      <c r="A66" s="14" t="s">
        <v>166</v>
      </c>
      <c r="B66" s="15" t="s">
        <v>167</v>
      </c>
      <c r="C66" s="16" t="s">
        <v>85</v>
      </c>
      <c r="D66" s="17"/>
      <c r="E66" s="17"/>
      <c r="F66" s="36">
        <v>2171231100</v>
      </c>
      <c r="G66" s="34">
        <v>88.64</v>
      </c>
      <c r="H66" s="20">
        <f t="shared" si="6"/>
        <v>0.8864</v>
      </c>
      <c r="I66" s="18">
        <v>4852258.36</v>
      </c>
      <c r="L66" s="18">
        <v>59270.96</v>
      </c>
      <c r="M66" s="21">
        <f t="shared" si="7"/>
        <v>4911529.32</v>
      </c>
      <c r="N66" s="18">
        <v>24901453.5</v>
      </c>
      <c r="O66" s="18">
        <v>10087199.78</v>
      </c>
      <c r="Q66" s="21">
        <f t="shared" si="8"/>
        <v>34988653.28</v>
      </c>
      <c r="R66" s="18">
        <v>13028227.64</v>
      </c>
      <c r="S66" s="18">
        <v>260000</v>
      </c>
      <c r="T66" s="18">
        <v>855637.28</v>
      </c>
      <c r="U66" s="22">
        <f t="shared" si="9"/>
        <v>14143864.92</v>
      </c>
      <c r="V66" s="21">
        <f t="shared" si="10"/>
        <v>54044047.52</v>
      </c>
      <c r="W66" s="23">
        <f aca="true" t="shared" si="12" ref="W66:X129">(R66/$F66)*100</f>
        <v>0.6000387356279118</v>
      </c>
      <c r="X66" s="23">
        <f t="shared" si="12"/>
        <v>0.011974773205855424</v>
      </c>
      <c r="Y66" s="23">
        <f aca="true" t="shared" si="13" ref="Y66:Y129">(U66/$F66)*100</f>
        <v>0.6514214410432865</v>
      </c>
      <c r="Z66" s="24">
        <f aca="true" t="shared" si="14" ref="Z66:Z129">(Q66/F66)*100</f>
        <v>1.6114661069473444</v>
      </c>
      <c r="AA66" s="24">
        <f aca="true" t="shared" si="15" ref="AA66:AA129">(M66/F66)*100</f>
        <v>0.22620942192657428</v>
      </c>
      <c r="AB66" s="25"/>
      <c r="AC66" s="24">
        <f aca="true" t="shared" si="16" ref="AC66:AC129">((V66/F66)*100)-AB66</f>
        <v>2.489096969917205</v>
      </c>
      <c r="AD66" s="35">
        <v>408111.3981418536</v>
      </c>
      <c r="AE66" s="27">
        <f aca="true" t="shared" si="17" ref="AE66:AE129">AD66/100*AC66</f>
        <v>10158.28844503562</v>
      </c>
      <c r="AF66" s="29"/>
      <c r="AG66" s="30">
        <f>F66/H66</f>
        <v>2449493569.494585</v>
      </c>
      <c r="AH66" s="23">
        <f>(M66/AG66)*100</f>
        <v>0.20051203159571546</v>
      </c>
      <c r="AI66" s="23">
        <f>(Q66/AG66)*100</f>
        <v>1.428403557198126</v>
      </c>
      <c r="AJ66" s="23">
        <f>(R66/AG66)*100</f>
        <v>0.531874335260581</v>
      </c>
      <c r="AK66" s="23">
        <f>(U66/AG66)*100</f>
        <v>0.5774199653407691</v>
      </c>
      <c r="AL66" s="23">
        <f t="shared" si="11"/>
        <v>2.206</v>
      </c>
    </row>
    <row r="67" spans="1:38" ht="12.75">
      <c r="A67" s="14" t="s">
        <v>168</v>
      </c>
      <c r="B67" s="15" t="s">
        <v>169</v>
      </c>
      <c r="C67" s="16" t="s">
        <v>85</v>
      </c>
      <c r="D67" s="17"/>
      <c r="E67" s="17"/>
      <c r="F67" s="36">
        <v>1731691044</v>
      </c>
      <c r="G67" s="34">
        <v>97.45</v>
      </c>
      <c r="H67" s="20">
        <f aca="true" t="shared" si="18" ref="H67:H130">G67/100</f>
        <v>0.9745</v>
      </c>
      <c r="I67" s="18">
        <v>3673650.23</v>
      </c>
      <c r="L67" s="18">
        <v>44838.31</v>
      </c>
      <c r="M67" s="21">
        <f aca="true" t="shared" si="19" ref="M67:M130">SUM(I67:L67)</f>
        <v>3718488.54</v>
      </c>
      <c r="N67" s="18">
        <v>12672362</v>
      </c>
      <c r="O67" s="18">
        <v>8084416.94</v>
      </c>
      <c r="Q67" s="21">
        <f aca="true" t="shared" si="20" ref="Q67:Q130">SUM(N67:P67)</f>
        <v>20756778.94</v>
      </c>
      <c r="R67" s="18">
        <v>4472287</v>
      </c>
      <c r="S67" s="18">
        <v>173169</v>
      </c>
      <c r="U67" s="22">
        <f aca="true" t="shared" si="21" ref="U67:U130">SUM(R67:T67)</f>
        <v>4645456</v>
      </c>
      <c r="V67" s="21">
        <f aca="true" t="shared" si="22" ref="V67:V130">T67+S67+R67+P67+O67+N67+L67+K67+J67+I67</f>
        <v>29120723.48</v>
      </c>
      <c r="W67" s="23">
        <f t="shared" si="12"/>
        <v>0.25826125367430147</v>
      </c>
      <c r="X67" s="23">
        <f t="shared" si="12"/>
        <v>0.009999993971210952</v>
      </c>
      <c r="Y67" s="23">
        <f t="shared" si="13"/>
        <v>0.26826124764551246</v>
      </c>
      <c r="Z67" s="24">
        <f t="shared" si="14"/>
        <v>1.1986421603275323</v>
      </c>
      <c r="AA67" s="24">
        <f t="shared" si="15"/>
        <v>0.21473163777591264</v>
      </c>
      <c r="AB67" s="25"/>
      <c r="AC67" s="24">
        <f t="shared" si="16"/>
        <v>1.6816350457489575</v>
      </c>
      <c r="AD67" s="35">
        <v>825439.9379203311</v>
      </c>
      <c r="AE67" s="27">
        <f t="shared" si="17"/>
        <v>13880.887277676726</v>
      </c>
      <c r="AF67" s="29"/>
      <c r="AG67" s="30">
        <f>F67/H67</f>
        <v>1777004662.9040532</v>
      </c>
      <c r="AH67" s="23">
        <f>(M67/AG67)*100</f>
        <v>0.20925598101262688</v>
      </c>
      <c r="AI67" s="23">
        <f>(Q67/AG67)*100</f>
        <v>1.1680767852391805</v>
      </c>
      <c r="AJ67" s="23">
        <f>(R67/AG67)*100</f>
        <v>0.2516755917056068</v>
      </c>
      <c r="AK67" s="23">
        <f>(U67/AG67)*100</f>
        <v>0.26142058583055194</v>
      </c>
      <c r="AL67" s="23">
        <f aca="true" t="shared" si="23" ref="AL67:AL130">ROUND(AH67,3)+ROUND(AI67,3)+ROUND(AK67,3)</f>
        <v>1.638</v>
      </c>
    </row>
    <row r="68" spans="1:38" ht="12.75">
      <c r="A68" s="14" t="s">
        <v>170</v>
      </c>
      <c r="B68" s="15" t="s">
        <v>171</v>
      </c>
      <c r="C68" s="16" t="s">
        <v>85</v>
      </c>
      <c r="D68" s="17"/>
      <c r="E68" s="17"/>
      <c r="F68" s="36">
        <v>1623268135</v>
      </c>
      <c r="G68" s="34">
        <v>93.85</v>
      </c>
      <c r="H68" s="20">
        <f t="shared" si="18"/>
        <v>0.9384999999999999</v>
      </c>
      <c r="I68" s="18">
        <v>3606110.55</v>
      </c>
      <c r="L68" s="18">
        <v>44025.06</v>
      </c>
      <c r="M68" s="21">
        <f t="shared" si="19"/>
        <v>3650135.61</v>
      </c>
      <c r="N68" s="18">
        <v>10223706</v>
      </c>
      <c r="O68" s="18">
        <v>13163228.96</v>
      </c>
      <c r="Q68" s="21">
        <f t="shared" si="20"/>
        <v>23386934.96</v>
      </c>
      <c r="R68" s="18">
        <v>9444148</v>
      </c>
      <c r="T68" s="18">
        <v>585110</v>
      </c>
      <c r="U68" s="22">
        <f t="shared" si="21"/>
        <v>10029258</v>
      </c>
      <c r="V68" s="21">
        <f t="shared" si="22"/>
        <v>37066328.57</v>
      </c>
      <c r="W68" s="23">
        <f t="shared" si="12"/>
        <v>0.581798397712033</v>
      </c>
      <c r="X68" s="23">
        <f t="shared" si="12"/>
        <v>0</v>
      </c>
      <c r="Y68" s="23">
        <f t="shared" si="13"/>
        <v>0.6178435825699247</v>
      </c>
      <c r="Z68" s="24">
        <f t="shared" si="14"/>
        <v>1.4407314759492893</v>
      </c>
      <c r="AA68" s="24">
        <f t="shared" si="15"/>
        <v>0.22486338093490632</v>
      </c>
      <c r="AB68" s="25"/>
      <c r="AC68" s="24">
        <f t="shared" si="16"/>
        <v>2.28343843945412</v>
      </c>
      <c r="AD68" s="35">
        <v>534529.1081593928</v>
      </c>
      <c r="AE68" s="27">
        <f t="shared" si="17"/>
        <v>12205.643125782866</v>
      </c>
      <c r="AF68" s="29"/>
      <c r="AG68" s="30">
        <f>F68/H68</f>
        <v>1729641060.202451</v>
      </c>
      <c r="AH68" s="23">
        <f>(M68/AG68)*100</f>
        <v>0.21103428300740956</v>
      </c>
      <c r="AI68" s="23">
        <f>(Q68/AG68)*100</f>
        <v>1.3521264901784078</v>
      </c>
      <c r="AJ68" s="23">
        <f>(R68/AG68)*100</f>
        <v>0.5460177962527428</v>
      </c>
      <c r="AK68" s="23">
        <f>(U68/AG68)*100</f>
        <v>0.5798462022418741</v>
      </c>
      <c r="AL68" s="23">
        <f t="shared" si="23"/>
        <v>2.1430000000000002</v>
      </c>
    </row>
    <row r="69" spans="1:38" ht="12.75">
      <c r="A69" s="14" t="s">
        <v>172</v>
      </c>
      <c r="B69" s="15" t="s">
        <v>173</v>
      </c>
      <c r="C69" s="16" t="s">
        <v>85</v>
      </c>
      <c r="D69" s="17"/>
      <c r="E69" s="17"/>
      <c r="F69" s="36">
        <v>2290912550</v>
      </c>
      <c r="G69" s="34">
        <v>95.47</v>
      </c>
      <c r="H69" s="20">
        <f t="shared" si="18"/>
        <v>0.9547</v>
      </c>
      <c r="I69" s="18">
        <v>5136152.37</v>
      </c>
      <c r="L69" s="18">
        <v>62888.81</v>
      </c>
      <c r="M69" s="21">
        <f t="shared" si="19"/>
        <v>5199041.18</v>
      </c>
      <c r="N69" s="18">
        <v>19887998</v>
      </c>
      <c r="Q69" s="21">
        <f t="shared" si="20"/>
        <v>19887998</v>
      </c>
      <c r="R69" s="18">
        <v>13080327.23</v>
      </c>
      <c r="T69" s="18">
        <v>835523.49</v>
      </c>
      <c r="U69" s="22">
        <f t="shared" si="21"/>
        <v>13915850.72</v>
      </c>
      <c r="V69" s="21">
        <f t="shared" si="22"/>
        <v>39002889.9</v>
      </c>
      <c r="W69" s="23">
        <f t="shared" si="12"/>
        <v>0.57096580268854</v>
      </c>
      <c r="X69" s="23">
        <f t="shared" si="12"/>
        <v>0</v>
      </c>
      <c r="Y69" s="23">
        <f t="shared" si="13"/>
        <v>0.6074370110722909</v>
      </c>
      <c r="Z69" s="24">
        <f t="shared" si="14"/>
        <v>0.8681255860246607</v>
      </c>
      <c r="AA69" s="24">
        <f t="shared" si="15"/>
        <v>0.22694193106585406</v>
      </c>
      <c r="AB69" s="25"/>
      <c r="AC69" s="24">
        <f t="shared" si="16"/>
        <v>1.7025045281628057</v>
      </c>
      <c r="AD69" s="35">
        <v>472710.7978573442</v>
      </c>
      <c r="AE69" s="27">
        <f t="shared" si="17"/>
        <v>8047.922738635812</v>
      </c>
      <c r="AF69" s="29"/>
      <c r="AG69" s="30">
        <f>F69/H69</f>
        <v>2399615114.695716</v>
      </c>
      <c r="AH69" s="23">
        <f>(M69/AG69)*100</f>
        <v>0.2166614615885709</v>
      </c>
      <c r="AI69" s="23">
        <f>(Q69/AG69)*100</f>
        <v>0.8287994969777437</v>
      </c>
      <c r="AJ69" s="23">
        <f>(R69/AG69)*100</f>
        <v>0.5451010518267492</v>
      </c>
      <c r="AK69" s="23">
        <f>(U69/AG69)*100</f>
        <v>0.5799201144707161</v>
      </c>
      <c r="AL69" s="23">
        <f t="shared" si="23"/>
        <v>1.626</v>
      </c>
    </row>
    <row r="70" spans="1:38" ht="12.75">
      <c r="A70" s="14" t="s">
        <v>174</v>
      </c>
      <c r="B70" s="15" t="s">
        <v>175</v>
      </c>
      <c r="C70" s="16" t="s">
        <v>85</v>
      </c>
      <c r="D70" s="17"/>
      <c r="E70" s="17"/>
      <c r="F70" s="36">
        <v>7976041303</v>
      </c>
      <c r="G70" s="34">
        <v>94.35</v>
      </c>
      <c r="H70" s="20">
        <f t="shared" si="18"/>
        <v>0.9434999999999999</v>
      </c>
      <c r="I70" s="18">
        <v>17744768.939999998</v>
      </c>
      <c r="L70" s="18">
        <v>216805.66</v>
      </c>
      <c r="M70" s="21">
        <f t="shared" si="19"/>
        <v>17961574.599999998</v>
      </c>
      <c r="N70" s="18">
        <v>70832633.5</v>
      </c>
      <c r="Q70" s="21">
        <f t="shared" si="20"/>
        <v>70832633.5</v>
      </c>
      <c r="R70" s="18">
        <v>41082302.53</v>
      </c>
      <c r="T70" s="18">
        <v>2875661</v>
      </c>
      <c r="U70" s="22">
        <f t="shared" si="21"/>
        <v>43957963.53</v>
      </c>
      <c r="V70" s="21">
        <f t="shared" si="22"/>
        <v>132752171.63</v>
      </c>
      <c r="W70" s="23">
        <f t="shared" si="12"/>
        <v>0.5150713363852298</v>
      </c>
      <c r="X70" s="23">
        <f t="shared" si="12"/>
        <v>0</v>
      </c>
      <c r="Y70" s="23">
        <f t="shared" si="13"/>
        <v>0.5511250739570048</v>
      </c>
      <c r="Z70" s="24">
        <f t="shared" si="14"/>
        <v>0.8880675363774505</v>
      </c>
      <c r="AA70" s="24">
        <f t="shared" si="15"/>
        <v>0.2251941021574722</v>
      </c>
      <c r="AB70" s="25"/>
      <c r="AC70" s="24">
        <f t="shared" si="16"/>
        <v>1.6643867124919276</v>
      </c>
      <c r="AD70" s="35">
        <v>537707.1850393701</v>
      </c>
      <c r="AE70" s="27">
        <f t="shared" si="17"/>
        <v>8949.526939909658</v>
      </c>
      <c r="AF70" s="29"/>
      <c r="AG70" s="30">
        <f>F70/H70</f>
        <v>8453673877.053525</v>
      </c>
      <c r="AH70" s="23">
        <f>(M70/AG70)*100</f>
        <v>0.21247063538557498</v>
      </c>
      <c r="AI70" s="23">
        <f>(Q70/AG70)*100</f>
        <v>0.8378917205721246</v>
      </c>
      <c r="AJ70" s="23">
        <f>(R70/AG70)*100</f>
        <v>0.48596980587946437</v>
      </c>
      <c r="AK70" s="23">
        <f>(U70/AG70)*100</f>
        <v>0.519986507278434</v>
      </c>
      <c r="AL70" s="23">
        <f t="shared" si="23"/>
        <v>1.57</v>
      </c>
    </row>
    <row r="71" spans="1:38" ht="12.75">
      <c r="A71" s="14" t="s">
        <v>176</v>
      </c>
      <c r="B71" s="15" t="s">
        <v>177</v>
      </c>
      <c r="C71" s="16" t="s">
        <v>85</v>
      </c>
      <c r="D71" s="17"/>
      <c r="E71" s="17"/>
      <c r="F71" s="36">
        <v>1626607839</v>
      </c>
      <c r="G71" s="34">
        <v>89.59</v>
      </c>
      <c r="H71" s="20">
        <f t="shared" si="18"/>
        <v>0.8959</v>
      </c>
      <c r="I71" s="18">
        <v>3579323.12</v>
      </c>
      <c r="L71" s="18">
        <v>44116.05</v>
      </c>
      <c r="M71" s="21">
        <f t="shared" si="19"/>
        <v>3623439.17</v>
      </c>
      <c r="N71" s="18">
        <v>23505631</v>
      </c>
      <c r="Q71" s="21">
        <f t="shared" si="20"/>
        <v>23505631</v>
      </c>
      <c r="R71" s="18">
        <v>7841529</v>
      </c>
      <c r="T71" s="18">
        <v>631111</v>
      </c>
      <c r="U71" s="22">
        <f t="shared" si="21"/>
        <v>8472640</v>
      </c>
      <c r="V71" s="21">
        <f t="shared" si="22"/>
        <v>35601710.17</v>
      </c>
      <c r="W71" s="23">
        <f t="shared" si="12"/>
        <v>0.48207864317319327</v>
      </c>
      <c r="X71" s="23">
        <f t="shared" si="12"/>
        <v>0</v>
      </c>
      <c r="Y71" s="23">
        <f t="shared" si="13"/>
        <v>0.5208778537061999</v>
      </c>
      <c r="Z71" s="24">
        <f t="shared" si="14"/>
        <v>1.4450705595056461</v>
      </c>
      <c r="AA71" s="24">
        <f t="shared" si="15"/>
        <v>0.22276046402355987</v>
      </c>
      <c r="AB71" s="25"/>
      <c r="AC71" s="24">
        <f t="shared" si="16"/>
        <v>2.188708877235406</v>
      </c>
      <c r="AD71" s="35">
        <v>474726.4635398836</v>
      </c>
      <c r="AE71" s="27">
        <f t="shared" si="17"/>
        <v>10390.380250083135</v>
      </c>
      <c r="AF71" s="29"/>
      <c r="AG71" s="30">
        <f>F71/H71</f>
        <v>1815613169.9966514</v>
      </c>
      <c r="AH71" s="23">
        <f>(M71/AG71)*100</f>
        <v>0.1995710997187073</v>
      </c>
      <c r="AI71" s="23">
        <f>(Q71/AG71)*100</f>
        <v>1.2946387142611084</v>
      </c>
      <c r="AJ71" s="23">
        <f>(R71/AG71)*100</f>
        <v>0.43189425641886386</v>
      </c>
      <c r="AK71" s="23">
        <f>(U71/AG71)*100</f>
        <v>0.4666544691353845</v>
      </c>
      <c r="AL71" s="23">
        <f t="shared" si="23"/>
        <v>1.962</v>
      </c>
    </row>
    <row r="72" spans="1:38" ht="12.75">
      <c r="A72" s="14" t="s">
        <v>178</v>
      </c>
      <c r="B72" s="15" t="s">
        <v>179</v>
      </c>
      <c r="C72" s="16" t="s">
        <v>85</v>
      </c>
      <c r="D72" s="17"/>
      <c r="E72" s="17"/>
      <c r="F72" s="36">
        <v>2841320288</v>
      </c>
      <c r="G72" s="34">
        <v>80.84</v>
      </c>
      <c r="H72" s="20">
        <f t="shared" si="18"/>
        <v>0.8084</v>
      </c>
      <c r="I72" s="18">
        <v>7578796.069999999</v>
      </c>
      <c r="L72" s="18">
        <v>92558.58</v>
      </c>
      <c r="M72" s="21">
        <f t="shared" si="19"/>
        <v>7671354.649999999</v>
      </c>
      <c r="N72" s="18">
        <v>49109082.47</v>
      </c>
      <c r="Q72" s="21">
        <f t="shared" si="20"/>
        <v>49109082.47</v>
      </c>
      <c r="R72" s="18">
        <v>14769638.3</v>
      </c>
      <c r="T72" s="18">
        <v>1223600</v>
      </c>
      <c r="U72" s="22">
        <f t="shared" si="21"/>
        <v>15993238.3</v>
      </c>
      <c r="V72" s="21">
        <f t="shared" si="22"/>
        <v>72773675.41999999</v>
      </c>
      <c r="W72" s="23">
        <f t="shared" si="12"/>
        <v>0.5198160292726562</v>
      </c>
      <c r="X72" s="23">
        <f t="shared" si="12"/>
        <v>0</v>
      </c>
      <c r="Y72" s="23">
        <f t="shared" si="13"/>
        <v>0.5628805160595819</v>
      </c>
      <c r="Z72" s="24">
        <f t="shared" si="14"/>
        <v>1.7283895334646624</v>
      </c>
      <c r="AA72" s="24">
        <f t="shared" si="15"/>
        <v>0.2699926045789034</v>
      </c>
      <c r="AB72" s="25"/>
      <c r="AC72" s="24">
        <f t="shared" si="16"/>
        <v>2.5612626541031474</v>
      </c>
      <c r="AD72" s="35">
        <v>436268.98374779715</v>
      </c>
      <c r="AE72" s="27">
        <f t="shared" si="17"/>
        <v>11173.994552167656</v>
      </c>
      <c r="AF72" s="29"/>
      <c r="AG72" s="30">
        <f>F72/H72</f>
        <v>3514745531.9148936</v>
      </c>
      <c r="AH72" s="23">
        <f>(M72/AG72)*100</f>
        <v>0.2182620215415855</v>
      </c>
      <c r="AI72" s="23">
        <f>(Q72/AG72)*100</f>
        <v>1.397230098852833</v>
      </c>
      <c r="AJ72" s="23">
        <f>(R72/AG72)*100</f>
        <v>0.42021927806401527</v>
      </c>
      <c r="AK72" s="23">
        <f>(U72/AG72)*100</f>
        <v>0.45503260918256605</v>
      </c>
      <c r="AL72" s="23">
        <f t="shared" si="23"/>
        <v>2.07</v>
      </c>
    </row>
    <row r="73" spans="1:38" ht="12.75">
      <c r="A73" s="14" t="s">
        <v>180</v>
      </c>
      <c r="B73" s="15" t="s">
        <v>181</v>
      </c>
      <c r="C73" s="16" t="s">
        <v>85</v>
      </c>
      <c r="D73" s="17"/>
      <c r="E73" s="17"/>
      <c r="F73" s="36">
        <v>1852199033</v>
      </c>
      <c r="G73" s="34">
        <v>101.98</v>
      </c>
      <c r="H73" s="20">
        <f t="shared" si="18"/>
        <v>1.0198</v>
      </c>
      <c r="I73" s="18">
        <v>3800250.42</v>
      </c>
      <c r="L73" s="18">
        <v>46543.37</v>
      </c>
      <c r="M73" s="21">
        <f t="shared" si="19"/>
        <v>3846793.79</v>
      </c>
      <c r="N73" s="18">
        <v>17245865</v>
      </c>
      <c r="Q73" s="21">
        <f t="shared" si="20"/>
        <v>17245865</v>
      </c>
      <c r="R73" s="18">
        <v>9409286</v>
      </c>
      <c r="U73" s="22">
        <f t="shared" si="21"/>
        <v>9409286</v>
      </c>
      <c r="V73" s="21">
        <f t="shared" si="22"/>
        <v>30501944.79</v>
      </c>
      <c r="W73" s="23">
        <f t="shared" si="12"/>
        <v>0.508006204104308</v>
      </c>
      <c r="X73" s="23">
        <f t="shared" si="12"/>
        <v>0</v>
      </c>
      <c r="Y73" s="23">
        <f t="shared" si="13"/>
        <v>0.508006204104308</v>
      </c>
      <c r="Z73" s="24">
        <f t="shared" si="14"/>
        <v>0.9311021489989083</v>
      </c>
      <c r="AA73" s="24">
        <f t="shared" si="15"/>
        <v>0.20768792778005948</v>
      </c>
      <c r="AB73" s="25"/>
      <c r="AC73" s="24">
        <f t="shared" si="16"/>
        <v>1.6467962808832757</v>
      </c>
      <c r="AD73" s="35">
        <v>502394.2606616182</v>
      </c>
      <c r="AE73" s="27">
        <f t="shared" si="17"/>
        <v>8273.409999946558</v>
      </c>
      <c r="AF73" s="29"/>
      <c r="AG73" s="30">
        <f>F73/H73</f>
        <v>1816237529.907825</v>
      </c>
      <c r="AH73" s="23">
        <f>(M73/AG73)*100</f>
        <v>0.21180014875010464</v>
      </c>
      <c r="AI73" s="23">
        <f>(Q73/AG73)*100</f>
        <v>0.9495379715490868</v>
      </c>
      <c r="AJ73" s="23">
        <f>(R73/AG73)*100</f>
        <v>0.5180647269455734</v>
      </c>
      <c r="AK73" s="23">
        <f>(U73/AG73)*100</f>
        <v>0.5180647269455734</v>
      </c>
      <c r="AL73" s="23">
        <f t="shared" si="23"/>
        <v>1.68</v>
      </c>
    </row>
    <row r="74" spans="1:38" ht="12.75">
      <c r="A74" s="14" t="s">
        <v>182</v>
      </c>
      <c r="B74" s="15" t="s">
        <v>183</v>
      </c>
      <c r="C74" s="16" t="s">
        <v>85</v>
      </c>
      <c r="D74" s="17"/>
      <c r="E74" s="17"/>
      <c r="F74" s="36">
        <v>1237816172</v>
      </c>
      <c r="G74" s="34">
        <v>90.42</v>
      </c>
      <c r="H74" s="20">
        <f t="shared" si="18"/>
        <v>0.9042</v>
      </c>
      <c r="I74" s="18">
        <v>2692661.09</v>
      </c>
      <c r="L74" s="18">
        <v>33568.41</v>
      </c>
      <c r="M74" s="21">
        <f t="shared" si="19"/>
        <v>2726229.5</v>
      </c>
      <c r="N74" s="18">
        <v>22027948</v>
      </c>
      <c r="Q74" s="21">
        <f t="shared" si="20"/>
        <v>22027948</v>
      </c>
      <c r="R74" s="18">
        <v>15043104</v>
      </c>
      <c r="T74" s="18">
        <v>481553</v>
      </c>
      <c r="U74" s="22">
        <f t="shared" si="21"/>
        <v>15524657</v>
      </c>
      <c r="V74" s="21">
        <f t="shared" si="22"/>
        <v>40278834.5</v>
      </c>
      <c r="W74" s="23">
        <f t="shared" si="12"/>
        <v>1.2152938651378355</v>
      </c>
      <c r="X74" s="23">
        <f t="shared" si="12"/>
        <v>0</v>
      </c>
      <c r="Y74" s="23">
        <f t="shared" si="13"/>
        <v>1.2541972993385644</v>
      </c>
      <c r="Z74" s="24">
        <f t="shared" si="14"/>
        <v>1.7795815322406372</v>
      </c>
      <c r="AA74" s="24">
        <f t="shared" si="15"/>
        <v>0.22024510275989512</v>
      </c>
      <c r="AB74" s="25"/>
      <c r="AC74" s="24">
        <f t="shared" si="16"/>
        <v>3.254023934339097</v>
      </c>
      <c r="AD74" s="35">
        <v>267747.59246336354</v>
      </c>
      <c r="AE74" s="27">
        <f t="shared" si="17"/>
        <v>8712.570742374553</v>
      </c>
      <c r="AF74" s="29"/>
      <c r="AG74" s="30">
        <f>F74/H74</f>
        <v>1368962809.113028</v>
      </c>
      <c r="AH74" s="23">
        <f>(M74/AG74)*100</f>
        <v>0.19914562191549715</v>
      </c>
      <c r="AI74" s="23">
        <f>(Q74/AG74)*100</f>
        <v>1.6090976214519843</v>
      </c>
      <c r="AJ74" s="23">
        <f>(R74/AG74)*100</f>
        <v>1.0988687128576309</v>
      </c>
      <c r="AK74" s="23">
        <f>(U74/AG74)*100</f>
        <v>1.1340451980619302</v>
      </c>
      <c r="AL74" s="23">
        <f t="shared" si="23"/>
        <v>2.942</v>
      </c>
    </row>
    <row r="75" spans="1:38" ht="12.75">
      <c r="A75" s="14" t="s">
        <v>184</v>
      </c>
      <c r="B75" s="15" t="s">
        <v>185</v>
      </c>
      <c r="C75" s="16" t="s">
        <v>85</v>
      </c>
      <c r="D75" s="33"/>
      <c r="E75" s="17"/>
      <c r="F75" s="36">
        <v>6660772666</v>
      </c>
      <c r="G75" s="34">
        <v>104.43</v>
      </c>
      <c r="H75" s="20">
        <f t="shared" si="18"/>
        <v>1.0443</v>
      </c>
      <c r="I75" s="18">
        <v>13233580.01</v>
      </c>
      <c r="L75" s="18">
        <v>161922.08</v>
      </c>
      <c r="M75" s="21">
        <f t="shared" si="19"/>
        <v>13395502.09</v>
      </c>
      <c r="N75" s="18">
        <v>84454657.71</v>
      </c>
      <c r="Q75" s="21">
        <f t="shared" si="20"/>
        <v>84454657.71</v>
      </c>
      <c r="R75" s="18">
        <v>29903085.6</v>
      </c>
      <c r="S75" s="18">
        <v>332567.37</v>
      </c>
      <c r="T75" s="18">
        <v>2162386</v>
      </c>
      <c r="U75" s="22">
        <f t="shared" si="21"/>
        <v>32398038.970000003</v>
      </c>
      <c r="V75" s="21">
        <f t="shared" si="22"/>
        <v>130248198.77</v>
      </c>
      <c r="W75" s="23">
        <f t="shared" si="12"/>
        <v>0.44894319472334926</v>
      </c>
      <c r="X75" s="23">
        <f t="shared" si="12"/>
        <v>0.004992924795310826</v>
      </c>
      <c r="Y75" s="23">
        <f t="shared" si="13"/>
        <v>0.4864006113791604</v>
      </c>
      <c r="Z75" s="24">
        <f t="shared" si="14"/>
        <v>1.2679408522842985</v>
      </c>
      <c r="AA75" s="24">
        <f t="shared" si="15"/>
        <v>0.20111033301553005</v>
      </c>
      <c r="AB75" s="25"/>
      <c r="AC75" s="24">
        <f t="shared" si="16"/>
        <v>1.955451796678989</v>
      </c>
      <c r="AD75" s="35">
        <v>797422.0712844654</v>
      </c>
      <c r="AE75" s="27">
        <f t="shared" si="17"/>
        <v>15593.204220046886</v>
      </c>
      <c r="AF75" s="29"/>
      <c r="AG75" s="30">
        <f>F75/H75</f>
        <v>6378217625.2034855</v>
      </c>
      <c r="AH75" s="23">
        <f>(M75/AG75)*100</f>
        <v>0.21001952076811803</v>
      </c>
      <c r="AI75" s="23">
        <f>(Q75/AG75)*100</f>
        <v>1.324110632040493</v>
      </c>
      <c r="AJ75" s="23">
        <f>(R75/AG75)*100</f>
        <v>0.46883137824959364</v>
      </c>
      <c r="AK75" s="23">
        <f>(U75/AG75)*100</f>
        <v>0.5079481584632572</v>
      </c>
      <c r="AL75" s="23">
        <f t="shared" si="23"/>
        <v>2.042</v>
      </c>
    </row>
    <row r="76" spans="1:38" ht="12.75">
      <c r="A76" s="14" t="s">
        <v>186</v>
      </c>
      <c r="B76" s="15" t="s">
        <v>187</v>
      </c>
      <c r="C76" s="16" t="s">
        <v>85</v>
      </c>
      <c r="D76" s="17"/>
      <c r="E76" s="17"/>
      <c r="F76" s="36">
        <v>1635094514</v>
      </c>
      <c r="G76" s="34">
        <v>91.72</v>
      </c>
      <c r="H76" s="20">
        <f t="shared" si="18"/>
        <v>0.9172</v>
      </c>
      <c r="I76" s="18">
        <v>3773800.38</v>
      </c>
      <c r="L76" s="18">
        <v>46137.99</v>
      </c>
      <c r="M76" s="21">
        <f t="shared" si="19"/>
        <v>3819938.37</v>
      </c>
      <c r="N76" s="18">
        <v>14239249</v>
      </c>
      <c r="O76" s="18">
        <v>14215733.04</v>
      </c>
      <c r="Q76" s="21">
        <f t="shared" si="20"/>
        <v>28454982.04</v>
      </c>
      <c r="R76" s="18">
        <v>10613773</v>
      </c>
      <c r="S76" s="18">
        <v>163509.45</v>
      </c>
      <c r="T76" s="18">
        <v>613975</v>
      </c>
      <c r="U76" s="22">
        <f t="shared" si="21"/>
        <v>11391257.45</v>
      </c>
      <c r="V76" s="21">
        <f t="shared" si="22"/>
        <v>43666177.86</v>
      </c>
      <c r="W76" s="23">
        <f t="shared" si="12"/>
        <v>0.6491229044634909</v>
      </c>
      <c r="X76" s="23">
        <f t="shared" si="12"/>
        <v>0.00999999991437804</v>
      </c>
      <c r="Y76" s="23">
        <f t="shared" si="13"/>
        <v>0.6966727215133938</v>
      </c>
      <c r="Z76" s="24">
        <f t="shared" si="14"/>
        <v>1.7402652749650165</v>
      </c>
      <c r="AA76" s="24">
        <f t="shared" si="15"/>
        <v>0.23362186939610757</v>
      </c>
      <c r="AB76" s="25"/>
      <c r="AC76" s="24">
        <f t="shared" si="16"/>
        <v>2.6705598658745178</v>
      </c>
      <c r="AD76" s="35">
        <v>441406.72242874844</v>
      </c>
      <c r="AE76" s="27">
        <f t="shared" si="17"/>
        <v>11788.03077445429</v>
      </c>
      <c r="AF76" s="29"/>
      <c r="AG76" s="30">
        <f>F76/H76</f>
        <v>1782702261.2298298</v>
      </c>
      <c r="AH76" s="23">
        <f>(M76/AG76)*100</f>
        <v>0.2142779786101099</v>
      </c>
      <c r="AI76" s="23">
        <f>(Q76/AG76)*100</f>
        <v>1.5961713101979131</v>
      </c>
      <c r="AJ76" s="23">
        <f>(R76/AG76)*100</f>
        <v>0.5953755279739139</v>
      </c>
      <c r="AK76" s="23">
        <f>(U76/AG76)*100</f>
        <v>0.6389882201720848</v>
      </c>
      <c r="AL76" s="23">
        <f t="shared" si="23"/>
        <v>2.449</v>
      </c>
    </row>
    <row r="77" spans="1:38" ht="12.75">
      <c r="A77" s="14" t="s">
        <v>188</v>
      </c>
      <c r="B77" s="15" t="s">
        <v>189</v>
      </c>
      <c r="C77" s="16" t="s">
        <v>85</v>
      </c>
      <c r="D77" s="17"/>
      <c r="E77" s="17"/>
      <c r="F77" s="36">
        <v>2082733151</v>
      </c>
      <c r="G77" s="34">
        <v>101.98</v>
      </c>
      <c r="H77" s="20">
        <f t="shared" si="18"/>
        <v>1.0198</v>
      </c>
      <c r="I77" s="18">
        <v>4246281.9799999995</v>
      </c>
      <c r="L77" s="18">
        <v>51879.03</v>
      </c>
      <c r="M77" s="21">
        <f t="shared" si="19"/>
        <v>4298161.01</v>
      </c>
      <c r="N77" s="18">
        <v>19719471</v>
      </c>
      <c r="O77" s="18">
        <v>10116618.1</v>
      </c>
      <c r="Q77" s="21">
        <f t="shared" si="20"/>
        <v>29836089.1</v>
      </c>
      <c r="R77" s="18">
        <v>8696034</v>
      </c>
      <c r="S77" s="18">
        <v>208278</v>
      </c>
      <c r="T77" s="18">
        <v>700740</v>
      </c>
      <c r="U77" s="22">
        <f t="shared" si="21"/>
        <v>9605052</v>
      </c>
      <c r="V77" s="21">
        <f t="shared" si="22"/>
        <v>43739302.11</v>
      </c>
      <c r="W77" s="23">
        <f t="shared" si="12"/>
        <v>0.4175299171583599</v>
      </c>
      <c r="X77" s="23">
        <f t="shared" si="12"/>
        <v>0.010000224940002408</v>
      </c>
      <c r="Y77" s="23">
        <f t="shared" si="13"/>
        <v>0.461175354864268</v>
      </c>
      <c r="Z77" s="24">
        <f t="shared" si="14"/>
        <v>1.4325449751291734</v>
      </c>
      <c r="AA77" s="24">
        <f t="shared" si="15"/>
        <v>0.20637118144186103</v>
      </c>
      <c r="AB77" s="25"/>
      <c r="AC77" s="24">
        <f t="shared" si="16"/>
        <v>2.1000915114353025</v>
      </c>
      <c r="AD77" s="35">
        <v>598717.4468085107</v>
      </c>
      <c r="AE77" s="27">
        <f t="shared" si="17"/>
        <v>12573.614277907705</v>
      </c>
      <c r="AF77" s="29"/>
      <c r="AG77" s="30">
        <f>F77/H77</f>
        <v>2042295696.2149441</v>
      </c>
      <c r="AH77" s="23">
        <f>(M77/AG77)*100</f>
        <v>0.21045733083440987</v>
      </c>
      <c r="AI77" s="23">
        <f>(Q77/AG77)*100</f>
        <v>1.4609093656367311</v>
      </c>
      <c r="AJ77" s="23">
        <f>(R77/AG77)*100</f>
        <v>0.4257970095180955</v>
      </c>
      <c r="AK77" s="23">
        <f>(U77/AG77)*100</f>
        <v>0.47030662689058045</v>
      </c>
      <c r="AL77" s="23">
        <f t="shared" si="23"/>
        <v>2.141</v>
      </c>
    </row>
    <row r="78" spans="1:38" ht="12.75">
      <c r="A78" s="14" t="s">
        <v>190</v>
      </c>
      <c r="B78" s="15" t="s">
        <v>191</v>
      </c>
      <c r="C78" s="16" t="s">
        <v>85</v>
      </c>
      <c r="D78" s="17"/>
      <c r="E78" s="17"/>
      <c r="F78" s="36">
        <v>1003915811</v>
      </c>
      <c r="G78" s="34">
        <v>102.86</v>
      </c>
      <c r="H78" s="20">
        <f t="shared" si="18"/>
        <v>1.0286</v>
      </c>
      <c r="I78" s="18">
        <v>2161544.9</v>
      </c>
      <c r="L78" s="18">
        <v>26759.93</v>
      </c>
      <c r="M78" s="21">
        <f t="shared" si="19"/>
        <v>2188304.83</v>
      </c>
      <c r="N78" s="18">
        <v>9624444</v>
      </c>
      <c r="Q78" s="21">
        <f t="shared" si="20"/>
        <v>9624444</v>
      </c>
      <c r="R78" s="18">
        <v>8386399.06</v>
      </c>
      <c r="U78" s="22">
        <f t="shared" si="21"/>
        <v>8386399.06</v>
      </c>
      <c r="V78" s="21">
        <f t="shared" si="22"/>
        <v>20199147.889999997</v>
      </c>
      <c r="W78" s="23">
        <f t="shared" si="12"/>
        <v>0.8353687598212357</v>
      </c>
      <c r="X78" s="23">
        <f t="shared" si="12"/>
        <v>0</v>
      </c>
      <c r="Y78" s="23">
        <f t="shared" si="13"/>
        <v>0.8353687598212357</v>
      </c>
      <c r="Z78" s="24">
        <f t="shared" si="14"/>
        <v>0.9586903497827269</v>
      </c>
      <c r="AA78" s="24">
        <f t="shared" si="15"/>
        <v>0.21797692655325657</v>
      </c>
      <c r="AB78" s="25"/>
      <c r="AC78" s="24">
        <f t="shared" si="16"/>
        <v>2.0120360361572187</v>
      </c>
      <c r="AD78" s="35">
        <v>334064.01326699834</v>
      </c>
      <c r="AE78" s="27">
        <f t="shared" si="17"/>
        <v>6721.488330765039</v>
      </c>
      <c r="AF78" s="29"/>
      <c r="AG78" s="30">
        <f>F78/H78</f>
        <v>976002149.5236244</v>
      </c>
      <c r="AH78" s="23">
        <f>(M78/AG78)*100</f>
        <v>0.2242110666526797</v>
      </c>
      <c r="AI78" s="23">
        <f>(Q78/AG78)*100</f>
        <v>0.9861088937865128</v>
      </c>
      <c r="AJ78" s="23">
        <f>(R78/AG78)*100</f>
        <v>0.8592603063521229</v>
      </c>
      <c r="AK78" s="23">
        <f>(U78/AG78)*100</f>
        <v>0.8592603063521229</v>
      </c>
      <c r="AL78" s="23">
        <f t="shared" si="23"/>
        <v>2.069</v>
      </c>
    </row>
    <row r="79" spans="1:38" ht="12.75">
      <c r="A79" s="14" t="s">
        <v>192</v>
      </c>
      <c r="B79" s="15" t="s">
        <v>193</v>
      </c>
      <c r="C79" s="16" t="s">
        <v>85</v>
      </c>
      <c r="D79" s="17"/>
      <c r="E79" s="17"/>
      <c r="F79" s="36">
        <v>221807747</v>
      </c>
      <c r="G79" s="34">
        <v>93.32</v>
      </c>
      <c r="H79" s="20">
        <f t="shared" si="18"/>
        <v>0.9331999999999999</v>
      </c>
      <c r="I79" s="18">
        <v>583678.9600000001</v>
      </c>
      <c r="L79" s="18">
        <v>7348.05</v>
      </c>
      <c r="M79" s="21">
        <f t="shared" si="19"/>
        <v>591027.0100000001</v>
      </c>
      <c r="N79" s="18">
        <v>654046</v>
      </c>
      <c r="Q79" s="21">
        <f t="shared" si="20"/>
        <v>654046</v>
      </c>
      <c r="R79" s="18">
        <v>1087468</v>
      </c>
      <c r="U79" s="22">
        <f t="shared" si="21"/>
        <v>1087468</v>
      </c>
      <c r="V79" s="21">
        <f t="shared" si="22"/>
        <v>2332541.0100000002</v>
      </c>
      <c r="W79" s="23">
        <f t="shared" si="12"/>
        <v>0.49027503083560015</v>
      </c>
      <c r="X79" s="23">
        <f t="shared" si="12"/>
        <v>0</v>
      </c>
      <c r="Y79" s="23">
        <f t="shared" si="13"/>
        <v>0.49027503083560015</v>
      </c>
      <c r="Z79" s="24">
        <f t="shared" si="14"/>
        <v>0.29487067464780664</v>
      </c>
      <c r="AA79" s="24">
        <f t="shared" si="15"/>
        <v>0.2664591376963944</v>
      </c>
      <c r="AB79" s="25"/>
      <c r="AC79" s="24">
        <f t="shared" si="16"/>
        <v>1.0516048431798013</v>
      </c>
      <c r="AD79" s="35">
        <v>1606591.7808219178</v>
      </c>
      <c r="AE79" s="27">
        <f t="shared" si="17"/>
        <v>16894.996977251903</v>
      </c>
      <c r="AF79" s="29"/>
      <c r="AG79" s="30">
        <f>F79/H79</f>
        <v>237685112.51607373</v>
      </c>
      <c r="AH79" s="23">
        <f>(M79/AG79)*100</f>
        <v>0.24865966729827527</v>
      </c>
      <c r="AI79" s="23">
        <f>(Q79/AG79)*100</f>
        <v>0.2751733135813331</v>
      </c>
      <c r="AJ79" s="23">
        <f>(R79/AG79)*100</f>
        <v>0.4575246587757821</v>
      </c>
      <c r="AK79" s="23">
        <f>(U79/AG79)*100</f>
        <v>0.4575246587757821</v>
      </c>
      <c r="AL79" s="23">
        <f t="shared" si="23"/>
        <v>0.982</v>
      </c>
    </row>
    <row r="80" spans="1:38" ht="12.75">
      <c r="A80" s="14" t="s">
        <v>194</v>
      </c>
      <c r="B80" s="15" t="s">
        <v>195</v>
      </c>
      <c r="C80" s="16" t="s">
        <v>85</v>
      </c>
      <c r="D80" s="17"/>
      <c r="E80" s="17"/>
      <c r="F80" s="36">
        <v>2811456024</v>
      </c>
      <c r="G80" s="34">
        <v>103.59</v>
      </c>
      <c r="H80" s="20">
        <f t="shared" si="18"/>
        <v>1.0359</v>
      </c>
      <c r="I80" s="18">
        <v>5800507.92</v>
      </c>
      <c r="L80" s="18">
        <v>70961.55</v>
      </c>
      <c r="M80" s="21">
        <f t="shared" si="19"/>
        <v>5871469.47</v>
      </c>
      <c r="N80" s="18">
        <v>35728226</v>
      </c>
      <c r="Q80" s="21">
        <f t="shared" si="20"/>
        <v>35728226</v>
      </c>
      <c r="R80" s="18">
        <v>21177587.21</v>
      </c>
      <c r="T80" s="18">
        <v>955665.28</v>
      </c>
      <c r="U80" s="22">
        <f t="shared" si="21"/>
        <v>22133252.490000002</v>
      </c>
      <c r="V80" s="21">
        <f t="shared" si="22"/>
        <v>63732947.96</v>
      </c>
      <c r="W80" s="23">
        <f t="shared" si="12"/>
        <v>0.7532604824410372</v>
      </c>
      <c r="X80" s="23">
        <f t="shared" si="12"/>
        <v>0</v>
      </c>
      <c r="Y80" s="23">
        <f t="shared" si="13"/>
        <v>0.7872523098728719</v>
      </c>
      <c r="Z80" s="24">
        <f t="shared" si="14"/>
        <v>1.2708086377665497</v>
      </c>
      <c r="AA80" s="24">
        <f t="shared" si="15"/>
        <v>0.20884087888546676</v>
      </c>
      <c r="AB80" s="25"/>
      <c r="AC80" s="24">
        <f t="shared" si="16"/>
        <v>2.266901826524888</v>
      </c>
      <c r="AD80" s="35">
        <v>445716.97247706424</v>
      </c>
      <c r="AE80" s="27">
        <f t="shared" si="17"/>
        <v>10103.966190214001</v>
      </c>
      <c r="AF80" s="29"/>
      <c r="AG80" s="30">
        <f>F80/H80</f>
        <v>2714022612.2212567</v>
      </c>
      <c r="AH80" s="23">
        <f>(M80/AG80)*100</f>
        <v>0.21633826643745502</v>
      </c>
      <c r="AI80" s="23">
        <f>(Q80/AG80)*100</f>
        <v>1.316430667862369</v>
      </c>
      <c r="AJ80" s="23">
        <f>(R80/AG80)*100</f>
        <v>0.7803025337606704</v>
      </c>
      <c r="AK80" s="23">
        <f>(U80/AG80)*100</f>
        <v>0.8155146677973079</v>
      </c>
      <c r="AL80" s="23">
        <f t="shared" si="23"/>
        <v>2.348</v>
      </c>
    </row>
    <row r="81" spans="1:38" ht="12.75">
      <c r="A81" s="14" t="s">
        <v>196</v>
      </c>
      <c r="B81" s="15" t="s">
        <v>197</v>
      </c>
      <c r="C81" s="16" t="s">
        <v>85</v>
      </c>
      <c r="D81" s="17"/>
      <c r="E81" s="17"/>
      <c r="F81" s="36">
        <v>2286496415</v>
      </c>
      <c r="G81" s="34">
        <v>94.88</v>
      </c>
      <c r="H81" s="20">
        <f t="shared" si="18"/>
        <v>0.9488</v>
      </c>
      <c r="I81" s="18">
        <v>5113664.55</v>
      </c>
      <c r="L81" s="18">
        <v>62596.19</v>
      </c>
      <c r="M81" s="21">
        <f t="shared" si="19"/>
        <v>5176260.74</v>
      </c>
      <c r="N81" s="18">
        <v>27809024</v>
      </c>
      <c r="Q81" s="21">
        <f t="shared" si="20"/>
        <v>27809024</v>
      </c>
      <c r="R81" s="18">
        <v>15160243</v>
      </c>
      <c r="T81" s="18">
        <v>830050.12</v>
      </c>
      <c r="U81" s="22">
        <f t="shared" si="21"/>
        <v>15990293.12</v>
      </c>
      <c r="V81" s="21">
        <f t="shared" si="22"/>
        <v>48975577.85999999</v>
      </c>
      <c r="W81" s="23">
        <f t="shared" si="12"/>
        <v>0.6630337533242973</v>
      </c>
      <c r="X81" s="23">
        <f t="shared" si="12"/>
        <v>0</v>
      </c>
      <c r="Y81" s="23">
        <f t="shared" si="13"/>
        <v>0.6993360241065586</v>
      </c>
      <c r="Z81" s="24">
        <f t="shared" si="14"/>
        <v>1.2162286289873758</v>
      </c>
      <c r="AA81" s="24">
        <f t="shared" si="15"/>
        <v>0.22638394296367179</v>
      </c>
      <c r="AB81" s="25"/>
      <c r="AC81" s="24">
        <f t="shared" si="16"/>
        <v>2.1419485960576057</v>
      </c>
      <c r="AD81" s="35">
        <v>360040.9486931268</v>
      </c>
      <c r="AE81" s="27">
        <f t="shared" si="17"/>
        <v>7711.892045764914</v>
      </c>
      <c r="AF81" s="29"/>
      <c r="AG81" s="30">
        <f>F81/H81</f>
        <v>2409882393.549747</v>
      </c>
      <c r="AH81" s="23">
        <f>(M81/AG81)*100</f>
        <v>0.2147930850839318</v>
      </c>
      <c r="AI81" s="23">
        <f>(Q81/AG81)*100</f>
        <v>1.1539577231832223</v>
      </c>
      <c r="AJ81" s="23">
        <f>(R81/AG81)*100</f>
        <v>0.6290864251540932</v>
      </c>
      <c r="AK81" s="23">
        <f>(U81/AG81)*100</f>
        <v>0.6635300196723029</v>
      </c>
      <c r="AL81" s="23">
        <f t="shared" si="23"/>
        <v>2.033</v>
      </c>
    </row>
    <row r="82" spans="1:38" ht="12.75">
      <c r="A82" s="14" t="s">
        <v>198</v>
      </c>
      <c r="B82" s="15" t="s">
        <v>199</v>
      </c>
      <c r="C82" s="16" t="s">
        <v>85</v>
      </c>
      <c r="D82" s="17"/>
      <c r="E82" s="17"/>
      <c r="F82" s="36">
        <v>2185677824</v>
      </c>
      <c r="G82" s="34">
        <v>88.55</v>
      </c>
      <c r="H82" s="20">
        <f t="shared" si="18"/>
        <v>0.8855</v>
      </c>
      <c r="I82" s="18">
        <v>5304555.27</v>
      </c>
      <c r="L82" s="18">
        <v>65363.72</v>
      </c>
      <c r="M82" s="21">
        <f t="shared" si="19"/>
        <v>5369918.989999999</v>
      </c>
      <c r="N82" s="18">
        <v>7205441.5</v>
      </c>
      <c r="Q82" s="21">
        <f t="shared" si="20"/>
        <v>7205441.5</v>
      </c>
      <c r="R82" s="18">
        <v>8252685</v>
      </c>
      <c r="U82" s="22">
        <f t="shared" si="21"/>
        <v>8252685</v>
      </c>
      <c r="V82" s="21">
        <f t="shared" si="22"/>
        <v>20828045.490000002</v>
      </c>
      <c r="W82" s="23">
        <f t="shared" si="12"/>
        <v>0.37758012225684734</v>
      </c>
      <c r="X82" s="23">
        <f t="shared" si="12"/>
        <v>0</v>
      </c>
      <c r="Y82" s="23">
        <f t="shared" si="13"/>
        <v>0.37758012225684734</v>
      </c>
      <c r="Z82" s="24">
        <f t="shared" si="14"/>
        <v>0.3296662216581102</v>
      </c>
      <c r="AA82" s="24">
        <f t="shared" si="15"/>
        <v>0.2456866666731574</v>
      </c>
      <c r="AB82" s="25"/>
      <c r="AC82" s="24">
        <f t="shared" si="16"/>
        <v>0.952933010588115</v>
      </c>
      <c r="AD82" s="35">
        <v>1686522.3133716162</v>
      </c>
      <c r="AE82" s="27">
        <f t="shared" si="17"/>
        <v>16071.427855052463</v>
      </c>
      <c r="AF82" s="29"/>
      <c r="AG82" s="30">
        <f>F82/H82</f>
        <v>2468297937.888199</v>
      </c>
      <c r="AH82" s="23">
        <f>(M82/AG82)*100</f>
        <v>0.21755554333908084</v>
      </c>
      <c r="AI82" s="23">
        <f>(Q82/AG82)*100</f>
        <v>0.2919194392782566</v>
      </c>
      <c r="AJ82" s="23">
        <f>(R82/AG82)*100</f>
        <v>0.3343471982584383</v>
      </c>
      <c r="AK82" s="23">
        <f>(U82/AG82)*100</f>
        <v>0.3343471982584383</v>
      </c>
      <c r="AL82" s="23">
        <f t="shared" si="23"/>
        <v>0.8440000000000001</v>
      </c>
    </row>
    <row r="83" spans="1:38" ht="12.75">
      <c r="A83" s="14" t="s">
        <v>200</v>
      </c>
      <c r="B83" s="15" t="s">
        <v>201</v>
      </c>
      <c r="C83" s="16" t="s">
        <v>85</v>
      </c>
      <c r="D83" s="17"/>
      <c r="E83" s="17"/>
      <c r="F83" s="36">
        <v>649892528</v>
      </c>
      <c r="G83" s="34">
        <v>95.18</v>
      </c>
      <c r="H83" s="20">
        <f t="shared" si="18"/>
        <v>0.9518000000000001</v>
      </c>
      <c r="I83" s="18">
        <v>1409878.18</v>
      </c>
      <c r="L83" s="18">
        <v>17878.22</v>
      </c>
      <c r="M83" s="21">
        <f t="shared" si="19"/>
        <v>1427756.4</v>
      </c>
      <c r="N83" s="18">
        <v>7032461</v>
      </c>
      <c r="Q83" s="21">
        <f t="shared" si="20"/>
        <v>7032461</v>
      </c>
      <c r="R83" s="18">
        <v>5758660</v>
      </c>
      <c r="U83" s="22">
        <f t="shared" si="21"/>
        <v>5758660</v>
      </c>
      <c r="V83" s="21">
        <f t="shared" si="22"/>
        <v>14218877.4</v>
      </c>
      <c r="W83" s="23">
        <f t="shared" si="12"/>
        <v>0.8860942004860225</v>
      </c>
      <c r="X83" s="23">
        <f t="shared" si="12"/>
        <v>0</v>
      </c>
      <c r="Y83" s="23">
        <f t="shared" si="13"/>
        <v>0.8860942004860225</v>
      </c>
      <c r="Z83" s="24">
        <f t="shared" si="14"/>
        <v>1.0820959923392133</v>
      </c>
      <c r="AA83" s="24">
        <f t="shared" si="15"/>
        <v>0.21969115484275886</v>
      </c>
      <c r="AB83" s="38"/>
      <c r="AC83" s="24">
        <f t="shared" si="16"/>
        <v>2.187881347667995</v>
      </c>
      <c r="AD83" s="35">
        <v>385837.15953307395</v>
      </c>
      <c r="AE83" s="27">
        <f t="shared" si="17"/>
        <v>8441.65924579613</v>
      </c>
      <c r="AF83" s="29"/>
      <c r="AG83" s="30">
        <f>F83/H83</f>
        <v>682803664.6354276</v>
      </c>
      <c r="AH83" s="23">
        <f>(M83/AG83)*100</f>
        <v>0.20910204117933787</v>
      </c>
      <c r="AI83" s="23">
        <f>(Q83/AG83)*100</f>
        <v>1.0299389655084634</v>
      </c>
      <c r="AJ83" s="23">
        <f>(R83/AG83)*100</f>
        <v>0.8433844600225961</v>
      </c>
      <c r="AK83" s="23">
        <f>(U83/AG83)*100</f>
        <v>0.8433844600225961</v>
      </c>
      <c r="AL83" s="23">
        <f t="shared" si="23"/>
        <v>2.082</v>
      </c>
    </row>
    <row r="84" spans="1:38" ht="12.75">
      <c r="A84" s="14" t="s">
        <v>202</v>
      </c>
      <c r="B84" s="15" t="s">
        <v>203</v>
      </c>
      <c r="C84" s="16" t="s">
        <v>85</v>
      </c>
      <c r="D84" s="17"/>
      <c r="E84" s="17"/>
      <c r="F84" s="36">
        <v>6066673026</v>
      </c>
      <c r="G84" s="34">
        <v>104.34</v>
      </c>
      <c r="H84" s="20">
        <f t="shared" si="18"/>
        <v>1.0434</v>
      </c>
      <c r="I84" s="18">
        <v>11886926.77</v>
      </c>
      <c r="L84" s="18">
        <v>145865.71</v>
      </c>
      <c r="M84" s="21">
        <f t="shared" si="19"/>
        <v>12032792.48</v>
      </c>
      <c r="N84" s="18">
        <v>79235126</v>
      </c>
      <c r="Q84" s="21">
        <f t="shared" si="20"/>
        <v>79235126</v>
      </c>
      <c r="R84" s="18">
        <v>49519894.95</v>
      </c>
      <c r="S84" s="18">
        <v>606667.73</v>
      </c>
      <c r="T84" s="18">
        <v>1946398.93</v>
      </c>
      <c r="U84" s="22">
        <f t="shared" si="21"/>
        <v>52072961.61</v>
      </c>
      <c r="V84" s="21">
        <f t="shared" si="22"/>
        <v>143340880.09</v>
      </c>
      <c r="W84" s="23">
        <f t="shared" si="12"/>
        <v>0.8162611490313076</v>
      </c>
      <c r="X84" s="23">
        <f t="shared" si="12"/>
        <v>0.010000007045047561</v>
      </c>
      <c r="Y84" s="23">
        <f t="shared" si="13"/>
        <v>0.8583446212912811</v>
      </c>
      <c r="Z84" s="24">
        <f t="shared" si="14"/>
        <v>1.3060721364151529</v>
      </c>
      <c r="AA84" s="24">
        <f t="shared" si="15"/>
        <v>0.19834252527589574</v>
      </c>
      <c r="AB84" s="25"/>
      <c r="AC84" s="24">
        <f t="shared" si="16"/>
        <v>2.3627592829823296</v>
      </c>
      <c r="AD84" s="35">
        <v>465282.0569704499</v>
      </c>
      <c r="AE84" s="27">
        <f t="shared" si="17"/>
        <v>10993.494993120437</v>
      </c>
      <c r="AF84" s="29"/>
      <c r="AG84" s="30">
        <f>F84/H84</f>
        <v>5814331058.079355</v>
      </c>
      <c r="AH84" s="23">
        <f>(M84/AG84)*100</f>
        <v>0.20695059087286966</v>
      </c>
      <c r="AI84" s="23">
        <f>(Q84/AG84)*100</f>
        <v>1.3627556671355707</v>
      </c>
      <c r="AJ84" s="23">
        <f>(R84/AG84)*100</f>
        <v>0.8516868828992665</v>
      </c>
      <c r="AK84" s="23">
        <f>(U84/AG84)*100</f>
        <v>0.8955967778553228</v>
      </c>
      <c r="AL84" s="23">
        <f t="shared" si="23"/>
        <v>2.466</v>
      </c>
    </row>
    <row r="85" spans="1:38" ht="12.75">
      <c r="A85" s="14" t="s">
        <v>204</v>
      </c>
      <c r="B85" s="15" t="s">
        <v>205</v>
      </c>
      <c r="C85" s="16" t="s">
        <v>85</v>
      </c>
      <c r="D85" s="17"/>
      <c r="E85" s="17"/>
      <c r="F85" s="36">
        <v>3835849156</v>
      </c>
      <c r="G85" s="34">
        <v>93.99</v>
      </c>
      <c r="H85" s="20">
        <f t="shared" si="18"/>
        <v>0.9399</v>
      </c>
      <c r="I85" s="18">
        <v>8142340.600000001</v>
      </c>
      <c r="L85" s="18">
        <v>100075.37</v>
      </c>
      <c r="M85" s="21">
        <f t="shared" si="19"/>
        <v>8242415.970000001</v>
      </c>
      <c r="N85" s="18">
        <v>56426947.5</v>
      </c>
      <c r="Q85" s="21">
        <f t="shared" si="20"/>
        <v>56426947.5</v>
      </c>
      <c r="R85" s="18">
        <v>20098001</v>
      </c>
      <c r="S85" s="18">
        <v>383432</v>
      </c>
      <c r="T85" s="18">
        <v>1384051</v>
      </c>
      <c r="U85" s="22">
        <f t="shared" si="21"/>
        <v>21865484</v>
      </c>
      <c r="V85" s="21">
        <f t="shared" si="22"/>
        <v>86534847.47</v>
      </c>
      <c r="W85" s="23">
        <f t="shared" si="12"/>
        <v>0.5239518078692664</v>
      </c>
      <c r="X85" s="23">
        <f t="shared" si="12"/>
        <v>0.009996013513728483</v>
      </c>
      <c r="Y85" s="23">
        <f t="shared" si="13"/>
        <v>0.5700298189723705</v>
      </c>
      <c r="Z85" s="24">
        <f t="shared" si="14"/>
        <v>1.471041878999269</v>
      </c>
      <c r="AA85" s="24">
        <f t="shared" si="15"/>
        <v>0.2148785219332019</v>
      </c>
      <c r="AB85" s="25"/>
      <c r="AC85" s="24">
        <f t="shared" si="16"/>
        <v>2.2559502199048413</v>
      </c>
      <c r="AD85" s="35">
        <v>783933.4444444445</v>
      </c>
      <c r="AE85" s="27">
        <f t="shared" si="17"/>
        <v>17685.148263852043</v>
      </c>
      <c r="AF85" s="29"/>
      <c r="AG85" s="30">
        <f>F85/H85</f>
        <v>4081124753.697202</v>
      </c>
      <c r="AH85" s="23">
        <f>(M85/AG85)*100</f>
        <v>0.20196432276501647</v>
      </c>
      <c r="AI85" s="23">
        <f>(Q85/AG85)*100</f>
        <v>1.3826322620714129</v>
      </c>
      <c r="AJ85" s="23">
        <f>(R85/AG85)*100</f>
        <v>0.49246230421632353</v>
      </c>
      <c r="AK85" s="23">
        <f>(U85/AG85)*100</f>
        <v>0.535771026852131</v>
      </c>
      <c r="AL85" s="23">
        <f t="shared" si="23"/>
        <v>2.121</v>
      </c>
    </row>
    <row r="86" spans="1:38" ht="12.75">
      <c r="A86" s="14" t="s">
        <v>206</v>
      </c>
      <c r="B86" s="15" t="s">
        <v>207</v>
      </c>
      <c r="C86" s="16" t="s">
        <v>85</v>
      </c>
      <c r="D86" s="17"/>
      <c r="E86" s="17"/>
      <c r="F86" s="36">
        <v>379751630</v>
      </c>
      <c r="G86" s="34">
        <v>91.72</v>
      </c>
      <c r="H86" s="20">
        <f t="shared" si="18"/>
        <v>0.9172</v>
      </c>
      <c r="I86" s="18">
        <v>819134.05</v>
      </c>
      <c r="L86" s="18">
        <v>10486.16</v>
      </c>
      <c r="M86" s="21">
        <f t="shared" si="19"/>
        <v>829620.2100000001</v>
      </c>
      <c r="N86" s="18">
        <v>126483</v>
      </c>
      <c r="Q86" s="21">
        <f t="shared" si="20"/>
        <v>126483</v>
      </c>
      <c r="R86" s="18">
        <v>3897113.6</v>
      </c>
      <c r="U86" s="22">
        <f t="shared" si="21"/>
        <v>3897113.6</v>
      </c>
      <c r="V86" s="21">
        <f t="shared" si="22"/>
        <v>4853216.8100000005</v>
      </c>
      <c r="W86" s="23">
        <f t="shared" si="12"/>
        <v>1.0262269578671723</v>
      </c>
      <c r="X86" s="23">
        <f t="shared" si="12"/>
        <v>0</v>
      </c>
      <c r="Y86" s="23">
        <f t="shared" si="13"/>
        <v>1.0262269578671723</v>
      </c>
      <c r="Z86" s="24">
        <f t="shared" si="14"/>
        <v>0.03330676947983081</v>
      </c>
      <c r="AA86" s="24">
        <f t="shared" si="15"/>
        <v>0.2184638970476572</v>
      </c>
      <c r="AB86" s="25"/>
      <c r="AC86" s="24">
        <f t="shared" si="16"/>
        <v>1.2779976243946605</v>
      </c>
      <c r="AD86" s="35">
        <v>170000</v>
      </c>
      <c r="AE86" s="27">
        <f t="shared" si="17"/>
        <v>2172.5959614709227</v>
      </c>
      <c r="AF86" s="29"/>
      <c r="AG86" s="30">
        <f>F86/H86</f>
        <v>414033613.17051893</v>
      </c>
      <c r="AH86" s="23">
        <f>(M86/AG86)*100</f>
        <v>0.20037508637211118</v>
      </c>
      <c r="AI86" s="23">
        <f>(Q86/AG86)*100</f>
        <v>0.030548968966900816</v>
      </c>
      <c r="AJ86" s="23">
        <f>(R86/AG86)*100</f>
        <v>0.9412553657557705</v>
      </c>
      <c r="AK86" s="23">
        <f>(U86/AG86)*100</f>
        <v>0.9412553657557705</v>
      </c>
      <c r="AL86" s="23">
        <f t="shared" si="23"/>
        <v>1.172</v>
      </c>
    </row>
    <row r="87" spans="1:38" ht="12.75">
      <c r="A87" s="14" t="s">
        <v>208</v>
      </c>
      <c r="B87" s="15" t="s">
        <v>209</v>
      </c>
      <c r="C87" s="16" t="s">
        <v>85</v>
      </c>
      <c r="D87" s="17"/>
      <c r="E87" s="17"/>
      <c r="F87" s="36">
        <v>2192987727</v>
      </c>
      <c r="G87" s="34">
        <v>75.35</v>
      </c>
      <c r="H87" s="20">
        <f t="shared" si="18"/>
        <v>0.7535</v>
      </c>
      <c r="I87" s="18">
        <v>6048271.24</v>
      </c>
      <c r="L87" s="18">
        <v>73870.27</v>
      </c>
      <c r="M87" s="21">
        <f t="shared" si="19"/>
        <v>6122141.51</v>
      </c>
      <c r="N87" s="18">
        <v>20406589</v>
      </c>
      <c r="O87" s="18">
        <v>11746529.92</v>
      </c>
      <c r="Q87" s="21">
        <f t="shared" si="20"/>
        <v>32153118.92</v>
      </c>
      <c r="R87" s="18">
        <v>6857269.33</v>
      </c>
      <c r="S87" s="18">
        <v>298805</v>
      </c>
      <c r="T87" s="18">
        <v>982484</v>
      </c>
      <c r="U87" s="22">
        <f t="shared" si="21"/>
        <v>8138558.33</v>
      </c>
      <c r="V87" s="21">
        <f t="shared" si="22"/>
        <v>46413818.760000005</v>
      </c>
      <c r="W87" s="23">
        <f t="shared" si="12"/>
        <v>0.3126907298920784</v>
      </c>
      <c r="X87" s="23">
        <f t="shared" si="12"/>
        <v>0.013625475251006729</v>
      </c>
      <c r="Y87" s="23">
        <f t="shared" si="13"/>
        <v>0.3711173678629529</v>
      </c>
      <c r="Z87" s="24">
        <f t="shared" si="14"/>
        <v>1.4661786987739034</v>
      </c>
      <c r="AA87" s="24">
        <f t="shared" si="15"/>
        <v>0.27916898187000205</v>
      </c>
      <c r="AB87" s="25"/>
      <c r="AC87" s="24">
        <f t="shared" si="16"/>
        <v>2.116465048506859</v>
      </c>
      <c r="AD87" s="35">
        <v>755280.5810397554</v>
      </c>
      <c r="AE87" s="27">
        <f t="shared" si="17"/>
        <v>15985.249515865944</v>
      </c>
      <c r="AF87" s="29"/>
      <c r="AG87" s="30">
        <f>F87/H87</f>
        <v>2910401761.1147976</v>
      </c>
      <c r="AH87" s="23">
        <f>(M87/AG87)*100</f>
        <v>0.21035382783904655</v>
      </c>
      <c r="AI87" s="23">
        <f>(Q87/AG87)*100</f>
        <v>1.1047656495261362</v>
      </c>
      <c r="AJ87" s="23">
        <f>(R87/AG87)*100</f>
        <v>0.2356124649736811</v>
      </c>
      <c r="AK87" s="23">
        <f>(U87/AG87)*100</f>
        <v>0.279636936684735</v>
      </c>
      <c r="AL87" s="23">
        <f t="shared" si="23"/>
        <v>1.595</v>
      </c>
    </row>
    <row r="88" spans="1:38" ht="12.75">
      <c r="A88" s="14" t="s">
        <v>210</v>
      </c>
      <c r="B88" s="15" t="s">
        <v>211</v>
      </c>
      <c r="C88" s="16" t="s">
        <v>85</v>
      </c>
      <c r="D88" s="17"/>
      <c r="E88" s="17"/>
      <c r="F88" s="36">
        <v>1559157116</v>
      </c>
      <c r="G88" s="34">
        <v>99.6</v>
      </c>
      <c r="H88" s="20">
        <f t="shared" si="18"/>
        <v>0.996</v>
      </c>
      <c r="I88" s="18">
        <v>3333167.4699999997</v>
      </c>
      <c r="L88" s="18">
        <v>40665.51</v>
      </c>
      <c r="M88" s="21">
        <f t="shared" si="19"/>
        <v>3373832.9799999995</v>
      </c>
      <c r="N88" s="18">
        <v>25074542</v>
      </c>
      <c r="Q88" s="21">
        <f t="shared" si="20"/>
        <v>25074542</v>
      </c>
      <c r="R88" s="18">
        <v>8051725</v>
      </c>
      <c r="S88" s="18">
        <v>77958</v>
      </c>
      <c r="T88" s="18">
        <v>540479</v>
      </c>
      <c r="U88" s="22">
        <f t="shared" si="21"/>
        <v>8670162</v>
      </c>
      <c r="V88" s="21">
        <f t="shared" si="22"/>
        <v>37118536.98</v>
      </c>
      <c r="W88" s="23">
        <f t="shared" si="12"/>
        <v>0.5164152424007536</v>
      </c>
      <c r="X88" s="23">
        <f t="shared" si="12"/>
        <v>0.0050000092485868505</v>
      </c>
      <c r="Y88" s="23">
        <f t="shared" si="13"/>
        <v>0.5560800711504433</v>
      </c>
      <c r="Z88" s="24">
        <f t="shared" si="14"/>
        <v>1.6082113689945794</v>
      </c>
      <c r="AA88" s="24">
        <f t="shared" si="15"/>
        <v>0.21638826166894137</v>
      </c>
      <c r="AB88" s="25"/>
      <c r="AC88" s="24">
        <f t="shared" si="16"/>
        <v>2.3806797018139636</v>
      </c>
      <c r="AD88" s="35">
        <v>415946.0684273709</v>
      </c>
      <c r="AE88" s="27">
        <f t="shared" si="17"/>
        <v>9902.34362154364</v>
      </c>
      <c r="AF88" s="29"/>
      <c r="AG88" s="30">
        <f>F88/H88</f>
        <v>1565418791.1646585</v>
      </c>
      <c r="AH88" s="23">
        <f>(M88/AG88)*100</f>
        <v>0.2155227086222656</v>
      </c>
      <c r="AI88" s="23">
        <f>(Q88/AG88)*100</f>
        <v>1.6017785235186008</v>
      </c>
      <c r="AJ88" s="23">
        <f>(R88/AG88)*100</f>
        <v>0.5143495814311507</v>
      </c>
      <c r="AK88" s="23">
        <f>(U88/AG88)*100</f>
        <v>0.5538557508658416</v>
      </c>
      <c r="AL88" s="23">
        <f t="shared" si="23"/>
        <v>2.372</v>
      </c>
    </row>
    <row r="89" spans="1:38" ht="12.75">
      <c r="A89" s="14" t="s">
        <v>212</v>
      </c>
      <c r="B89" s="15" t="s">
        <v>213</v>
      </c>
      <c r="C89" s="16" t="s">
        <v>85</v>
      </c>
      <c r="D89" s="17"/>
      <c r="E89" s="17"/>
      <c r="F89" s="36">
        <v>1099687029</v>
      </c>
      <c r="G89" s="34">
        <v>106.73</v>
      </c>
      <c r="H89" s="20">
        <f t="shared" si="18"/>
        <v>1.0673000000000001</v>
      </c>
      <c r="I89" s="18">
        <v>2244201.48</v>
      </c>
      <c r="L89" s="18">
        <v>27747.44</v>
      </c>
      <c r="M89" s="21">
        <f t="shared" si="19"/>
        <v>2271948.92</v>
      </c>
      <c r="N89" s="18">
        <v>12763324</v>
      </c>
      <c r="Q89" s="21">
        <f t="shared" si="20"/>
        <v>12763324</v>
      </c>
      <c r="R89" s="18">
        <v>7382859</v>
      </c>
      <c r="T89" s="18">
        <v>368394</v>
      </c>
      <c r="U89" s="22">
        <f t="shared" si="21"/>
        <v>7751253</v>
      </c>
      <c r="V89" s="21">
        <f t="shared" si="22"/>
        <v>22786525.92</v>
      </c>
      <c r="W89" s="23">
        <f t="shared" si="12"/>
        <v>0.6713600147410668</v>
      </c>
      <c r="X89" s="23">
        <f t="shared" si="12"/>
        <v>0</v>
      </c>
      <c r="Y89" s="23">
        <f t="shared" si="13"/>
        <v>0.7048599097371002</v>
      </c>
      <c r="Z89" s="24">
        <f t="shared" si="14"/>
        <v>1.1606324038946176</v>
      </c>
      <c r="AA89" s="24">
        <f t="shared" si="15"/>
        <v>0.20659959243731338</v>
      </c>
      <c r="AB89" s="25"/>
      <c r="AC89" s="24">
        <f t="shared" si="16"/>
        <v>2.0720919060690313</v>
      </c>
      <c r="AD89" s="35">
        <v>367495.0348027842</v>
      </c>
      <c r="AE89" s="27">
        <f t="shared" si="17"/>
        <v>7614.834871354062</v>
      </c>
      <c r="AF89" s="29"/>
      <c r="AG89" s="30">
        <f>F89/H89</f>
        <v>1030344822.4491707</v>
      </c>
      <c r="AH89" s="23">
        <f>(M89/AG89)*100</f>
        <v>0.22050374500834458</v>
      </c>
      <c r="AI89" s="23">
        <f>(Q89/AG89)*100</f>
        <v>1.2387429646767254</v>
      </c>
      <c r="AJ89" s="23">
        <f>(R89/AG89)*100</f>
        <v>0.7165425437331406</v>
      </c>
      <c r="AK89" s="23">
        <f>(U89/AG89)*100</f>
        <v>0.7522969816624072</v>
      </c>
      <c r="AL89" s="23">
        <f t="shared" si="23"/>
        <v>2.212</v>
      </c>
    </row>
    <row r="90" spans="1:38" ht="12.75">
      <c r="A90" s="14" t="s">
        <v>214</v>
      </c>
      <c r="B90" s="15" t="s">
        <v>215</v>
      </c>
      <c r="C90" s="16" t="s">
        <v>85</v>
      </c>
      <c r="D90" s="17"/>
      <c r="E90" s="17"/>
      <c r="F90" s="36">
        <v>1892909946</v>
      </c>
      <c r="G90" s="34">
        <v>104.9</v>
      </c>
      <c r="H90" s="20">
        <f t="shared" si="18"/>
        <v>1.0490000000000002</v>
      </c>
      <c r="I90" s="18">
        <v>3692716.31</v>
      </c>
      <c r="L90" s="18">
        <v>45221.1</v>
      </c>
      <c r="M90" s="21">
        <f t="shared" si="19"/>
        <v>3737937.41</v>
      </c>
      <c r="O90" s="18">
        <v>22200799.06</v>
      </c>
      <c r="Q90" s="21">
        <f t="shared" si="20"/>
        <v>22200799.06</v>
      </c>
      <c r="R90" s="18">
        <v>8613251</v>
      </c>
      <c r="T90" s="18">
        <v>610091</v>
      </c>
      <c r="U90" s="22">
        <f t="shared" si="21"/>
        <v>9223342</v>
      </c>
      <c r="V90" s="21">
        <f t="shared" si="22"/>
        <v>35162078.47</v>
      </c>
      <c r="W90" s="23">
        <f t="shared" si="12"/>
        <v>0.4550269820390072</v>
      </c>
      <c r="X90" s="23">
        <f t="shared" si="12"/>
        <v>0</v>
      </c>
      <c r="Y90" s="23">
        <f t="shared" si="13"/>
        <v>0.48725730558341096</v>
      </c>
      <c r="Z90" s="24">
        <f t="shared" si="14"/>
        <v>1.1728396856339407</v>
      </c>
      <c r="AA90" s="24">
        <f t="shared" si="15"/>
        <v>0.19747043000639397</v>
      </c>
      <c r="AB90" s="25"/>
      <c r="AC90" s="24">
        <f t="shared" si="16"/>
        <v>1.8575674212237456</v>
      </c>
      <c r="AD90" s="35">
        <v>542845.1718009479</v>
      </c>
      <c r="AE90" s="27">
        <f t="shared" si="17"/>
        <v>10083.71505906048</v>
      </c>
      <c r="AF90" s="29"/>
      <c r="AG90" s="30">
        <f>F90/H90</f>
        <v>1804489938.9895136</v>
      </c>
      <c r="AH90" s="23">
        <f>(M90/AG90)*100</f>
        <v>0.2071464810767073</v>
      </c>
      <c r="AI90" s="23">
        <f>(Q90/AG90)*100</f>
        <v>1.230308830230004</v>
      </c>
      <c r="AJ90" s="23">
        <f>(R90/AG90)*100</f>
        <v>0.47732330415891855</v>
      </c>
      <c r="AK90" s="23">
        <f>(U90/AG90)*100</f>
        <v>0.5111329135569982</v>
      </c>
      <c r="AL90" s="23">
        <f t="shared" si="23"/>
        <v>1.948</v>
      </c>
    </row>
    <row r="91" spans="1:38" ht="12.75">
      <c r="A91" s="14" t="s">
        <v>216</v>
      </c>
      <c r="B91" s="15" t="s">
        <v>217</v>
      </c>
      <c r="C91" s="16" t="s">
        <v>85</v>
      </c>
      <c r="D91" s="17"/>
      <c r="E91" s="17"/>
      <c r="F91" s="36">
        <v>1734632822</v>
      </c>
      <c r="G91" s="34">
        <v>81.38</v>
      </c>
      <c r="H91" s="20">
        <f t="shared" si="18"/>
        <v>0.8138</v>
      </c>
      <c r="I91" s="18">
        <v>4295649.199999999</v>
      </c>
      <c r="L91" s="18">
        <v>52325.72</v>
      </c>
      <c r="M91" s="21">
        <f t="shared" si="19"/>
        <v>4347974.919999999</v>
      </c>
      <c r="O91" s="18">
        <v>24015412.95</v>
      </c>
      <c r="Q91" s="21">
        <f t="shared" si="20"/>
        <v>24015412.95</v>
      </c>
      <c r="R91" s="18">
        <v>11275620</v>
      </c>
      <c r="T91" s="18">
        <v>682166</v>
      </c>
      <c r="U91" s="22">
        <f t="shared" si="21"/>
        <v>11957786</v>
      </c>
      <c r="V91" s="21">
        <f t="shared" si="22"/>
        <v>40321173.870000005</v>
      </c>
      <c r="W91" s="23">
        <f t="shared" si="12"/>
        <v>0.6500292083139194</v>
      </c>
      <c r="X91" s="23">
        <f t="shared" si="12"/>
        <v>0</v>
      </c>
      <c r="Y91" s="23">
        <f t="shared" si="13"/>
        <v>0.6893554559986298</v>
      </c>
      <c r="Z91" s="24">
        <f t="shared" si="14"/>
        <v>1.3844666516981194</v>
      </c>
      <c r="AA91" s="24">
        <f t="shared" si="15"/>
        <v>0.2506567882756227</v>
      </c>
      <c r="AB91" s="25"/>
      <c r="AC91" s="24">
        <f t="shared" si="16"/>
        <v>2.3244788959723723</v>
      </c>
      <c r="AD91" s="35">
        <v>398240.07731958764</v>
      </c>
      <c r="AE91" s="27">
        <f t="shared" si="17"/>
        <v>9257.006552597873</v>
      </c>
      <c r="AF91" s="29"/>
      <c r="AG91" s="30">
        <f>F91/H91</f>
        <v>2131522268.3706071</v>
      </c>
      <c r="AH91" s="23">
        <f>(M91/AG91)*100</f>
        <v>0.20398449429870175</v>
      </c>
      <c r="AI91" s="23">
        <f>(Q91/AG91)*100</f>
        <v>1.1266789611519294</v>
      </c>
      <c r="AJ91" s="23">
        <f>(R91/AG91)*100</f>
        <v>0.5289937697258676</v>
      </c>
      <c r="AK91" s="23">
        <f>(U91/AG91)*100</f>
        <v>0.5609974700916849</v>
      </c>
      <c r="AL91" s="23">
        <f t="shared" si="23"/>
        <v>1.892</v>
      </c>
    </row>
    <row r="92" spans="1:38" ht="12.75">
      <c r="A92" s="14" t="s">
        <v>218</v>
      </c>
      <c r="B92" s="15" t="s">
        <v>219</v>
      </c>
      <c r="C92" s="16" t="s">
        <v>85</v>
      </c>
      <c r="D92" s="17"/>
      <c r="E92" s="17"/>
      <c r="F92" s="36">
        <v>1705185119</v>
      </c>
      <c r="G92" s="34">
        <v>81.89</v>
      </c>
      <c r="H92" s="20">
        <f t="shared" si="18"/>
        <v>0.8189</v>
      </c>
      <c r="I92" s="18">
        <v>4453152.069999999</v>
      </c>
      <c r="L92" s="18">
        <v>54598.16</v>
      </c>
      <c r="M92" s="21">
        <f t="shared" si="19"/>
        <v>4507750.2299999995</v>
      </c>
      <c r="N92" s="18">
        <v>13573455</v>
      </c>
      <c r="O92" s="18">
        <v>11586725.99</v>
      </c>
      <c r="Q92" s="21">
        <f t="shared" si="20"/>
        <v>25160180.990000002</v>
      </c>
      <c r="R92" s="18">
        <v>8291071</v>
      </c>
      <c r="S92" s="18">
        <v>170518</v>
      </c>
      <c r="U92" s="22">
        <f t="shared" si="21"/>
        <v>8461589</v>
      </c>
      <c r="V92" s="21">
        <f t="shared" si="22"/>
        <v>38129520.22</v>
      </c>
      <c r="W92" s="23">
        <f t="shared" si="12"/>
        <v>0.4862270323390032</v>
      </c>
      <c r="X92" s="23">
        <f t="shared" si="12"/>
        <v>0.009999969979799008</v>
      </c>
      <c r="Y92" s="23">
        <f t="shared" si="13"/>
        <v>0.49622700231880223</v>
      </c>
      <c r="Z92" s="24">
        <f t="shared" si="14"/>
        <v>1.4755102369621373</v>
      </c>
      <c r="AA92" s="24">
        <f t="shared" si="15"/>
        <v>0.2643554755300442</v>
      </c>
      <c r="AB92" s="25"/>
      <c r="AC92" s="24">
        <f t="shared" si="16"/>
        <v>2.2360927148109835</v>
      </c>
      <c r="AD92" s="35">
        <v>658173.8133333334</v>
      </c>
      <c r="AE92" s="27">
        <f t="shared" si="17"/>
        <v>14717.376690740308</v>
      </c>
      <c r="AF92" s="29"/>
      <c r="AG92" s="30">
        <f>F92/H92</f>
        <v>2082287359.8730004</v>
      </c>
      <c r="AH92" s="23">
        <f>(M92/AG92)*100</f>
        <v>0.21648069891155317</v>
      </c>
      <c r="AI92" s="23">
        <f>(Q92/AG92)*100</f>
        <v>1.2082953330482942</v>
      </c>
      <c r="AJ92" s="23">
        <f>(R92/AG92)*100</f>
        <v>0.3981713167824097</v>
      </c>
      <c r="AK92" s="23">
        <f>(U92/AG92)*100</f>
        <v>0.40636029219886716</v>
      </c>
      <c r="AL92" s="23">
        <f t="shared" si="23"/>
        <v>1.83</v>
      </c>
    </row>
    <row r="93" spans="1:38" ht="12.75">
      <c r="A93" s="14" t="s">
        <v>220</v>
      </c>
      <c r="B93" s="15" t="s">
        <v>221</v>
      </c>
      <c r="C93" s="16" t="s">
        <v>85</v>
      </c>
      <c r="D93" s="17"/>
      <c r="E93" s="17"/>
      <c r="F93" s="36">
        <v>789789860</v>
      </c>
      <c r="G93" s="34">
        <v>64.32</v>
      </c>
      <c r="H93" s="20">
        <f t="shared" si="18"/>
        <v>0.6431999999999999</v>
      </c>
      <c r="I93" s="18">
        <v>2553019.23</v>
      </c>
      <c r="L93" s="18">
        <v>31418.03</v>
      </c>
      <c r="M93" s="21">
        <f t="shared" si="19"/>
        <v>2584437.26</v>
      </c>
      <c r="N93" s="18">
        <v>14162790.5</v>
      </c>
      <c r="Q93" s="21">
        <f t="shared" si="20"/>
        <v>14162790.5</v>
      </c>
      <c r="R93" s="18">
        <v>9989120</v>
      </c>
      <c r="T93" s="18">
        <v>409189</v>
      </c>
      <c r="U93" s="22">
        <f t="shared" si="21"/>
        <v>10398309</v>
      </c>
      <c r="V93" s="21">
        <f t="shared" si="22"/>
        <v>27145536.76</v>
      </c>
      <c r="W93" s="23">
        <f t="shared" si="12"/>
        <v>1.2647820016326874</v>
      </c>
      <c r="X93" s="23">
        <f t="shared" si="12"/>
        <v>0</v>
      </c>
      <c r="Y93" s="23">
        <f t="shared" si="13"/>
        <v>1.3165918590041152</v>
      </c>
      <c r="Z93" s="24">
        <f t="shared" si="14"/>
        <v>1.79323529172684</v>
      </c>
      <c r="AA93" s="24">
        <f t="shared" si="15"/>
        <v>0.32723100040813385</v>
      </c>
      <c r="AB93" s="25"/>
      <c r="AC93" s="24">
        <f t="shared" si="16"/>
        <v>3.437058151139089</v>
      </c>
      <c r="AD93" s="35">
        <v>235587.3392282958</v>
      </c>
      <c r="AE93" s="27">
        <f t="shared" si="17"/>
        <v>8097.273845997837</v>
      </c>
      <c r="AF93" s="29"/>
      <c r="AG93" s="30">
        <f>F93/H93</f>
        <v>1227907120.6467664</v>
      </c>
      <c r="AH93" s="23">
        <f>(M93/AG93)*100</f>
        <v>0.21047497946251165</v>
      </c>
      <c r="AI93" s="23">
        <f>(Q93/AG93)*100</f>
        <v>1.153408939638703</v>
      </c>
      <c r="AJ93" s="23">
        <f>(R93/AG93)*100</f>
        <v>0.8135077834501445</v>
      </c>
      <c r="AK93" s="23">
        <f>(U93/AG93)*100</f>
        <v>0.8468318837114469</v>
      </c>
      <c r="AL93" s="23">
        <f t="shared" si="23"/>
        <v>2.21</v>
      </c>
    </row>
    <row r="94" spans="1:38" ht="12.75">
      <c r="A94" s="14" t="s">
        <v>222</v>
      </c>
      <c r="B94" s="15" t="s">
        <v>223</v>
      </c>
      <c r="C94" s="16" t="s">
        <v>85</v>
      </c>
      <c r="D94" s="17"/>
      <c r="E94" s="17"/>
      <c r="F94" s="36">
        <v>4793628601</v>
      </c>
      <c r="G94" s="39">
        <v>107.26</v>
      </c>
      <c r="H94" s="20">
        <f t="shared" si="18"/>
        <v>1.0726</v>
      </c>
      <c r="I94" s="18">
        <v>9498693.209999999</v>
      </c>
      <c r="L94" s="18">
        <v>115913.35</v>
      </c>
      <c r="M94" s="21">
        <f t="shared" si="19"/>
        <v>9614606.559999999</v>
      </c>
      <c r="N94" s="18">
        <v>33377346</v>
      </c>
      <c r="O94" s="18">
        <v>17969040.79</v>
      </c>
      <c r="Q94" s="21">
        <f t="shared" si="20"/>
        <v>51346386.79</v>
      </c>
      <c r="R94" s="18">
        <v>9996409</v>
      </c>
      <c r="S94" s="18">
        <v>239681</v>
      </c>
      <c r="T94" s="18">
        <v>1538671</v>
      </c>
      <c r="U94" s="22">
        <f t="shared" si="21"/>
        <v>11774761</v>
      </c>
      <c r="V94" s="21">
        <f t="shared" si="22"/>
        <v>72735754.35</v>
      </c>
      <c r="W94" s="23">
        <f t="shared" si="12"/>
        <v>0.20853532536739802</v>
      </c>
      <c r="X94" s="23">
        <f t="shared" si="12"/>
        <v>0.004999991028716745</v>
      </c>
      <c r="Y94" s="23">
        <f t="shared" si="13"/>
        <v>0.24563356864033364</v>
      </c>
      <c r="Z94" s="24">
        <f t="shared" si="14"/>
        <v>1.0711381932945039</v>
      </c>
      <c r="AA94" s="24">
        <f t="shared" si="15"/>
        <v>0.2005705356062481</v>
      </c>
      <c r="AB94" s="25"/>
      <c r="AC94" s="24">
        <f t="shared" si="16"/>
        <v>1.5173422975410855</v>
      </c>
      <c r="AD94" s="35">
        <v>810849.141025641</v>
      </c>
      <c r="AE94" s="27">
        <f t="shared" si="17"/>
        <v>12303.356986030618</v>
      </c>
      <c r="AF94" s="29"/>
      <c r="AG94" s="30">
        <f>F94/H94</f>
        <v>4469167071.601715</v>
      </c>
      <c r="AH94" s="23">
        <f>(M94/AG94)*100</f>
        <v>0.21513195649126177</v>
      </c>
      <c r="AI94" s="23">
        <f>(Q94/AG94)*100</f>
        <v>1.148902826127685</v>
      </c>
      <c r="AJ94" s="23">
        <f>(R94/AG94)*100</f>
        <v>0.22367498998907115</v>
      </c>
      <c r="AK94" s="23">
        <f>(U94/AG94)*100</f>
        <v>0.26346656572362187</v>
      </c>
      <c r="AL94" s="23">
        <f t="shared" si="23"/>
        <v>1.6270000000000002</v>
      </c>
    </row>
    <row r="95" spans="1:38" ht="12.75">
      <c r="A95" s="14" t="s">
        <v>224</v>
      </c>
      <c r="B95" s="15" t="s">
        <v>225</v>
      </c>
      <c r="C95" s="16" t="s">
        <v>226</v>
      </c>
      <c r="D95" s="17"/>
      <c r="E95" s="17"/>
      <c r="F95" s="36">
        <v>195388185</v>
      </c>
      <c r="G95" s="34">
        <v>103.07</v>
      </c>
      <c r="H95" s="20">
        <f t="shared" si="18"/>
        <v>1.0307</v>
      </c>
      <c r="I95" s="18">
        <v>596470.25</v>
      </c>
      <c r="J95" s="18">
        <v>56689.5</v>
      </c>
      <c r="L95" s="18">
        <v>77161.46</v>
      </c>
      <c r="M95" s="21">
        <f t="shared" si="19"/>
        <v>730321.21</v>
      </c>
      <c r="N95" s="18">
        <v>1214680</v>
      </c>
      <c r="O95" s="18">
        <v>927075.46</v>
      </c>
      <c r="Q95" s="21">
        <f t="shared" si="20"/>
        <v>2141755.46</v>
      </c>
      <c r="R95" s="18">
        <v>82060</v>
      </c>
      <c r="U95" s="22">
        <f t="shared" si="21"/>
        <v>82060</v>
      </c>
      <c r="V95" s="21">
        <f t="shared" si="22"/>
        <v>2954136.67</v>
      </c>
      <c r="W95" s="23">
        <f t="shared" si="12"/>
        <v>0.04199844530005742</v>
      </c>
      <c r="X95" s="23">
        <f t="shared" si="12"/>
        <v>0</v>
      </c>
      <c r="Y95" s="23">
        <f t="shared" si="13"/>
        <v>0.04199844530005742</v>
      </c>
      <c r="Z95" s="24">
        <f t="shared" si="14"/>
        <v>1.0961540279418636</v>
      </c>
      <c r="AA95" s="24">
        <f t="shared" si="15"/>
        <v>0.3737796172271112</v>
      </c>
      <c r="AB95" s="25"/>
      <c r="AC95" s="24">
        <f t="shared" si="16"/>
        <v>1.511932090469032</v>
      </c>
      <c r="AD95" s="35">
        <v>276441.6666666667</v>
      </c>
      <c r="AE95" s="27">
        <f t="shared" si="17"/>
        <v>4179.610269760768</v>
      </c>
      <c r="AF95" s="29"/>
      <c r="AG95" s="30">
        <f>F95/H95</f>
        <v>189568434.07393035</v>
      </c>
      <c r="AH95" s="23">
        <f>(M95/AG95)*100</f>
        <v>0.38525465147598353</v>
      </c>
      <c r="AI95" s="23">
        <f>(Q95/AG95)*100</f>
        <v>1.1298059565996788</v>
      </c>
      <c r="AJ95" s="23">
        <f>(R95/AG95)*100</f>
        <v>0.04328779757076918</v>
      </c>
      <c r="AK95" s="23">
        <f>(U95/AG95)*100</f>
        <v>0.04328779757076918</v>
      </c>
      <c r="AL95" s="23">
        <f t="shared" si="23"/>
        <v>1.5579999999999998</v>
      </c>
    </row>
    <row r="96" spans="1:38" ht="12.75">
      <c r="A96" s="14" t="s">
        <v>227</v>
      </c>
      <c r="B96" s="15" t="s">
        <v>228</v>
      </c>
      <c r="C96" s="16" t="s">
        <v>226</v>
      </c>
      <c r="D96" s="17"/>
      <c r="E96" s="17"/>
      <c r="F96" s="36">
        <v>84082119</v>
      </c>
      <c r="G96" s="34">
        <v>64.37</v>
      </c>
      <c r="H96" s="20">
        <f t="shared" si="18"/>
        <v>0.6437</v>
      </c>
      <c r="I96" s="18">
        <v>466996.64</v>
      </c>
      <c r="J96" s="18">
        <v>44387.09</v>
      </c>
      <c r="L96" s="18">
        <v>60415.79</v>
      </c>
      <c r="M96" s="21">
        <f t="shared" si="19"/>
        <v>571799.52</v>
      </c>
      <c r="N96" s="18">
        <v>2695432</v>
      </c>
      <c r="Q96" s="21">
        <f t="shared" si="20"/>
        <v>2695432</v>
      </c>
      <c r="R96" s="18">
        <v>1429820</v>
      </c>
      <c r="U96" s="22">
        <f t="shared" si="21"/>
        <v>1429820</v>
      </c>
      <c r="V96" s="21">
        <f t="shared" si="22"/>
        <v>4697051.52</v>
      </c>
      <c r="W96" s="23">
        <f t="shared" si="12"/>
        <v>1.7005042415736453</v>
      </c>
      <c r="X96" s="23">
        <f t="shared" si="12"/>
        <v>0</v>
      </c>
      <c r="Y96" s="23">
        <f t="shared" si="13"/>
        <v>1.7005042415736453</v>
      </c>
      <c r="Z96" s="24">
        <f t="shared" si="14"/>
        <v>3.2057136904458843</v>
      </c>
      <c r="AA96" s="24">
        <f t="shared" si="15"/>
        <v>0.6800488936298097</v>
      </c>
      <c r="AB96" s="25"/>
      <c r="AC96" s="24">
        <f t="shared" si="16"/>
        <v>5.586266825649338</v>
      </c>
      <c r="AD96" s="35">
        <v>87576.26146788991</v>
      </c>
      <c r="AE96" s="27">
        <f t="shared" si="17"/>
        <v>4892.243641524658</v>
      </c>
      <c r="AF96" s="29"/>
      <c r="AG96" s="30">
        <f>F96/H96</f>
        <v>130623145.87540779</v>
      </c>
      <c r="AH96" s="23">
        <f>(M96/AG96)*100</f>
        <v>0.4377474728295086</v>
      </c>
      <c r="AI96" s="23">
        <f>(Q96/AG96)*100</f>
        <v>2.0635179025400157</v>
      </c>
      <c r="AJ96" s="23">
        <f>(R96/AG96)*100</f>
        <v>1.0946145803009557</v>
      </c>
      <c r="AK96" s="23">
        <f>(U96/AG96)*100</f>
        <v>1.0946145803009557</v>
      </c>
      <c r="AL96" s="23">
        <f t="shared" si="23"/>
        <v>3.5970000000000004</v>
      </c>
    </row>
    <row r="97" spans="1:38" ht="12.75">
      <c r="A97" s="14" t="s">
        <v>229</v>
      </c>
      <c r="B97" s="15" t="s">
        <v>230</v>
      </c>
      <c r="C97" s="16" t="s">
        <v>226</v>
      </c>
      <c r="D97" s="17"/>
      <c r="E97" s="17"/>
      <c r="F97" s="36">
        <v>399932725</v>
      </c>
      <c r="G97" s="34">
        <v>105.66</v>
      </c>
      <c r="H97" s="20">
        <f t="shared" si="18"/>
        <v>1.0566</v>
      </c>
      <c r="I97" s="18">
        <v>1199357.01</v>
      </c>
      <c r="J97" s="18">
        <v>113982.26</v>
      </c>
      <c r="L97" s="18">
        <v>155138.28</v>
      </c>
      <c r="M97" s="21">
        <f t="shared" si="19"/>
        <v>1468477.55</v>
      </c>
      <c r="O97" s="18">
        <v>5456214.19</v>
      </c>
      <c r="Q97" s="21">
        <f t="shared" si="20"/>
        <v>5456214.19</v>
      </c>
      <c r="R97" s="18">
        <v>3176735.99</v>
      </c>
      <c r="U97" s="22">
        <f t="shared" si="21"/>
        <v>3176735.99</v>
      </c>
      <c r="V97" s="21">
        <f t="shared" si="22"/>
        <v>10101427.729999999</v>
      </c>
      <c r="W97" s="23">
        <f t="shared" si="12"/>
        <v>0.7943175917899692</v>
      </c>
      <c r="X97" s="23">
        <f t="shared" si="12"/>
        <v>0</v>
      </c>
      <c r="Y97" s="23">
        <f t="shared" si="13"/>
        <v>0.7943175917899692</v>
      </c>
      <c r="Z97" s="24">
        <f t="shared" si="14"/>
        <v>1.3642830028475414</v>
      </c>
      <c r="AA97" s="24">
        <f t="shared" si="15"/>
        <v>0.36718114277845104</v>
      </c>
      <c r="AB97" s="25"/>
      <c r="AC97" s="24">
        <f t="shared" si="16"/>
        <v>2.525781737415961</v>
      </c>
      <c r="AD97" s="35">
        <v>245707.96311818945</v>
      </c>
      <c r="AE97" s="27">
        <f t="shared" si="17"/>
        <v>6206.046859815974</v>
      </c>
      <c r="AF97" s="29"/>
      <c r="AG97" s="30">
        <f>F97/H97</f>
        <v>378509109.4075336</v>
      </c>
      <c r="AH97" s="23">
        <f>(M97/AG97)*100</f>
        <v>0.38796359545971143</v>
      </c>
      <c r="AI97" s="23">
        <f>(Q97/AG97)*100</f>
        <v>1.4415014208087125</v>
      </c>
      <c r="AJ97" s="23">
        <f>(R97/AG97)*100</f>
        <v>0.8392759674852815</v>
      </c>
      <c r="AK97" s="23">
        <f>(U97/AG97)*100</f>
        <v>0.8392759674852815</v>
      </c>
      <c r="AL97" s="23">
        <f t="shared" si="23"/>
        <v>2.669</v>
      </c>
    </row>
    <row r="98" spans="1:38" ht="12.75">
      <c r="A98" s="14" t="s">
        <v>231</v>
      </c>
      <c r="B98" s="15" t="s">
        <v>232</v>
      </c>
      <c r="C98" s="16" t="s">
        <v>226</v>
      </c>
      <c r="D98" s="17"/>
      <c r="E98" s="17"/>
      <c r="F98" s="36">
        <v>1486722428</v>
      </c>
      <c r="G98" s="34">
        <v>106</v>
      </c>
      <c r="H98" s="20">
        <f t="shared" si="18"/>
        <v>1.06</v>
      </c>
      <c r="I98" s="18">
        <v>4669640.8</v>
      </c>
      <c r="J98" s="18">
        <v>424507.41</v>
      </c>
      <c r="L98" s="18">
        <v>577888.92</v>
      </c>
      <c r="M98" s="21">
        <f t="shared" si="19"/>
        <v>5672037.13</v>
      </c>
      <c r="O98" s="18">
        <v>20410078.48</v>
      </c>
      <c r="Q98" s="21">
        <f t="shared" si="20"/>
        <v>20410078.48</v>
      </c>
      <c r="R98" s="18">
        <v>5624176</v>
      </c>
      <c r="S98" s="18">
        <v>446017</v>
      </c>
      <c r="U98" s="22">
        <f t="shared" si="21"/>
        <v>6070193</v>
      </c>
      <c r="V98" s="21">
        <f t="shared" si="22"/>
        <v>32152308.610000003</v>
      </c>
      <c r="W98" s="23">
        <f t="shared" si="12"/>
        <v>0.37829361379621296</v>
      </c>
      <c r="X98" s="23">
        <f t="shared" si="12"/>
        <v>0.03000001826837309</v>
      </c>
      <c r="Y98" s="23">
        <f t="shared" si="13"/>
        <v>0.408293632064586</v>
      </c>
      <c r="Z98" s="24">
        <f t="shared" si="14"/>
        <v>1.3728237427248928</v>
      </c>
      <c r="AA98" s="24">
        <f t="shared" si="15"/>
        <v>0.38151285157043446</v>
      </c>
      <c r="AB98" s="25"/>
      <c r="AC98" s="24">
        <f t="shared" si="16"/>
        <v>2.1626302263599135</v>
      </c>
      <c r="AD98" s="35">
        <v>302463.5767256132</v>
      </c>
      <c r="AE98" s="27">
        <f t="shared" si="17"/>
        <v>6541.16873399742</v>
      </c>
      <c r="AF98" s="29"/>
      <c r="AG98" s="30">
        <f>F98/H98</f>
        <v>1402568328.3018868</v>
      </c>
      <c r="AH98" s="23">
        <f>(M98/AG98)*100</f>
        <v>0.4044036226646606</v>
      </c>
      <c r="AI98" s="23">
        <f>(Q98/AG98)*100</f>
        <v>1.4551931672883864</v>
      </c>
      <c r="AJ98" s="23">
        <f>(R98/AG98)*100</f>
        <v>0.40099123062398573</v>
      </c>
      <c r="AK98" s="23">
        <f>(U98/AG98)*100</f>
        <v>0.4327912499884612</v>
      </c>
      <c r="AL98" s="23">
        <f t="shared" si="23"/>
        <v>2.292</v>
      </c>
    </row>
    <row r="99" spans="1:38" ht="12.75">
      <c r="A99" s="14" t="s">
        <v>233</v>
      </c>
      <c r="B99" s="15" t="s">
        <v>234</v>
      </c>
      <c r="C99" s="16" t="s">
        <v>226</v>
      </c>
      <c r="D99" s="17"/>
      <c r="E99" s="17"/>
      <c r="F99" s="36">
        <v>434389602</v>
      </c>
      <c r="G99" s="34">
        <v>64.11</v>
      </c>
      <c r="H99" s="20">
        <f t="shared" si="18"/>
        <v>0.6411</v>
      </c>
      <c r="I99" s="18">
        <v>2366047.31</v>
      </c>
      <c r="J99" s="18">
        <v>224875.58</v>
      </c>
      <c r="L99" s="18">
        <v>306082.72</v>
      </c>
      <c r="M99" s="21">
        <f t="shared" si="19"/>
        <v>2897005.6100000003</v>
      </c>
      <c r="N99" s="18">
        <v>10225874</v>
      </c>
      <c r="Q99" s="21">
        <f t="shared" si="20"/>
        <v>10225874</v>
      </c>
      <c r="R99" s="18">
        <v>6566011.27</v>
      </c>
      <c r="U99" s="22">
        <f t="shared" si="21"/>
        <v>6566011.27</v>
      </c>
      <c r="V99" s="21">
        <f t="shared" si="22"/>
        <v>19688890.879999995</v>
      </c>
      <c r="W99" s="23">
        <f t="shared" si="12"/>
        <v>1.5115489044325696</v>
      </c>
      <c r="X99" s="23">
        <f t="shared" si="12"/>
        <v>0</v>
      </c>
      <c r="Y99" s="23">
        <f t="shared" si="13"/>
        <v>1.5115489044325696</v>
      </c>
      <c r="Z99" s="24">
        <f t="shared" si="14"/>
        <v>2.354078908177917</v>
      </c>
      <c r="AA99" s="24">
        <f t="shared" si="15"/>
        <v>0.6669141242473848</v>
      </c>
      <c r="AB99" s="25"/>
      <c r="AC99" s="24">
        <f t="shared" si="16"/>
        <v>4.5325419368578705</v>
      </c>
      <c r="AD99" s="35">
        <v>96080.31269446173</v>
      </c>
      <c r="AE99" s="27">
        <f t="shared" si="17"/>
        <v>4354.880465940654</v>
      </c>
      <c r="AF99" s="29"/>
      <c r="AG99" s="30">
        <f>F99/H99</f>
        <v>677569181.094993</v>
      </c>
      <c r="AH99" s="23">
        <f>(M99/AG99)*100</f>
        <v>0.4275586450549984</v>
      </c>
      <c r="AI99" s="23">
        <f>(Q99/AG99)*100</f>
        <v>1.5091999880328628</v>
      </c>
      <c r="AJ99" s="23">
        <f>(R99/AG99)*100</f>
        <v>0.9690540026317203</v>
      </c>
      <c r="AK99" s="23">
        <f>(U99/AG99)*100</f>
        <v>0.9690540026317203</v>
      </c>
      <c r="AL99" s="23">
        <f t="shared" si="23"/>
        <v>2.9059999999999997</v>
      </c>
    </row>
    <row r="100" spans="1:38" ht="12.75">
      <c r="A100" s="14" t="s">
        <v>235</v>
      </c>
      <c r="B100" s="15" t="s">
        <v>236</v>
      </c>
      <c r="C100" s="16" t="s">
        <v>226</v>
      </c>
      <c r="D100" s="17"/>
      <c r="E100" s="17"/>
      <c r="F100" s="36">
        <v>2379165135</v>
      </c>
      <c r="G100" s="34">
        <v>96.5</v>
      </c>
      <c r="H100" s="20">
        <f t="shared" si="18"/>
        <v>0.965</v>
      </c>
      <c r="I100" s="18">
        <v>8182193.24</v>
      </c>
      <c r="J100" s="18">
        <v>777621.47</v>
      </c>
      <c r="L100" s="18">
        <v>1058569.13</v>
      </c>
      <c r="M100" s="21">
        <f t="shared" si="19"/>
        <v>10018383.84</v>
      </c>
      <c r="N100" s="18">
        <v>38619163</v>
      </c>
      <c r="Q100" s="21">
        <f t="shared" si="20"/>
        <v>38619163</v>
      </c>
      <c r="R100" s="18">
        <v>9771297</v>
      </c>
      <c r="U100" s="22">
        <f t="shared" si="21"/>
        <v>9771297</v>
      </c>
      <c r="V100" s="21">
        <f t="shared" si="22"/>
        <v>58408843.84</v>
      </c>
      <c r="W100" s="23">
        <f t="shared" si="12"/>
        <v>0.41070276527904825</v>
      </c>
      <c r="X100" s="23">
        <f t="shared" si="12"/>
        <v>0</v>
      </c>
      <c r="Y100" s="23">
        <f t="shared" si="13"/>
        <v>0.41070276527904825</v>
      </c>
      <c r="Z100" s="24">
        <f t="shared" si="14"/>
        <v>1.623223307700329</v>
      </c>
      <c r="AA100" s="24">
        <f t="shared" si="15"/>
        <v>0.4210882083222861</v>
      </c>
      <c r="AB100" s="25"/>
      <c r="AC100" s="24">
        <f t="shared" si="16"/>
        <v>2.4550142813016635</v>
      </c>
      <c r="AD100" s="35">
        <v>253470.10328779463</v>
      </c>
      <c r="AE100" s="27">
        <f t="shared" si="17"/>
        <v>6222.727234545435</v>
      </c>
      <c r="AF100" s="29"/>
      <c r="AG100" s="30">
        <f>F100/H100</f>
        <v>2465456098.4455957</v>
      </c>
      <c r="AH100" s="23">
        <f>(M100/AG100)*100</f>
        <v>0.40635012103100615</v>
      </c>
      <c r="AI100" s="23">
        <f>(Q100/AG100)*100</f>
        <v>1.5664104919308177</v>
      </c>
      <c r="AJ100" s="23">
        <f>(R100/AG100)*100</f>
        <v>0.3963281684942815</v>
      </c>
      <c r="AK100" s="23">
        <f>(U100/AG100)*100</f>
        <v>0.3963281684942815</v>
      </c>
      <c r="AL100" s="23">
        <f t="shared" si="23"/>
        <v>2.368</v>
      </c>
    </row>
    <row r="101" spans="1:38" ht="12.75">
      <c r="A101" s="14" t="s">
        <v>237</v>
      </c>
      <c r="B101" s="15" t="s">
        <v>238</v>
      </c>
      <c r="C101" s="16" t="s">
        <v>226</v>
      </c>
      <c r="D101" s="17"/>
      <c r="E101" s="17"/>
      <c r="F101" s="36">
        <v>714138185</v>
      </c>
      <c r="G101" s="34">
        <v>97.52</v>
      </c>
      <c r="H101" s="20">
        <f t="shared" si="18"/>
        <v>0.9752</v>
      </c>
      <c r="I101" s="18">
        <v>2255723.66</v>
      </c>
      <c r="J101" s="18">
        <v>214399.1</v>
      </c>
      <c r="L101" s="18">
        <v>291851.91</v>
      </c>
      <c r="M101" s="21">
        <f t="shared" si="19"/>
        <v>2761974.6700000004</v>
      </c>
      <c r="N101" s="18">
        <v>7808362</v>
      </c>
      <c r="O101" s="18">
        <v>3886265.06</v>
      </c>
      <c r="Q101" s="21">
        <f t="shared" si="20"/>
        <v>11694627.06</v>
      </c>
      <c r="R101" s="18">
        <v>383866</v>
      </c>
      <c r="U101" s="22">
        <f t="shared" si="21"/>
        <v>383866</v>
      </c>
      <c r="V101" s="21">
        <f t="shared" si="22"/>
        <v>14840467.73</v>
      </c>
      <c r="W101" s="23">
        <f t="shared" si="12"/>
        <v>0.05375234206248193</v>
      </c>
      <c r="X101" s="23">
        <f t="shared" si="12"/>
        <v>0</v>
      </c>
      <c r="Y101" s="23">
        <f t="shared" si="13"/>
        <v>0.05375234206248193</v>
      </c>
      <c r="Z101" s="24">
        <f t="shared" si="14"/>
        <v>1.6375860170535483</v>
      </c>
      <c r="AA101" s="24">
        <f t="shared" si="15"/>
        <v>0.3867563348401543</v>
      </c>
      <c r="AB101" s="25"/>
      <c r="AC101" s="24">
        <f t="shared" si="16"/>
        <v>2.078094693956184</v>
      </c>
      <c r="AD101" s="35">
        <v>396472.0720720721</v>
      </c>
      <c r="AE101" s="27">
        <f t="shared" si="17"/>
        <v>8239.065092747867</v>
      </c>
      <c r="AF101" s="29"/>
      <c r="AG101" s="30">
        <f>F101/H101</f>
        <v>732299205.2912223</v>
      </c>
      <c r="AH101" s="23">
        <f>(M101/AG101)*100</f>
        <v>0.37716477773611845</v>
      </c>
      <c r="AI101" s="23">
        <f>(Q101/AG101)*100</f>
        <v>1.5969738838306202</v>
      </c>
      <c r="AJ101" s="23">
        <f>(R101/AG101)*100</f>
        <v>0.052419283979332376</v>
      </c>
      <c r="AK101" s="23">
        <f>(U101/AG101)*100</f>
        <v>0.052419283979332376</v>
      </c>
      <c r="AL101" s="23">
        <f t="shared" si="23"/>
        <v>2.026</v>
      </c>
    </row>
    <row r="102" spans="1:38" ht="12.75">
      <c r="A102" s="14" t="s">
        <v>239</v>
      </c>
      <c r="B102" s="15" t="s">
        <v>240</v>
      </c>
      <c r="C102" s="16" t="s">
        <v>226</v>
      </c>
      <c r="D102" s="17"/>
      <c r="E102" s="17"/>
      <c r="F102" s="36">
        <v>1965008602</v>
      </c>
      <c r="G102" s="34">
        <v>103.19</v>
      </c>
      <c r="H102" s="20">
        <f t="shared" si="18"/>
        <v>1.0319</v>
      </c>
      <c r="I102" s="18">
        <v>5922637.95</v>
      </c>
      <c r="J102" s="18">
        <v>562927.86</v>
      </c>
      <c r="L102" s="18">
        <v>766201.62</v>
      </c>
      <c r="M102" s="21">
        <f t="shared" si="19"/>
        <v>7251767.430000001</v>
      </c>
      <c r="N102" s="18">
        <v>29755000</v>
      </c>
      <c r="Q102" s="21">
        <f t="shared" si="20"/>
        <v>29755000</v>
      </c>
      <c r="R102" s="18">
        <v>8066720</v>
      </c>
      <c r="S102" s="18">
        <v>334060</v>
      </c>
      <c r="U102" s="22">
        <f t="shared" si="21"/>
        <v>8400780</v>
      </c>
      <c r="V102" s="21">
        <f t="shared" si="22"/>
        <v>45407547.43</v>
      </c>
      <c r="W102" s="23">
        <f t="shared" si="12"/>
        <v>0.4105183046928972</v>
      </c>
      <c r="X102" s="23">
        <f t="shared" si="12"/>
        <v>0.01700043448461199</v>
      </c>
      <c r="Y102" s="23">
        <f t="shared" si="13"/>
        <v>0.4275187391775092</v>
      </c>
      <c r="Z102" s="24">
        <f t="shared" si="14"/>
        <v>1.5142427351063577</v>
      </c>
      <c r="AA102" s="24">
        <f t="shared" si="15"/>
        <v>0.36904507301490175</v>
      </c>
      <c r="AB102" s="25"/>
      <c r="AC102" s="24">
        <f t="shared" si="16"/>
        <v>2.3108065472987684</v>
      </c>
      <c r="AD102" s="35">
        <v>292829.203539823</v>
      </c>
      <c r="AE102" s="27">
        <f t="shared" si="17"/>
        <v>6766.716407801066</v>
      </c>
      <c r="AF102" s="29"/>
      <c r="AG102" s="30">
        <f>F102/H102</f>
        <v>1904262624.2852988</v>
      </c>
      <c r="AH102" s="23">
        <f>(M102/AG102)*100</f>
        <v>0.38081761084407717</v>
      </c>
      <c r="AI102" s="23">
        <f>(Q102/AG102)*100</f>
        <v>1.5625470783562505</v>
      </c>
      <c r="AJ102" s="23">
        <f>(R102/AG102)*100</f>
        <v>0.42361383861260066</v>
      </c>
      <c r="AK102" s="23">
        <f>(U102/AG102)*100</f>
        <v>0.4411565869572718</v>
      </c>
      <c r="AL102" s="23">
        <f t="shared" si="23"/>
        <v>2.385</v>
      </c>
    </row>
    <row r="103" spans="1:38" ht="12.75">
      <c r="A103" s="14" t="s">
        <v>241</v>
      </c>
      <c r="B103" s="15" t="s">
        <v>242</v>
      </c>
      <c r="C103" s="16" t="s">
        <v>226</v>
      </c>
      <c r="D103" s="17"/>
      <c r="E103" s="17"/>
      <c r="F103" s="36">
        <v>497350907</v>
      </c>
      <c r="G103" s="34">
        <v>107.73</v>
      </c>
      <c r="H103" s="20">
        <f t="shared" si="18"/>
        <v>1.0773000000000001</v>
      </c>
      <c r="I103" s="18">
        <v>1477515.7</v>
      </c>
      <c r="J103" s="18">
        <v>140387.87</v>
      </c>
      <c r="L103" s="18">
        <v>191138.02</v>
      </c>
      <c r="M103" s="21">
        <f t="shared" si="19"/>
        <v>1809041.5899999999</v>
      </c>
      <c r="N103" s="18">
        <v>5899429</v>
      </c>
      <c r="Q103" s="21">
        <f t="shared" si="20"/>
        <v>5899429</v>
      </c>
      <c r="R103" s="18">
        <v>3128318.56</v>
      </c>
      <c r="S103" s="18">
        <v>99470.18</v>
      </c>
      <c r="U103" s="22">
        <f t="shared" si="21"/>
        <v>3227788.74</v>
      </c>
      <c r="V103" s="21">
        <f t="shared" si="22"/>
        <v>10936259.329999998</v>
      </c>
      <c r="W103" s="23">
        <f t="shared" si="12"/>
        <v>0.628996251131799</v>
      </c>
      <c r="X103" s="23">
        <f t="shared" si="12"/>
        <v>0.019999999718508604</v>
      </c>
      <c r="Y103" s="23">
        <f t="shared" si="13"/>
        <v>0.6489962508503077</v>
      </c>
      <c r="Z103" s="24">
        <f t="shared" si="14"/>
        <v>1.186170351148068</v>
      </c>
      <c r="AA103" s="24">
        <f t="shared" si="15"/>
        <v>0.36373545610121905</v>
      </c>
      <c r="AB103" s="25"/>
      <c r="AC103" s="24">
        <f t="shared" si="16"/>
        <v>2.198902058099594</v>
      </c>
      <c r="AD103" s="35">
        <v>239587.17574396406</v>
      </c>
      <c r="AE103" s="27">
        <f t="shared" si="17"/>
        <v>5268.287338376716</v>
      </c>
      <c r="AF103" s="29"/>
      <c r="AG103" s="30">
        <f>F103/H103</f>
        <v>461664259.7233825</v>
      </c>
      <c r="AH103" s="23">
        <f>(M103/AG103)*100</f>
        <v>0.39185220685784333</v>
      </c>
      <c r="AI103" s="23">
        <f>(Q103/AG103)*100</f>
        <v>1.2778613192918136</v>
      </c>
      <c r="AJ103" s="23">
        <f>(R103/AG103)*100</f>
        <v>0.6776176613442871</v>
      </c>
      <c r="AK103" s="23">
        <f>(U103/AG103)*100</f>
        <v>0.6991636610410366</v>
      </c>
      <c r="AL103" s="23">
        <f t="shared" si="23"/>
        <v>2.3689999999999998</v>
      </c>
    </row>
    <row r="104" spans="1:38" ht="12.75">
      <c r="A104" s="14" t="s">
        <v>243</v>
      </c>
      <c r="B104" s="15" t="s">
        <v>244</v>
      </c>
      <c r="C104" s="16" t="s">
        <v>226</v>
      </c>
      <c r="D104" s="17"/>
      <c r="E104" s="17"/>
      <c r="F104" s="36">
        <v>1565016051</v>
      </c>
      <c r="G104" s="34">
        <v>93.99</v>
      </c>
      <c r="H104" s="20">
        <f t="shared" si="18"/>
        <v>0.9399</v>
      </c>
      <c r="I104" s="18">
        <v>5522860.03</v>
      </c>
      <c r="J104" s="18">
        <v>524912.12</v>
      </c>
      <c r="L104" s="18">
        <v>714463.92</v>
      </c>
      <c r="M104" s="21">
        <f t="shared" si="19"/>
        <v>6762236.07</v>
      </c>
      <c r="N104" s="18">
        <v>27061508</v>
      </c>
      <c r="Q104" s="21">
        <f t="shared" si="20"/>
        <v>27061508</v>
      </c>
      <c r="R104" s="18">
        <v>10704500</v>
      </c>
      <c r="S104" s="18">
        <v>325000</v>
      </c>
      <c r="U104" s="22">
        <f t="shared" si="21"/>
        <v>11029500</v>
      </c>
      <c r="V104" s="21">
        <f t="shared" si="22"/>
        <v>44853244.07</v>
      </c>
      <c r="W104" s="23">
        <f t="shared" si="12"/>
        <v>0.6839865950997841</v>
      </c>
      <c r="X104" s="23">
        <f t="shared" si="12"/>
        <v>0.020766560176321155</v>
      </c>
      <c r="Y104" s="23">
        <f t="shared" si="13"/>
        <v>0.7047531552761053</v>
      </c>
      <c r="Z104" s="24">
        <f t="shared" si="14"/>
        <v>1.729152105673835</v>
      </c>
      <c r="AA104" s="24">
        <f t="shared" si="15"/>
        <v>0.43208733007429073</v>
      </c>
      <c r="AB104" s="25"/>
      <c r="AC104" s="24">
        <f t="shared" si="16"/>
        <v>2.865992591024231</v>
      </c>
      <c r="AD104" s="35">
        <v>234452.84773343665</v>
      </c>
      <c r="AE104" s="27">
        <f t="shared" si="17"/>
        <v>6719.4012454856165</v>
      </c>
      <c r="AF104" s="29"/>
      <c r="AG104" s="30">
        <f>F104/H104</f>
        <v>1665087829.556336</v>
      </c>
      <c r="AH104" s="23">
        <f>(M104/AG104)*100</f>
        <v>0.40611888153682585</v>
      </c>
      <c r="AI104" s="23">
        <f>(Q104/AG104)*100</f>
        <v>1.6252300641228374</v>
      </c>
      <c r="AJ104" s="23">
        <f>(R104/AG104)*100</f>
        <v>0.6428790007342869</v>
      </c>
      <c r="AK104" s="23">
        <f>(U104/AG104)*100</f>
        <v>0.6623974906440112</v>
      </c>
      <c r="AL104" s="23">
        <f t="shared" si="23"/>
        <v>2.693</v>
      </c>
    </row>
    <row r="105" spans="1:38" ht="12.75">
      <c r="A105" s="14" t="s">
        <v>245</v>
      </c>
      <c r="B105" s="15" t="s">
        <v>246</v>
      </c>
      <c r="C105" s="16" t="s">
        <v>226</v>
      </c>
      <c r="D105" s="17"/>
      <c r="E105" s="17"/>
      <c r="F105" s="36">
        <v>517839475</v>
      </c>
      <c r="G105" s="34">
        <v>105</v>
      </c>
      <c r="H105" s="20">
        <f t="shared" si="18"/>
        <v>1.05</v>
      </c>
      <c r="I105" s="18">
        <v>1561746.21</v>
      </c>
      <c r="J105" s="18">
        <v>148428.73</v>
      </c>
      <c r="L105" s="18">
        <v>202022.33</v>
      </c>
      <c r="M105" s="21">
        <f t="shared" si="19"/>
        <v>1912197.27</v>
      </c>
      <c r="N105" s="18">
        <v>4722636</v>
      </c>
      <c r="O105" s="18">
        <v>1943247.5</v>
      </c>
      <c r="Q105" s="21">
        <f t="shared" si="20"/>
        <v>6665883.5</v>
      </c>
      <c r="R105" s="18">
        <v>3509000</v>
      </c>
      <c r="S105" s="18">
        <v>186422</v>
      </c>
      <c r="U105" s="22">
        <f t="shared" si="21"/>
        <v>3695422</v>
      </c>
      <c r="V105" s="21">
        <f t="shared" si="22"/>
        <v>12273502.77</v>
      </c>
      <c r="W105" s="23">
        <f t="shared" si="12"/>
        <v>0.6776231186315026</v>
      </c>
      <c r="X105" s="23">
        <f t="shared" si="12"/>
        <v>0.035999959253782264</v>
      </c>
      <c r="Y105" s="23">
        <f t="shared" si="13"/>
        <v>0.7136230778852848</v>
      </c>
      <c r="Z105" s="24">
        <f t="shared" si="14"/>
        <v>1.287249007040261</v>
      </c>
      <c r="AA105" s="24">
        <f t="shared" si="15"/>
        <v>0.369264484906254</v>
      </c>
      <c r="AB105" s="25"/>
      <c r="AC105" s="24">
        <f t="shared" si="16"/>
        <v>2.3701365698317995</v>
      </c>
      <c r="AD105" s="35">
        <v>275344.0523690773</v>
      </c>
      <c r="AE105" s="27">
        <f t="shared" si="17"/>
        <v>6526.030078056322</v>
      </c>
      <c r="AF105" s="29"/>
      <c r="AG105" s="30">
        <f>F105/H105</f>
        <v>493180452.38095236</v>
      </c>
      <c r="AH105" s="23">
        <f>(M105/AG105)*100</f>
        <v>0.38772770915156674</v>
      </c>
      <c r="AI105" s="23">
        <f>(Q105/AG105)*100</f>
        <v>1.351611457392274</v>
      </c>
      <c r="AJ105" s="23">
        <f>(R105/AG105)*100</f>
        <v>0.7115042745630777</v>
      </c>
      <c r="AK105" s="23">
        <f>(U105/AG105)*100</f>
        <v>0.7493042317795491</v>
      </c>
      <c r="AL105" s="23">
        <f t="shared" si="23"/>
        <v>2.4890000000000003</v>
      </c>
    </row>
    <row r="106" spans="1:38" ht="12.75">
      <c r="A106" s="14" t="s">
        <v>247</v>
      </c>
      <c r="B106" s="15" t="s">
        <v>248</v>
      </c>
      <c r="C106" s="16" t="s">
        <v>226</v>
      </c>
      <c r="D106" s="17"/>
      <c r="E106" s="17"/>
      <c r="F106" s="36">
        <v>622157736</v>
      </c>
      <c r="G106" s="34">
        <v>105.92</v>
      </c>
      <c r="H106" s="20">
        <f t="shared" si="18"/>
        <v>1.0592</v>
      </c>
      <c r="I106" s="18">
        <v>1925543.72</v>
      </c>
      <c r="J106" s="18">
        <v>183004.27</v>
      </c>
      <c r="L106" s="18">
        <v>249091.03</v>
      </c>
      <c r="M106" s="21">
        <f t="shared" si="19"/>
        <v>2357639.0199999996</v>
      </c>
      <c r="N106" s="18">
        <v>7865977.5</v>
      </c>
      <c r="Q106" s="21">
        <f t="shared" si="20"/>
        <v>7865977.5</v>
      </c>
      <c r="R106" s="18">
        <v>3790560</v>
      </c>
      <c r="S106" s="18">
        <v>62215</v>
      </c>
      <c r="U106" s="22">
        <f t="shared" si="21"/>
        <v>3852775</v>
      </c>
      <c r="V106" s="21">
        <f t="shared" si="22"/>
        <v>14076391.52</v>
      </c>
      <c r="W106" s="23">
        <f t="shared" si="12"/>
        <v>0.6092602857227833</v>
      </c>
      <c r="X106" s="23">
        <f t="shared" si="12"/>
        <v>0.009999875658542</v>
      </c>
      <c r="Y106" s="23">
        <f t="shared" si="13"/>
        <v>0.6192601613813253</v>
      </c>
      <c r="Z106" s="24">
        <f t="shared" si="14"/>
        <v>1.2643059862234036</v>
      </c>
      <c r="AA106" s="24">
        <f t="shared" si="15"/>
        <v>0.37894554444630413</v>
      </c>
      <c r="AB106" s="25"/>
      <c r="AC106" s="24">
        <f t="shared" si="16"/>
        <v>2.2625116920510333</v>
      </c>
      <c r="AD106" s="35">
        <v>196411.3987473904</v>
      </c>
      <c r="AE106" s="27">
        <f t="shared" si="17"/>
        <v>4443.830861180684</v>
      </c>
      <c r="AF106" s="29"/>
      <c r="AG106" s="30">
        <f>F106/H106</f>
        <v>587384569.4864049</v>
      </c>
      <c r="AH106" s="23">
        <f>(M106/AG106)*100</f>
        <v>0.40137912067752535</v>
      </c>
      <c r="AI106" s="23">
        <f>(Q106/AG106)*100</f>
        <v>1.339152900607829</v>
      </c>
      <c r="AJ106" s="23">
        <f>(R106/AG106)*100</f>
        <v>0.645328494637572</v>
      </c>
      <c r="AK106" s="23">
        <f>(U106/AG106)*100</f>
        <v>0.6559203629350997</v>
      </c>
      <c r="AL106" s="23">
        <f t="shared" si="23"/>
        <v>2.396</v>
      </c>
    </row>
    <row r="107" spans="1:38" ht="12.75">
      <c r="A107" s="14" t="s">
        <v>249</v>
      </c>
      <c r="B107" s="15" t="s">
        <v>250</v>
      </c>
      <c r="C107" s="16" t="s">
        <v>226</v>
      </c>
      <c r="D107" s="17"/>
      <c r="E107" s="17"/>
      <c r="F107" s="36">
        <v>5329954057</v>
      </c>
      <c r="G107" s="34">
        <v>97.08</v>
      </c>
      <c r="H107" s="20">
        <f t="shared" si="18"/>
        <v>0.9708</v>
      </c>
      <c r="I107" s="18">
        <v>17207698.45</v>
      </c>
      <c r="J107" s="18">
        <v>1635441.32</v>
      </c>
      <c r="L107" s="18">
        <v>2226074.25</v>
      </c>
      <c r="M107" s="21">
        <f t="shared" si="19"/>
        <v>21069214.02</v>
      </c>
      <c r="N107" s="18">
        <v>55211490</v>
      </c>
      <c r="O107" s="18">
        <v>32496290.55</v>
      </c>
      <c r="Q107" s="21">
        <f t="shared" si="20"/>
        <v>87707780.55</v>
      </c>
      <c r="R107" s="18">
        <v>20855159.48</v>
      </c>
      <c r="S107" s="18">
        <v>1598986</v>
      </c>
      <c r="U107" s="22">
        <f t="shared" si="21"/>
        <v>22454145.48</v>
      </c>
      <c r="V107" s="21">
        <f t="shared" si="22"/>
        <v>131231140.05</v>
      </c>
      <c r="W107" s="23">
        <f t="shared" si="12"/>
        <v>0.39128216222821377</v>
      </c>
      <c r="X107" s="23">
        <f t="shared" si="12"/>
        <v>0.029999995926794157</v>
      </c>
      <c r="Y107" s="23">
        <f t="shared" si="13"/>
        <v>0.4212821581550079</v>
      </c>
      <c r="Z107" s="24">
        <f t="shared" si="14"/>
        <v>1.6455635379222555</v>
      </c>
      <c r="AA107" s="24">
        <f t="shared" si="15"/>
        <v>0.39529822949091137</v>
      </c>
      <c r="AB107" s="25"/>
      <c r="AC107" s="24">
        <f t="shared" si="16"/>
        <v>2.4621439255681747</v>
      </c>
      <c r="AD107" s="35">
        <v>276182.00197563384</v>
      </c>
      <c r="AE107" s="27">
        <f t="shared" si="17"/>
        <v>6799.998385155644</v>
      </c>
      <c r="AF107" s="29"/>
      <c r="AG107" s="30">
        <f>F107/H107</f>
        <v>5490269939.225381</v>
      </c>
      <c r="AH107" s="23">
        <f>(M107/AG107)*100</f>
        <v>0.38375552118977674</v>
      </c>
      <c r="AI107" s="23">
        <f>(Q107/AG107)*100</f>
        <v>1.5975130826149258</v>
      </c>
      <c r="AJ107" s="23">
        <f>(R107/AG107)*100</f>
        <v>0.37985672309114993</v>
      </c>
      <c r="AK107" s="23">
        <f>(U107/AG107)*100</f>
        <v>0.40898071913688167</v>
      </c>
      <c r="AL107" s="23">
        <f t="shared" si="23"/>
        <v>2.391</v>
      </c>
    </row>
    <row r="108" spans="1:38" ht="12.75">
      <c r="A108" s="14" t="s">
        <v>251</v>
      </c>
      <c r="B108" s="15" t="s">
        <v>252</v>
      </c>
      <c r="C108" s="16" t="s">
        <v>226</v>
      </c>
      <c r="D108" s="17"/>
      <c r="E108" s="17"/>
      <c r="F108" s="36">
        <v>56460379</v>
      </c>
      <c r="G108" s="34">
        <v>98.09</v>
      </c>
      <c r="H108" s="20">
        <f t="shared" si="18"/>
        <v>0.9809</v>
      </c>
      <c r="I108" s="18">
        <v>176856.53</v>
      </c>
      <c r="J108" s="18">
        <v>16808.33</v>
      </c>
      <c r="L108" s="18">
        <v>22877.95</v>
      </c>
      <c r="M108" s="21">
        <f t="shared" si="19"/>
        <v>216542.81</v>
      </c>
      <c r="O108" s="18">
        <v>795917.84</v>
      </c>
      <c r="Q108" s="21">
        <f t="shared" si="20"/>
        <v>795917.84</v>
      </c>
      <c r="R108" s="18">
        <v>384102</v>
      </c>
      <c r="U108" s="22">
        <f t="shared" si="21"/>
        <v>384102</v>
      </c>
      <c r="V108" s="21">
        <f t="shared" si="22"/>
        <v>1396562.65</v>
      </c>
      <c r="W108" s="23">
        <f t="shared" si="12"/>
        <v>0.680303616098645</v>
      </c>
      <c r="X108" s="23">
        <f t="shared" si="12"/>
        <v>0</v>
      </c>
      <c r="Y108" s="23">
        <f t="shared" si="13"/>
        <v>0.680303616098645</v>
      </c>
      <c r="Z108" s="24">
        <f t="shared" si="14"/>
        <v>1.4096926979537279</v>
      </c>
      <c r="AA108" s="24">
        <f t="shared" si="15"/>
        <v>0.38353056397301194</v>
      </c>
      <c r="AB108" s="25"/>
      <c r="AC108" s="24">
        <f t="shared" si="16"/>
        <v>2.4735268780253845</v>
      </c>
      <c r="AD108" s="35">
        <v>208829.85074626867</v>
      </c>
      <c r="AE108" s="27">
        <f t="shared" si="17"/>
        <v>5165.46248754925</v>
      </c>
      <c r="AF108" s="29"/>
      <c r="AG108" s="30">
        <f>F108/H108</f>
        <v>57559770.61881945</v>
      </c>
      <c r="AH108" s="23">
        <f>(M108/AG108)*100</f>
        <v>0.3762051302011274</v>
      </c>
      <c r="AI108" s="23">
        <f>(Q108/AG108)*100</f>
        <v>1.3827675674228115</v>
      </c>
      <c r="AJ108" s="23">
        <f>(R108/AG108)*100</f>
        <v>0.6673098170311609</v>
      </c>
      <c r="AK108" s="23">
        <f>(U108/AG108)*100</f>
        <v>0.6673098170311609</v>
      </c>
      <c r="AL108" s="23">
        <f t="shared" si="23"/>
        <v>2.426</v>
      </c>
    </row>
    <row r="109" spans="1:38" ht="12.75">
      <c r="A109" s="14" t="s">
        <v>253</v>
      </c>
      <c r="B109" s="15" t="s">
        <v>254</v>
      </c>
      <c r="C109" s="16" t="s">
        <v>226</v>
      </c>
      <c r="D109" s="17"/>
      <c r="E109" s="17"/>
      <c r="F109" s="36">
        <v>1241358100</v>
      </c>
      <c r="G109" s="34">
        <v>99.74</v>
      </c>
      <c r="H109" s="20">
        <f t="shared" si="18"/>
        <v>0.9974</v>
      </c>
      <c r="I109" s="18">
        <v>4194852.14</v>
      </c>
      <c r="J109" s="18">
        <v>398657.55</v>
      </c>
      <c r="L109" s="18">
        <v>542627.41</v>
      </c>
      <c r="M109" s="21">
        <f t="shared" si="19"/>
        <v>5136137.1</v>
      </c>
      <c r="N109" s="18">
        <v>16744999</v>
      </c>
      <c r="Q109" s="21">
        <f t="shared" si="20"/>
        <v>16744999</v>
      </c>
      <c r="R109" s="18">
        <v>5017544</v>
      </c>
      <c r="S109" s="18">
        <v>124136</v>
      </c>
      <c r="U109" s="22">
        <f t="shared" si="21"/>
        <v>5141680</v>
      </c>
      <c r="V109" s="21">
        <f t="shared" si="22"/>
        <v>27022816.1</v>
      </c>
      <c r="W109" s="23">
        <f t="shared" si="12"/>
        <v>0.40419795061553954</v>
      </c>
      <c r="X109" s="23">
        <f t="shared" si="12"/>
        <v>0.010000015305817072</v>
      </c>
      <c r="Y109" s="23">
        <f t="shared" si="13"/>
        <v>0.4141979659213566</v>
      </c>
      <c r="Z109" s="24">
        <f t="shared" si="14"/>
        <v>1.348925745117384</v>
      </c>
      <c r="AA109" s="24">
        <f t="shared" si="15"/>
        <v>0.4137514469031941</v>
      </c>
      <c r="AB109" s="25"/>
      <c r="AC109" s="24">
        <f t="shared" si="16"/>
        <v>2.176875157941935</v>
      </c>
      <c r="AD109" s="35">
        <v>231420.31767041693</v>
      </c>
      <c r="AE109" s="27">
        <f t="shared" si="17"/>
        <v>5037.731405797616</v>
      </c>
      <c r="AF109" s="29"/>
      <c r="AG109" s="30">
        <f>F109/H109</f>
        <v>1244594044.5157409</v>
      </c>
      <c r="AH109" s="23">
        <f>(M109/AG109)*100</f>
        <v>0.4126756931412459</v>
      </c>
      <c r="AI109" s="23">
        <f>(Q109/AG109)*100</f>
        <v>1.3454185381800787</v>
      </c>
      <c r="AJ109" s="23">
        <f>(R109/AG109)*100</f>
        <v>0.4031470359439392</v>
      </c>
      <c r="AK109" s="23">
        <f>(U109/AG109)*100</f>
        <v>0.41312105120996107</v>
      </c>
      <c r="AL109" s="23">
        <f t="shared" si="23"/>
        <v>2.171</v>
      </c>
    </row>
    <row r="110" spans="1:38" ht="12.75">
      <c r="A110" s="14" t="s">
        <v>255</v>
      </c>
      <c r="B110" s="15" t="s">
        <v>256</v>
      </c>
      <c r="C110" s="16" t="s">
        <v>226</v>
      </c>
      <c r="D110" s="17"/>
      <c r="E110" s="17"/>
      <c r="F110" s="36">
        <v>438937818</v>
      </c>
      <c r="G110" s="34">
        <v>53.59</v>
      </c>
      <c r="H110" s="20">
        <f t="shared" si="18"/>
        <v>0.5359</v>
      </c>
      <c r="I110" s="18">
        <v>2670234</v>
      </c>
      <c r="J110" s="18">
        <v>253784.88</v>
      </c>
      <c r="L110" s="18">
        <v>345423.68</v>
      </c>
      <c r="M110" s="21">
        <f t="shared" si="19"/>
        <v>3269442.56</v>
      </c>
      <c r="N110" s="18">
        <v>7723767</v>
      </c>
      <c r="O110" s="18">
        <v>2387059.8</v>
      </c>
      <c r="Q110" s="21">
        <f t="shared" si="20"/>
        <v>10110826.8</v>
      </c>
      <c r="R110" s="18">
        <v>2060709.86</v>
      </c>
      <c r="S110" s="18">
        <v>131681.35</v>
      </c>
      <c r="U110" s="22">
        <f t="shared" si="21"/>
        <v>2192391.21</v>
      </c>
      <c r="V110" s="21">
        <f t="shared" si="22"/>
        <v>15572660.57</v>
      </c>
      <c r="W110" s="23">
        <f t="shared" si="12"/>
        <v>0.46947648972000866</v>
      </c>
      <c r="X110" s="23">
        <f t="shared" si="12"/>
        <v>0.030000001047984434</v>
      </c>
      <c r="Y110" s="23">
        <f t="shared" si="13"/>
        <v>0.499476490767993</v>
      </c>
      <c r="Z110" s="24">
        <f t="shared" si="14"/>
        <v>2.3034758877850896</v>
      </c>
      <c r="AA110" s="24">
        <f t="shared" si="15"/>
        <v>0.7448532402373222</v>
      </c>
      <c r="AB110" s="25"/>
      <c r="AC110" s="24">
        <f t="shared" si="16"/>
        <v>3.5478056187904046</v>
      </c>
      <c r="AD110" s="35">
        <v>163109.19747520288</v>
      </c>
      <c r="AE110" s="27">
        <f t="shared" si="17"/>
        <v>5786.797272789185</v>
      </c>
      <c r="AF110" s="29"/>
      <c r="AG110" s="30">
        <f>F110/H110</f>
        <v>819066650.4944952</v>
      </c>
      <c r="AH110" s="23">
        <f>(M110/AG110)*100</f>
        <v>0.399166851443181</v>
      </c>
      <c r="AI110" s="23">
        <f>(Q110/AG110)*100</f>
        <v>1.2344327282640297</v>
      </c>
      <c r="AJ110" s="23">
        <f>(R110/AG110)*100</f>
        <v>0.25159245084095266</v>
      </c>
      <c r="AK110" s="23">
        <f>(U110/AG110)*100</f>
        <v>0.2676694514025675</v>
      </c>
      <c r="AL110" s="23">
        <f t="shared" si="23"/>
        <v>1.901</v>
      </c>
    </row>
    <row r="111" spans="1:38" ht="12.75">
      <c r="A111" s="14" t="s">
        <v>257</v>
      </c>
      <c r="B111" s="15" t="s">
        <v>258</v>
      </c>
      <c r="C111" s="16" t="s">
        <v>226</v>
      </c>
      <c r="D111" s="17"/>
      <c r="E111" s="17"/>
      <c r="F111" s="36">
        <v>1440665311</v>
      </c>
      <c r="G111" s="34">
        <v>93.58</v>
      </c>
      <c r="H111" s="20">
        <f t="shared" si="18"/>
        <v>0.9358</v>
      </c>
      <c r="I111" s="18">
        <v>4460241.21</v>
      </c>
      <c r="J111" s="18">
        <v>423926.81</v>
      </c>
      <c r="L111" s="18">
        <v>576985.34</v>
      </c>
      <c r="M111" s="21">
        <f t="shared" si="19"/>
        <v>5461153.359999999</v>
      </c>
      <c r="N111" s="18">
        <v>13711091</v>
      </c>
      <c r="O111" s="18">
        <v>5164088.15</v>
      </c>
      <c r="Q111" s="21">
        <f t="shared" si="20"/>
        <v>18875179.15</v>
      </c>
      <c r="R111" s="18">
        <v>5022093</v>
      </c>
      <c r="S111" s="18">
        <v>144897</v>
      </c>
      <c r="U111" s="22">
        <f t="shared" si="21"/>
        <v>5166990</v>
      </c>
      <c r="V111" s="21">
        <f t="shared" si="22"/>
        <v>29503322.509999998</v>
      </c>
      <c r="W111" s="23">
        <f t="shared" si="12"/>
        <v>0.3485953997541626</v>
      </c>
      <c r="X111" s="23">
        <f t="shared" si="12"/>
        <v>0.010057644818241895</v>
      </c>
      <c r="Y111" s="23">
        <f t="shared" si="13"/>
        <v>0.3586530445724045</v>
      </c>
      <c r="Z111" s="24">
        <f t="shared" si="14"/>
        <v>1.3101710026528153</v>
      </c>
      <c r="AA111" s="24">
        <f t="shared" si="15"/>
        <v>0.37907162186124155</v>
      </c>
      <c r="AB111" s="25"/>
      <c r="AC111" s="24">
        <f t="shared" si="16"/>
        <v>2.0478956690864614</v>
      </c>
      <c r="AD111" s="35">
        <v>316856.64907651715</v>
      </c>
      <c r="AE111" s="27">
        <f t="shared" si="17"/>
        <v>6488.893593650482</v>
      </c>
      <c r="AF111" s="29"/>
      <c r="AG111" s="30">
        <f>F111/H111</f>
        <v>1539501294.0799317</v>
      </c>
      <c r="AH111" s="23">
        <f>(M111/AG111)*100</f>
        <v>0.3547352237377498</v>
      </c>
      <c r="AI111" s="23">
        <f>(Q111/AG111)*100</f>
        <v>1.2260580242825043</v>
      </c>
      <c r="AJ111" s="23">
        <f>(R111/AG111)*100</f>
        <v>0.32621557508994536</v>
      </c>
      <c r="AK111" s="23">
        <f>(U111/AG111)*100</f>
        <v>0.3356275191108561</v>
      </c>
      <c r="AL111" s="23">
        <f t="shared" si="23"/>
        <v>1.917</v>
      </c>
    </row>
    <row r="112" spans="1:38" ht="12.75">
      <c r="A112" s="14" t="s">
        <v>259</v>
      </c>
      <c r="B112" s="15" t="s">
        <v>260</v>
      </c>
      <c r="C112" s="16" t="s">
        <v>226</v>
      </c>
      <c r="D112" s="17"/>
      <c r="E112" s="17"/>
      <c r="F112" s="36">
        <v>1324298974</v>
      </c>
      <c r="G112" s="34">
        <v>105.55</v>
      </c>
      <c r="H112" s="20">
        <f t="shared" si="18"/>
        <v>1.0554999999999999</v>
      </c>
      <c r="I112" s="18">
        <v>3988688.2800000003</v>
      </c>
      <c r="J112" s="18">
        <v>379102.54</v>
      </c>
      <c r="L112" s="18">
        <v>515999.06</v>
      </c>
      <c r="M112" s="21">
        <f t="shared" si="19"/>
        <v>4883789.88</v>
      </c>
      <c r="N112" s="18">
        <v>9291636</v>
      </c>
      <c r="O112" s="18">
        <v>8145516.25</v>
      </c>
      <c r="Q112" s="21">
        <f t="shared" si="20"/>
        <v>17437152.25</v>
      </c>
      <c r="R112" s="18">
        <v>3165066.38</v>
      </c>
      <c r="U112" s="22">
        <f t="shared" si="21"/>
        <v>3165066.38</v>
      </c>
      <c r="V112" s="21">
        <f t="shared" si="22"/>
        <v>25486008.509999998</v>
      </c>
      <c r="W112" s="23">
        <f t="shared" si="12"/>
        <v>0.23899938323141823</v>
      </c>
      <c r="X112" s="23">
        <f t="shared" si="12"/>
        <v>0</v>
      </c>
      <c r="Y112" s="23">
        <f t="shared" si="13"/>
        <v>0.23899938323141823</v>
      </c>
      <c r="Z112" s="24">
        <f t="shared" si="14"/>
        <v>1.316708129534502</v>
      </c>
      <c r="AA112" s="24">
        <f t="shared" si="15"/>
        <v>0.3687830298054735</v>
      </c>
      <c r="AB112" s="25"/>
      <c r="AC112" s="24">
        <f t="shared" si="16"/>
        <v>1.9244905425713936</v>
      </c>
      <c r="AD112" s="35">
        <v>340178.5509736541</v>
      </c>
      <c r="AE112" s="27">
        <f t="shared" si="17"/>
        <v>6546.70404134438</v>
      </c>
      <c r="AF112" s="29"/>
      <c r="AG112" s="30">
        <f>F112/H112</f>
        <v>1254665063.0033162</v>
      </c>
      <c r="AH112" s="23">
        <f>(M112/AG112)*100</f>
        <v>0.38925048795967726</v>
      </c>
      <c r="AI112" s="23">
        <f>(Q112/AG112)*100</f>
        <v>1.3897854307236666</v>
      </c>
      <c r="AJ112" s="23">
        <f>(R112/AG112)*100</f>
        <v>0.25226384900076193</v>
      </c>
      <c r="AK112" s="23">
        <f>(U112/AG112)*100</f>
        <v>0.25226384900076193</v>
      </c>
      <c r="AL112" s="23">
        <f t="shared" si="23"/>
        <v>2.0309999999999997</v>
      </c>
    </row>
    <row r="113" spans="1:38" ht="12.75">
      <c r="A113" s="14" t="s">
        <v>261</v>
      </c>
      <c r="B113" s="15" t="s">
        <v>262</v>
      </c>
      <c r="C113" s="16" t="s">
        <v>226</v>
      </c>
      <c r="D113" s="17"/>
      <c r="E113" s="17"/>
      <c r="F113" s="36">
        <v>1572552527</v>
      </c>
      <c r="G113" s="34">
        <v>97.23</v>
      </c>
      <c r="H113" s="20">
        <f t="shared" si="18"/>
        <v>0.9723</v>
      </c>
      <c r="I113" s="18">
        <v>5099516.19</v>
      </c>
      <c r="J113" s="18">
        <v>484675.86</v>
      </c>
      <c r="L113" s="18">
        <v>659707.44</v>
      </c>
      <c r="M113" s="21">
        <f t="shared" si="19"/>
        <v>6243899.49</v>
      </c>
      <c r="N113" s="18">
        <v>23040236</v>
      </c>
      <c r="Q113" s="21">
        <f t="shared" si="20"/>
        <v>23040236</v>
      </c>
      <c r="R113" s="18">
        <v>9725836.33</v>
      </c>
      <c r="U113" s="22">
        <f t="shared" si="21"/>
        <v>9725836.33</v>
      </c>
      <c r="V113" s="21">
        <f t="shared" si="22"/>
        <v>39009971.82</v>
      </c>
      <c r="W113" s="23">
        <f t="shared" si="12"/>
        <v>0.6184744969094441</v>
      </c>
      <c r="X113" s="23">
        <f t="shared" si="12"/>
        <v>0</v>
      </c>
      <c r="Y113" s="23">
        <f t="shared" si="13"/>
        <v>0.6184744969094441</v>
      </c>
      <c r="Z113" s="24">
        <f t="shared" si="14"/>
        <v>1.4651488967401596</v>
      </c>
      <c r="AA113" s="24">
        <f t="shared" si="15"/>
        <v>0.39705506701971044</v>
      </c>
      <c r="AB113" s="25"/>
      <c r="AC113" s="24">
        <f t="shared" si="16"/>
        <v>2.4806784606693144</v>
      </c>
      <c r="AD113" s="35">
        <v>204874.24727738628</v>
      </c>
      <c r="AE113" s="27">
        <f t="shared" si="17"/>
        <v>5082.271323668511</v>
      </c>
      <c r="AF113" s="29"/>
      <c r="AG113" s="30">
        <f>F113/H113</f>
        <v>1617353210.9431245</v>
      </c>
      <c r="AH113" s="23">
        <f>(M113/AG113)*100</f>
        <v>0.3860566416632645</v>
      </c>
      <c r="AI113" s="23">
        <f>(Q113/AG113)*100</f>
        <v>1.4245642723004572</v>
      </c>
      <c r="AJ113" s="23">
        <f>(R113/AG113)*100</f>
        <v>0.6013427533450525</v>
      </c>
      <c r="AK113" s="23">
        <f>(U113/AG113)*100</f>
        <v>0.6013427533450525</v>
      </c>
      <c r="AL113" s="23">
        <f t="shared" si="23"/>
        <v>2.412</v>
      </c>
    </row>
    <row r="114" spans="1:38" ht="12.75">
      <c r="A114" s="14" t="s">
        <v>263</v>
      </c>
      <c r="B114" s="15" t="s">
        <v>264</v>
      </c>
      <c r="C114" s="16" t="s">
        <v>226</v>
      </c>
      <c r="D114" s="17"/>
      <c r="E114" s="17"/>
      <c r="F114" s="36">
        <v>1776873238</v>
      </c>
      <c r="G114" s="34">
        <v>55.63</v>
      </c>
      <c r="H114" s="20">
        <f t="shared" si="18"/>
        <v>0.5563</v>
      </c>
      <c r="I114" s="18">
        <v>10059442.549999999</v>
      </c>
      <c r="J114" s="18">
        <v>956071.09</v>
      </c>
      <c r="L114" s="18">
        <v>1301357.19</v>
      </c>
      <c r="M114" s="21">
        <f t="shared" si="19"/>
        <v>12316870.829999998</v>
      </c>
      <c r="N114" s="18">
        <v>39765957</v>
      </c>
      <c r="O114" s="18">
        <v>17536826.06</v>
      </c>
      <c r="Q114" s="21">
        <f t="shared" si="20"/>
        <v>57302783.06</v>
      </c>
      <c r="R114" s="18">
        <v>9270962.97</v>
      </c>
      <c r="S114" s="18">
        <v>533061.97</v>
      </c>
      <c r="U114" s="22">
        <f t="shared" si="21"/>
        <v>9804024.940000001</v>
      </c>
      <c r="V114" s="21">
        <f t="shared" si="22"/>
        <v>79423678.83</v>
      </c>
      <c r="W114" s="23">
        <f t="shared" si="12"/>
        <v>0.5217571389861859</v>
      </c>
      <c r="X114" s="23">
        <f t="shared" si="12"/>
        <v>0.02999999992120991</v>
      </c>
      <c r="Y114" s="23">
        <f t="shared" si="13"/>
        <v>0.5517571389073957</v>
      </c>
      <c r="Z114" s="24">
        <f t="shared" si="14"/>
        <v>3.2249223993321237</v>
      </c>
      <c r="AA114" s="24">
        <f t="shared" si="15"/>
        <v>0.6931766749925015</v>
      </c>
      <c r="AB114" s="25"/>
      <c r="AC114" s="24">
        <f t="shared" si="16"/>
        <v>4.469856213232021</v>
      </c>
      <c r="AD114" s="35">
        <v>200826.55788256455</v>
      </c>
      <c r="AE114" s="27">
        <f t="shared" si="17"/>
        <v>8976.658375333813</v>
      </c>
      <c r="AF114" s="29"/>
      <c r="AG114" s="30">
        <f>F114/H114</f>
        <v>3194091745.461082</v>
      </c>
      <c r="AH114" s="23">
        <f>(M114/AG114)*100</f>
        <v>0.3856141842983286</v>
      </c>
      <c r="AI114" s="23">
        <f>(Q114/AG114)*100</f>
        <v>1.7940243307484605</v>
      </c>
      <c r="AJ114" s="23">
        <f>(R114/AG114)*100</f>
        <v>0.2902534964180152</v>
      </c>
      <c r="AK114" s="23">
        <f>(U114/AG114)*100</f>
        <v>0.3069424963741843</v>
      </c>
      <c r="AL114" s="23">
        <f t="shared" si="23"/>
        <v>2.487</v>
      </c>
    </row>
    <row r="115" spans="1:38" ht="12.75">
      <c r="A115" s="14" t="s">
        <v>265</v>
      </c>
      <c r="B115" s="15" t="s">
        <v>266</v>
      </c>
      <c r="C115" s="16" t="s">
        <v>226</v>
      </c>
      <c r="D115" s="17"/>
      <c r="E115" s="17"/>
      <c r="F115" s="36">
        <v>453665850</v>
      </c>
      <c r="G115" s="34">
        <v>94.73</v>
      </c>
      <c r="H115" s="20">
        <f t="shared" si="18"/>
        <v>0.9473</v>
      </c>
      <c r="I115" s="18">
        <v>1480642.55</v>
      </c>
      <c r="J115" s="18">
        <v>140719.75</v>
      </c>
      <c r="L115" s="18">
        <v>191528.89</v>
      </c>
      <c r="M115" s="21">
        <f t="shared" si="19"/>
        <v>1812891.19</v>
      </c>
      <c r="N115" s="18">
        <v>5572593</v>
      </c>
      <c r="O115" s="18">
        <v>2549510.49</v>
      </c>
      <c r="Q115" s="21">
        <f t="shared" si="20"/>
        <v>8122103.49</v>
      </c>
      <c r="R115" s="18">
        <v>2664942.07</v>
      </c>
      <c r="U115" s="22">
        <f t="shared" si="21"/>
        <v>2664942.07</v>
      </c>
      <c r="V115" s="21">
        <f t="shared" si="22"/>
        <v>12599936.750000002</v>
      </c>
      <c r="W115" s="23">
        <f t="shared" si="12"/>
        <v>0.5874239971997011</v>
      </c>
      <c r="X115" s="23">
        <f t="shared" si="12"/>
        <v>0</v>
      </c>
      <c r="Y115" s="23">
        <f t="shared" si="13"/>
        <v>0.5874239971997011</v>
      </c>
      <c r="Z115" s="24">
        <f t="shared" si="14"/>
        <v>1.790327283836771</v>
      </c>
      <c r="AA115" s="24">
        <f t="shared" si="15"/>
        <v>0.3996093578566692</v>
      </c>
      <c r="AB115" s="25"/>
      <c r="AC115" s="24">
        <f t="shared" si="16"/>
        <v>2.7773606388931418</v>
      </c>
      <c r="AD115" s="35">
        <v>288185.25016244315</v>
      </c>
      <c r="AE115" s="27">
        <f t="shared" si="17"/>
        <v>8003.94370510743</v>
      </c>
      <c r="AF115" s="29"/>
      <c r="AG115" s="30">
        <f>F115/H115</f>
        <v>478904095.85136706</v>
      </c>
      <c r="AH115" s="23">
        <f>(M115/AG115)*100</f>
        <v>0.37854994469762265</v>
      </c>
      <c r="AI115" s="23">
        <f>(Q115/AG115)*100</f>
        <v>1.695977035978573</v>
      </c>
      <c r="AJ115" s="23">
        <f>(R115/AG115)*100</f>
        <v>0.5564667525472767</v>
      </c>
      <c r="AK115" s="23">
        <f>(U115/AG115)*100</f>
        <v>0.5564667525472767</v>
      </c>
      <c r="AL115" s="23">
        <f t="shared" si="23"/>
        <v>2.6310000000000002</v>
      </c>
    </row>
    <row r="116" spans="1:38" ht="12.75">
      <c r="A116" s="14" t="s">
        <v>267</v>
      </c>
      <c r="B116" s="15" t="s">
        <v>268</v>
      </c>
      <c r="C116" s="16" t="s">
        <v>226</v>
      </c>
      <c r="D116" s="17"/>
      <c r="E116" s="17"/>
      <c r="F116" s="36">
        <v>4641646584</v>
      </c>
      <c r="G116" s="34">
        <v>105.05</v>
      </c>
      <c r="H116" s="20">
        <f t="shared" si="18"/>
        <v>1.0505</v>
      </c>
      <c r="I116" s="18">
        <v>14018241.940000001</v>
      </c>
      <c r="L116" s="18">
        <v>1813159.84</v>
      </c>
      <c r="M116" s="21">
        <f t="shared" si="19"/>
        <v>15831401.780000001</v>
      </c>
      <c r="N116" s="18">
        <v>58402906</v>
      </c>
      <c r="Q116" s="21">
        <f t="shared" si="20"/>
        <v>58402906</v>
      </c>
      <c r="R116" s="18">
        <v>13901345</v>
      </c>
      <c r="S116" s="18">
        <v>464164</v>
      </c>
      <c r="T116" s="18">
        <v>1526818</v>
      </c>
      <c r="U116" s="22">
        <f t="shared" si="21"/>
        <v>15892327</v>
      </c>
      <c r="V116" s="21">
        <f t="shared" si="22"/>
        <v>90126634.78</v>
      </c>
      <c r="W116" s="23">
        <f t="shared" si="12"/>
        <v>0.2994916728024634</v>
      </c>
      <c r="X116" s="23">
        <f t="shared" si="12"/>
        <v>0.009999985815378485</v>
      </c>
      <c r="Y116" s="23">
        <f t="shared" si="13"/>
        <v>0.3423855459995961</v>
      </c>
      <c r="Z116" s="24">
        <f t="shared" si="14"/>
        <v>1.2582368119390626</v>
      </c>
      <c r="AA116" s="24">
        <f t="shared" si="15"/>
        <v>0.3410729682559563</v>
      </c>
      <c r="AB116" s="25"/>
      <c r="AC116" s="24">
        <f t="shared" si="16"/>
        <v>1.941695326194615</v>
      </c>
      <c r="AD116" s="35">
        <v>533764.23992674</v>
      </c>
      <c r="AE116" s="27">
        <f t="shared" si="17"/>
        <v>10364.07529955572</v>
      </c>
      <c r="AF116" s="29"/>
      <c r="AG116" s="30">
        <f>F116/H116</f>
        <v>4418511741.075678</v>
      </c>
      <c r="AH116" s="23">
        <f>(M116/AG116)*100</f>
        <v>0.3582971531528822</v>
      </c>
      <c r="AI116" s="23">
        <f>(Q116/AG116)*100</f>
        <v>1.3217777709419853</v>
      </c>
      <c r="AJ116" s="23">
        <f>(R116/AG116)*100</f>
        <v>0.31461600227898784</v>
      </c>
      <c r="AK116" s="23">
        <f>(U116/AG116)*100</f>
        <v>0.3596760160725757</v>
      </c>
      <c r="AL116" s="23">
        <f t="shared" si="23"/>
        <v>2.04</v>
      </c>
    </row>
    <row r="117" spans="1:38" ht="12.75">
      <c r="A117" s="14" t="s">
        <v>269</v>
      </c>
      <c r="B117" s="15" t="s">
        <v>270</v>
      </c>
      <c r="C117" s="16" t="s">
        <v>226</v>
      </c>
      <c r="D117" s="17"/>
      <c r="E117" s="17"/>
      <c r="F117" s="36">
        <v>658864384</v>
      </c>
      <c r="G117" s="34">
        <v>105.19</v>
      </c>
      <c r="H117" s="20">
        <f t="shared" si="18"/>
        <v>1.0519</v>
      </c>
      <c r="I117" s="18">
        <v>2079286.2899999998</v>
      </c>
      <c r="J117" s="18">
        <v>197613.47</v>
      </c>
      <c r="L117" s="18">
        <v>268973.48</v>
      </c>
      <c r="M117" s="21">
        <f t="shared" si="19"/>
        <v>2545873.2399999998</v>
      </c>
      <c r="N117" s="18">
        <v>7036281</v>
      </c>
      <c r="O117" s="18">
        <v>2429678.85</v>
      </c>
      <c r="Q117" s="21">
        <f t="shared" si="20"/>
        <v>9465959.85</v>
      </c>
      <c r="R117" s="18">
        <v>3934714</v>
      </c>
      <c r="U117" s="22">
        <f t="shared" si="21"/>
        <v>3934714</v>
      </c>
      <c r="V117" s="21">
        <f t="shared" si="22"/>
        <v>15946547.09</v>
      </c>
      <c r="W117" s="23">
        <f t="shared" si="12"/>
        <v>0.5971963420016948</v>
      </c>
      <c r="X117" s="23">
        <f t="shared" si="12"/>
        <v>0</v>
      </c>
      <c r="Y117" s="23">
        <f t="shared" si="13"/>
        <v>0.5971963420016948</v>
      </c>
      <c r="Z117" s="24">
        <f t="shared" si="14"/>
        <v>1.436708384892755</v>
      </c>
      <c r="AA117" s="24">
        <f t="shared" si="15"/>
        <v>0.38640322679818734</v>
      </c>
      <c r="AB117" s="25"/>
      <c r="AC117" s="24">
        <f t="shared" si="16"/>
        <v>2.4203079536926375</v>
      </c>
      <c r="AD117" s="35">
        <v>172456.30645700902</v>
      </c>
      <c r="AE117" s="27">
        <f t="shared" si="17"/>
        <v>4173.973701823539</v>
      </c>
      <c r="AF117" s="29"/>
      <c r="AG117" s="30">
        <f>F117/H117</f>
        <v>626356482.5553759</v>
      </c>
      <c r="AH117" s="23">
        <f>(M117/AG117)*100</f>
        <v>0.40645755426901325</v>
      </c>
      <c r="AI117" s="23">
        <f>(Q117/AG117)*100</f>
        <v>1.5112735500686891</v>
      </c>
      <c r="AJ117" s="23">
        <f>(R117/AG117)*100</f>
        <v>0.6281908321515829</v>
      </c>
      <c r="AK117" s="23">
        <f>(U117/AG117)*100</f>
        <v>0.6281908321515829</v>
      </c>
      <c r="AL117" s="23">
        <f t="shared" si="23"/>
        <v>2.545</v>
      </c>
    </row>
    <row r="118" spans="1:38" ht="12.75">
      <c r="A118" s="14" t="s">
        <v>271</v>
      </c>
      <c r="B118" s="15" t="s">
        <v>272</v>
      </c>
      <c r="C118" s="16" t="s">
        <v>226</v>
      </c>
      <c r="D118" s="17"/>
      <c r="E118" s="17"/>
      <c r="F118" s="36">
        <v>3432009163</v>
      </c>
      <c r="G118" s="34">
        <v>53.1</v>
      </c>
      <c r="H118" s="20">
        <f t="shared" si="18"/>
        <v>0.531</v>
      </c>
      <c r="I118" s="18">
        <v>20341875.96</v>
      </c>
      <c r="L118" s="18">
        <v>2631608.99</v>
      </c>
      <c r="M118" s="21">
        <f t="shared" si="19"/>
        <v>22973484.950000003</v>
      </c>
      <c r="N118" s="18">
        <v>55641594</v>
      </c>
      <c r="O118" s="18">
        <v>36330573.13</v>
      </c>
      <c r="Q118" s="21">
        <f t="shared" si="20"/>
        <v>91972167.13</v>
      </c>
      <c r="R118" s="18">
        <v>18375000</v>
      </c>
      <c r="S118" s="18">
        <v>2745607.33</v>
      </c>
      <c r="T118" s="18">
        <v>2202028.36</v>
      </c>
      <c r="U118" s="22">
        <f t="shared" si="21"/>
        <v>23322635.689999998</v>
      </c>
      <c r="V118" s="21">
        <f t="shared" si="22"/>
        <v>138268287.76999998</v>
      </c>
      <c r="W118" s="23">
        <f t="shared" si="12"/>
        <v>0.5354006684509542</v>
      </c>
      <c r="X118" s="23">
        <f t="shared" si="12"/>
        <v>0.07999999998834502</v>
      </c>
      <c r="Y118" s="23">
        <f t="shared" si="13"/>
        <v>0.679562162637501</v>
      </c>
      <c r="Z118" s="24">
        <f t="shared" si="14"/>
        <v>2.679834544777408</v>
      </c>
      <c r="AA118" s="24">
        <f t="shared" si="15"/>
        <v>0.6693887999389354</v>
      </c>
      <c r="AB118" s="25"/>
      <c r="AC118" s="24">
        <f t="shared" si="16"/>
        <v>4.028785507353844</v>
      </c>
      <c r="AD118" s="35">
        <v>142018.50946854003</v>
      </c>
      <c r="AE118" s="27">
        <f t="shared" si="17"/>
        <v>5721.621127228487</v>
      </c>
      <c r="AF118" s="29"/>
      <c r="AG118" s="30">
        <f>F118/H118</f>
        <v>6463294092.278719</v>
      </c>
      <c r="AH118" s="23">
        <f>(M118/AG118)*100</f>
        <v>0.3554454527675748</v>
      </c>
      <c r="AI118" s="23">
        <f>(Q118/AG118)*100</f>
        <v>1.422992143276804</v>
      </c>
      <c r="AJ118" s="23">
        <f>(R118/AG118)*100</f>
        <v>0.28429775494745674</v>
      </c>
      <c r="AK118" s="23">
        <f>(U118/AG118)*100</f>
        <v>0.36084750836051305</v>
      </c>
      <c r="AL118" s="23">
        <f t="shared" si="23"/>
        <v>2.1390000000000002</v>
      </c>
    </row>
    <row r="119" spans="1:38" ht="12.75">
      <c r="A119" s="14" t="s">
        <v>273</v>
      </c>
      <c r="B119" s="15" t="s">
        <v>274</v>
      </c>
      <c r="C119" s="16" t="s">
        <v>226</v>
      </c>
      <c r="D119" s="17"/>
      <c r="E119" s="17"/>
      <c r="F119" s="36">
        <v>61712954</v>
      </c>
      <c r="G119" s="34">
        <v>65.58</v>
      </c>
      <c r="H119" s="20">
        <f t="shared" si="18"/>
        <v>0.6557999999999999</v>
      </c>
      <c r="I119" s="18">
        <v>298978.17000000004</v>
      </c>
      <c r="J119" s="18">
        <v>28414.7</v>
      </c>
      <c r="L119" s="18">
        <v>38675.59</v>
      </c>
      <c r="M119" s="21">
        <f t="shared" si="19"/>
        <v>366068.4600000001</v>
      </c>
      <c r="O119" s="18">
        <v>1016281.43</v>
      </c>
      <c r="Q119" s="21">
        <f t="shared" si="20"/>
        <v>1016281.43</v>
      </c>
      <c r="U119" s="22">
        <f t="shared" si="21"/>
        <v>0</v>
      </c>
      <c r="V119" s="21">
        <f t="shared" si="22"/>
        <v>1382349.8900000001</v>
      </c>
      <c r="W119" s="23">
        <f t="shared" si="12"/>
        <v>0</v>
      </c>
      <c r="X119" s="23">
        <f t="shared" si="12"/>
        <v>0</v>
      </c>
      <c r="Y119" s="23">
        <f t="shared" si="13"/>
        <v>0</v>
      </c>
      <c r="Z119" s="24">
        <f t="shared" si="14"/>
        <v>1.6467878526767656</v>
      </c>
      <c r="AA119" s="24">
        <f t="shared" si="15"/>
        <v>0.5931792861511703</v>
      </c>
      <c r="AB119" s="38"/>
      <c r="AC119" s="24">
        <f t="shared" si="16"/>
        <v>2.2399671388279354</v>
      </c>
      <c r="AD119" s="35">
        <v>176361.36363636365</v>
      </c>
      <c r="AE119" s="27">
        <f t="shared" si="17"/>
        <v>3950.4365910433858</v>
      </c>
      <c r="AF119" s="29"/>
      <c r="AG119" s="30">
        <f>F119/H119</f>
        <v>94103315.03507167</v>
      </c>
      <c r="AH119" s="23">
        <f>(M119/AG119)*100</f>
        <v>0.3890069758579375</v>
      </c>
      <c r="AI119" s="23">
        <f>(Q119/AG119)*100</f>
        <v>1.079963473785423</v>
      </c>
      <c r="AJ119" s="23">
        <f>(R119/AG119)*100</f>
        <v>0</v>
      </c>
      <c r="AK119" s="23">
        <f>(U119/AG119)*100</f>
        <v>0</v>
      </c>
      <c r="AL119" s="23">
        <f t="shared" si="23"/>
        <v>1.469</v>
      </c>
    </row>
    <row r="120" spans="1:38" ht="12.75">
      <c r="A120" s="14" t="s">
        <v>275</v>
      </c>
      <c r="B120" s="15" t="s">
        <v>276</v>
      </c>
      <c r="C120" s="16" t="s">
        <v>226</v>
      </c>
      <c r="D120" s="17"/>
      <c r="E120" s="17"/>
      <c r="F120" s="36">
        <v>428453160</v>
      </c>
      <c r="G120" s="34">
        <v>97.56</v>
      </c>
      <c r="H120" s="20">
        <f t="shared" si="18"/>
        <v>0.9756</v>
      </c>
      <c r="I120" s="18">
        <v>1416616.24</v>
      </c>
      <c r="J120" s="18">
        <v>134640.75</v>
      </c>
      <c r="L120" s="18">
        <v>183264.81</v>
      </c>
      <c r="M120" s="21">
        <f t="shared" si="19"/>
        <v>1734521.8</v>
      </c>
      <c r="N120" s="18">
        <v>2114955</v>
      </c>
      <c r="O120" s="18">
        <v>2584668.32</v>
      </c>
      <c r="Q120" s="21">
        <f t="shared" si="20"/>
        <v>4699623.32</v>
      </c>
      <c r="R120" s="18">
        <v>958251</v>
      </c>
      <c r="S120" s="18">
        <v>214227</v>
      </c>
      <c r="U120" s="22">
        <f t="shared" si="21"/>
        <v>1172478</v>
      </c>
      <c r="V120" s="21">
        <f t="shared" si="22"/>
        <v>7606623.12</v>
      </c>
      <c r="W120" s="23">
        <f t="shared" si="12"/>
        <v>0.2236536194528242</v>
      </c>
      <c r="X120" s="23">
        <f t="shared" si="12"/>
        <v>0.05000009802705155</v>
      </c>
      <c r="Y120" s="23">
        <f t="shared" si="13"/>
        <v>0.2736537174798757</v>
      </c>
      <c r="Z120" s="24">
        <f t="shared" si="14"/>
        <v>1.0968814700771492</v>
      </c>
      <c r="AA120" s="24">
        <f t="shared" si="15"/>
        <v>0.40483347117803964</v>
      </c>
      <c r="AB120" s="38"/>
      <c r="AC120" s="24">
        <f t="shared" si="16"/>
        <v>1.7753686587350646</v>
      </c>
      <c r="AD120" s="35">
        <v>319417.9702048417</v>
      </c>
      <c r="AE120" s="27">
        <f t="shared" si="17"/>
        <v>5670.846533384466</v>
      </c>
      <c r="AF120" s="29"/>
      <c r="AG120" s="30">
        <f>F120/H120</f>
        <v>439168880.6888069</v>
      </c>
      <c r="AH120" s="23">
        <f>(M120/AG120)*100</f>
        <v>0.39495553448129544</v>
      </c>
      <c r="AI120" s="23">
        <f>(Q120/AG120)*100</f>
        <v>1.0701175622072667</v>
      </c>
      <c r="AJ120" s="23">
        <f>(R120/AG120)*100</f>
        <v>0.21819647113817528</v>
      </c>
      <c r="AK120" s="23">
        <f>(U120/AG120)*100</f>
        <v>0.26697656677336673</v>
      </c>
      <c r="AL120" s="23">
        <f t="shared" si="23"/>
        <v>1.7320000000000002</v>
      </c>
    </row>
    <row r="121" spans="1:38" ht="12.75">
      <c r="A121" s="14" t="s">
        <v>277</v>
      </c>
      <c r="B121" s="15" t="s">
        <v>278</v>
      </c>
      <c r="C121" s="16" t="s">
        <v>226</v>
      </c>
      <c r="D121" s="17"/>
      <c r="E121" s="17"/>
      <c r="F121" s="36">
        <v>313139512</v>
      </c>
      <c r="G121" s="34">
        <v>55.84</v>
      </c>
      <c r="H121" s="20">
        <f t="shared" si="18"/>
        <v>0.5584</v>
      </c>
      <c r="I121" s="18">
        <v>1850780.86</v>
      </c>
      <c r="J121" s="18">
        <v>175895.32</v>
      </c>
      <c r="L121" s="18">
        <v>239416.8</v>
      </c>
      <c r="M121" s="21">
        <f t="shared" si="19"/>
        <v>2266092.98</v>
      </c>
      <c r="N121" s="18">
        <v>8150787</v>
      </c>
      <c r="Q121" s="21">
        <f t="shared" si="20"/>
        <v>8150787</v>
      </c>
      <c r="R121" s="18">
        <v>5326345.25</v>
      </c>
      <c r="U121" s="22">
        <f t="shared" si="21"/>
        <v>5326345.25</v>
      </c>
      <c r="V121" s="21">
        <f t="shared" si="22"/>
        <v>15743225.23</v>
      </c>
      <c r="W121" s="23">
        <f t="shared" si="12"/>
        <v>1.7009495914396138</v>
      </c>
      <c r="X121" s="23">
        <f t="shared" si="12"/>
        <v>0</v>
      </c>
      <c r="Y121" s="23">
        <f t="shared" si="13"/>
        <v>1.7009495914396138</v>
      </c>
      <c r="Z121" s="24">
        <f t="shared" si="14"/>
        <v>2.602925114094193</v>
      </c>
      <c r="AA121" s="24">
        <f t="shared" si="15"/>
        <v>0.7236688099584188</v>
      </c>
      <c r="AB121" s="25"/>
      <c r="AC121" s="24">
        <f t="shared" si="16"/>
        <v>5.0275435154922254</v>
      </c>
      <c r="AD121" s="35">
        <v>96667.01546206401</v>
      </c>
      <c r="AE121" s="27">
        <f t="shared" si="17"/>
        <v>4859.976267482866</v>
      </c>
      <c r="AF121" s="29"/>
      <c r="AG121" s="30">
        <f>F121/H121</f>
        <v>560779928.3667622</v>
      </c>
      <c r="AH121" s="23">
        <f>(M121/AG121)*100</f>
        <v>0.40409666348078105</v>
      </c>
      <c r="AI121" s="23">
        <f>(Q121/AG121)*100</f>
        <v>1.4534733837101976</v>
      </c>
      <c r="AJ121" s="23">
        <f>(R121/AG121)*100</f>
        <v>0.9498102518598802</v>
      </c>
      <c r="AK121" s="23">
        <f>(U121/AG121)*100</f>
        <v>0.9498102518598802</v>
      </c>
      <c r="AL121" s="23">
        <f t="shared" si="23"/>
        <v>2.8070000000000004</v>
      </c>
    </row>
    <row r="122" spans="1:38" ht="12.75">
      <c r="A122" s="14" t="s">
        <v>279</v>
      </c>
      <c r="B122" s="15" t="s">
        <v>280</v>
      </c>
      <c r="C122" s="16" t="s">
        <v>226</v>
      </c>
      <c r="D122" s="17"/>
      <c r="E122" s="17"/>
      <c r="F122" s="36">
        <v>65900175</v>
      </c>
      <c r="G122" s="34">
        <v>54.39</v>
      </c>
      <c r="H122" s="20">
        <f t="shared" si="18"/>
        <v>0.5439</v>
      </c>
      <c r="I122" s="18">
        <v>375796.91000000003</v>
      </c>
      <c r="J122" s="18">
        <v>35717.88</v>
      </c>
      <c r="L122" s="18">
        <v>48616.03</v>
      </c>
      <c r="M122" s="21">
        <f t="shared" si="19"/>
        <v>460130.82000000007</v>
      </c>
      <c r="O122" s="18">
        <v>920786.47</v>
      </c>
      <c r="Q122" s="21">
        <f t="shared" si="20"/>
        <v>920786.47</v>
      </c>
      <c r="R122" s="18">
        <v>405513.83</v>
      </c>
      <c r="U122" s="22">
        <f t="shared" si="21"/>
        <v>405513.83</v>
      </c>
      <c r="V122" s="21">
        <f t="shared" si="22"/>
        <v>1786431.12</v>
      </c>
      <c r="W122" s="23">
        <f t="shared" si="12"/>
        <v>0.6153456041656946</v>
      </c>
      <c r="X122" s="23">
        <f t="shared" si="12"/>
        <v>0</v>
      </c>
      <c r="Y122" s="23">
        <f t="shared" si="13"/>
        <v>0.6153456041656946</v>
      </c>
      <c r="Z122" s="24">
        <f t="shared" si="14"/>
        <v>1.3972443472266953</v>
      </c>
      <c r="AA122" s="24">
        <f t="shared" si="15"/>
        <v>0.6982239728498446</v>
      </c>
      <c r="AB122" s="25"/>
      <c r="AC122" s="24">
        <f t="shared" si="16"/>
        <v>2.7108139242422347</v>
      </c>
      <c r="AD122" s="35">
        <v>114011.76470588235</v>
      </c>
      <c r="AE122" s="27">
        <f t="shared" si="17"/>
        <v>3090.6467929213522</v>
      </c>
      <c r="AF122" s="29"/>
      <c r="AG122" s="30">
        <f>F122/H122</f>
        <v>121162300.05515718</v>
      </c>
      <c r="AH122" s="23">
        <f>(M122/AG122)*100</f>
        <v>0.3797640188330305</v>
      </c>
      <c r="AI122" s="23">
        <f>(Q122/AG122)*100</f>
        <v>0.7599612004565998</v>
      </c>
      <c r="AJ122" s="23">
        <f>(R122/AG122)*100</f>
        <v>0.33468647410572133</v>
      </c>
      <c r="AK122" s="23">
        <f>(U122/AG122)*100</f>
        <v>0.33468647410572133</v>
      </c>
      <c r="AL122" s="23">
        <f t="shared" si="23"/>
        <v>1.475</v>
      </c>
    </row>
    <row r="123" spans="1:38" ht="12.75">
      <c r="A123" s="14" t="s">
        <v>281</v>
      </c>
      <c r="B123" s="15" t="s">
        <v>282</v>
      </c>
      <c r="C123" s="16" t="s">
        <v>226</v>
      </c>
      <c r="D123" s="17"/>
      <c r="E123" s="17"/>
      <c r="F123" s="36">
        <v>876986248</v>
      </c>
      <c r="G123" s="34">
        <v>55.79</v>
      </c>
      <c r="H123" s="20">
        <f t="shared" si="18"/>
        <v>0.5579</v>
      </c>
      <c r="I123" s="18">
        <v>4987228.39</v>
      </c>
      <c r="J123" s="18">
        <v>474054.09</v>
      </c>
      <c r="L123" s="18">
        <v>645281.01</v>
      </c>
      <c r="M123" s="21">
        <f t="shared" si="19"/>
        <v>6106563.489999999</v>
      </c>
      <c r="O123" s="18">
        <v>11009322.17</v>
      </c>
      <c r="Q123" s="21">
        <f t="shared" si="20"/>
        <v>11009322.17</v>
      </c>
      <c r="R123" s="18">
        <v>13368140</v>
      </c>
      <c r="U123" s="22">
        <f t="shared" si="21"/>
        <v>13368140</v>
      </c>
      <c r="V123" s="21">
        <f t="shared" si="22"/>
        <v>30484025.660000004</v>
      </c>
      <c r="W123" s="23">
        <f t="shared" si="12"/>
        <v>1.5243272092905156</v>
      </c>
      <c r="X123" s="23">
        <f t="shared" si="12"/>
        <v>0</v>
      </c>
      <c r="Y123" s="23">
        <f t="shared" si="13"/>
        <v>1.5243272092905156</v>
      </c>
      <c r="Z123" s="24">
        <f t="shared" si="14"/>
        <v>1.25535858687718</v>
      </c>
      <c r="AA123" s="24">
        <f t="shared" si="15"/>
        <v>0.6963123428589953</v>
      </c>
      <c r="AB123" s="25"/>
      <c r="AC123" s="24">
        <f t="shared" si="16"/>
        <v>3.475998139026691</v>
      </c>
      <c r="AD123" s="35">
        <v>96387.15709189323</v>
      </c>
      <c r="AE123" s="27">
        <f t="shared" si="17"/>
        <v>3350.4157867749423</v>
      </c>
      <c r="AF123" s="29"/>
      <c r="AG123" s="30">
        <f>F123/H123</f>
        <v>1571941652.6259189</v>
      </c>
      <c r="AH123" s="23">
        <f>(M123/AG123)*100</f>
        <v>0.3884726560810335</v>
      </c>
      <c r="AI123" s="23">
        <f>(Q123/AG123)*100</f>
        <v>0.7003645556187785</v>
      </c>
      <c r="AJ123" s="23">
        <f>(R123/AG123)*100</f>
        <v>0.8504221500631786</v>
      </c>
      <c r="AK123" s="23">
        <f>(U123/AG123)*100</f>
        <v>0.8504221500631786</v>
      </c>
      <c r="AL123" s="23">
        <f t="shared" si="23"/>
        <v>1.9380000000000002</v>
      </c>
    </row>
    <row r="124" spans="1:38" ht="12.75">
      <c r="A124" s="14" t="s">
        <v>283</v>
      </c>
      <c r="B124" s="15" t="s">
        <v>284</v>
      </c>
      <c r="C124" s="16" t="s">
        <v>226</v>
      </c>
      <c r="D124" s="17"/>
      <c r="E124" s="17"/>
      <c r="F124" s="36">
        <v>447840953</v>
      </c>
      <c r="G124" s="34">
        <v>89.6</v>
      </c>
      <c r="H124" s="20">
        <f t="shared" si="18"/>
        <v>0.8959999999999999</v>
      </c>
      <c r="I124" s="18">
        <v>1601809.23</v>
      </c>
      <c r="J124" s="18">
        <v>152237.49</v>
      </c>
      <c r="L124" s="18">
        <v>207225.77</v>
      </c>
      <c r="M124" s="21">
        <f t="shared" si="19"/>
        <v>1961272.49</v>
      </c>
      <c r="N124" s="18">
        <v>7335007</v>
      </c>
      <c r="Q124" s="21">
        <f t="shared" si="20"/>
        <v>7335007</v>
      </c>
      <c r="R124" s="18">
        <v>3855472</v>
      </c>
      <c r="U124" s="22">
        <f t="shared" si="21"/>
        <v>3855472</v>
      </c>
      <c r="V124" s="21">
        <f t="shared" si="22"/>
        <v>13151751.49</v>
      </c>
      <c r="W124" s="23">
        <f t="shared" si="12"/>
        <v>0.8609020622551238</v>
      </c>
      <c r="X124" s="23">
        <f t="shared" si="12"/>
        <v>0</v>
      </c>
      <c r="Y124" s="23">
        <f t="shared" si="13"/>
        <v>0.8609020622551238</v>
      </c>
      <c r="Z124" s="24">
        <f t="shared" si="14"/>
        <v>1.6378598140398295</v>
      </c>
      <c r="AA124" s="24">
        <f t="shared" si="15"/>
        <v>0.4379395133164608</v>
      </c>
      <c r="AB124" s="25"/>
      <c r="AC124" s="24">
        <f t="shared" si="16"/>
        <v>2.936701389611414</v>
      </c>
      <c r="AD124" s="35">
        <v>153932.42411812962</v>
      </c>
      <c r="AE124" s="27">
        <f t="shared" si="17"/>
        <v>4520.535638139648</v>
      </c>
      <c r="AF124" s="29"/>
      <c r="AG124" s="30">
        <f>F124/H124</f>
        <v>499822492.18750006</v>
      </c>
      <c r="AH124" s="23">
        <f>(M124/AG124)*100</f>
        <v>0.3923938039315488</v>
      </c>
      <c r="AI124" s="23">
        <f>(Q124/AG124)*100</f>
        <v>1.467522393379687</v>
      </c>
      <c r="AJ124" s="23">
        <f>(R124/AG124)*100</f>
        <v>0.7713682477805909</v>
      </c>
      <c r="AK124" s="23">
        <f>(U124/AG124)*100</f>
        <v>0.7713682477805909</v>
      </c>
      <c r="AL124" s="23">
        <f t="shared" si="23"/>
        <v>2.631</v>
      </c>
    </row>
    <row r="125" spans="1:38" ht="12.75">
      <c r="A125" s="14" t="s">
        <v>285</v>
      </c>
      <c r="B125" s="15" t="s">
        <v>286</v>
      </c>
      <c r="C125" s="16" t="s">
        <v>226</v>
      </c>
      <c r="D125" s="17"/>
      <c r="E125" s="17"/>
      <c r="F125" s="36">
        <v>283668389</v>
      </c>
      <c r="G125" s="34">
        <v>102.28</v>
      </c>
      <c r="H125" s="20">
        <f t="shared" si="18"/>
        <v>1.0228</v>
      </c>
      <c r="I125" s="18">
        <v>889850.28</v>
      </c>
      <c r="J125" s="18">
        <v>84575.47</v>
      </c>
      <c r="L125" s="18">
        <v>115117.01</v>
      </c>
      <c r="M125" s="21">
        <f t="shared" si="19"/>
        <v>1089542.76</v>
      </c>
      <c r="N125" s="18">
        <v>4558763</v>
      </c>
      <c r="Q125" s="21">
        <f t="shared" si="20"/>
        <v>4558763</v>
      </c>
      <c r="R125" s="18">
        <v>1696446.23</v>
      </c>
      <c r="U125" s="22">
        <f t="shared" si="21"/>
        <v>1696446.23</v>
      </c>
      <c r="V125" s="21">
        <f t="shared" si="22"/>
        <v>7344751.99</v>
      </c>
      <c r="W125" s="23">
        <f t="shared" si="12"/>
        <v>0.598038518137458</v>
      </c>
      <c r="X125" s="23">
        <f t="shared" si="12"/>
        <v>0</v>
      </c>
      <c r="Y125" s="23">
        <f t="shared" si="13"/>
        <v>0.598038518137458</v>
      </c>
      <c r="Z125" s="24">
        <f t="shared" si="14"/>
        <v>1.6070747311925544</v>
      </c>
      <c r="AA125" s="24">
        <f t="shared" si="15"/>
        <v>0.38409029777371495</v>
      </c>
      <c r="AB125" s="25"/>
      <c r="AC125" s="24">
        <f t="shared" si="16"/>
        <v>2.5892035471037276</v>
      </c>
      <c r="AD125" s="35">
        <v>289192.0903954802</v>
      </c>
      <c r="AE125" s="27">
        <f t="shared" si="17"/>
        <v>7487.7718624631925</v>
      </c>
      <c r="AF125" s="29"/>
      <c r="AG125" s="30">
        <f>F125/H125</f>
        <v>277344924.71646464</v>
      </c>
      <c r="AH125" s="23">
        <f>(M125/AG125)*100</f>
        <v>0.3928475565629556</v>
      </c>
      <c r="AI125" s="23">
        <f>(Q125/AG125)*100</f>
        <v>1.6437160350637445</v>
      </c>
      <c r="AJ125" s="23">
        <f>(R125/AG125)*100</f>
        <v>0.611673796350992</v>
      </c>
      <c r="AK125" s="23">
        <f>(U125/AG125)*100</f>
        <v>0.611673796350992</v>
      </c>
      <c r="AL125" s="23">
        <f t="shared" si="23"/>
        <v>2.649</v>
      </c>
    </row>
    <row r="126" spans="1:38" ht="12.75">
      <c r="A126" s="14" t="s">
        <v>287</v>
      </c>
      <c r="B126" s="15" t="s">
        <v>288</v>
      </c>
      <c r="C126" s="16" t="s">
        <v>226</v>
      </c>
      <c r="D126" s="17"/>
      <c r="E126" s="17"/>
      <c r="F126" s="36">
        <v>411731745</v>
      </c>
      <c r="G126" s="34">
        <v>55.8</v>
      </c>
      <c r="H126" s="20">
        <f t="shared" si="18"/>
        <v>0.5579999999999999</v>
      </c>
      <c r="I126" s="18">
        <v>2348323.03</v>
      </c>
      <c r="J126" s="18">
        <v>223191.29</v>
      </c>
      <c r="L126" s="18">
        <v>303784.89</v>
      </c>
      <c r="M126" s="21">
        <f t="shared" si="19"/>
        <v>2875299.21</v>
      </c>
      <c r="N126" s="18">
        <v>8926550</v>
      </c>
      <c r="O126" s="18">
        <v>4265337.48</v>
      </c>
      <c r="Q126" s="21">
        <f t="shared" si="20"/>
        <v>13191887.48</v>
      </c>
      <c r="R126" s="18">
        <v>166776</v>
      </c>
      <c r="S126" s="18">
        <v>81899</v>
      </c>
      <c r="U126" s="22">
        <f t="shared" si="21"/>
        <v>248675</v>
      </c>
      <c r="V126" s="21">
        <f t="shared" si="22"/>
        <v>16315861.69</v>
      </c>
      <c r="W126" s="23">
        <f t="shared" si="12"/>
        <v>0.040505985274465535</v>
      </c>
      <c r="X126" s="23">
        <f t="shared" si="12"/>
        <v>0.019891349402752515</v>
      </c>
      <c r="Y126" s="23">
        <f t="shared" si="13"/>
        <v>0.06039733467721805</v>
      </c>
      <c r="Z126" s="24">
        <f t="shared" si="14"/>
        <v>3.2040005756660808</v>
      </c>
      <c r="AA126" s="24">
        <f t="shared" si="15"/>
        <v>0.6983428518488415</v>
      </c>
      <c r="AB126" s="25"/>
      <c r="AC126" s="24">
        <f t="shared" si="16"/>
        <v>3.9627407621921398</v>
      </c>
      <c r="AD126" s="26">
        <v>192088.31548198636</v>
      </c>
      <c r="AE126" s="27">
        <f t="shared" si="17"/>
        <v>7611.961977012908</v>
      </c>
      <c r="AF126" s="29"/>
      <c r="AG126" s="30">
        <f>F126/H126</f>
        <v>737870510.7526883</v>
      </c>
      <c r="AH126" s="23">
        <f>(M126/AG126)*100</f>
        <v>0.3896753113316535</v>
      </c>
      <c r="AI126" s="23">
        <f>(Q126/AG126)*100</f>
        <v>1.787832321221673</v>
      </c>
      <c r="AJ126" s="23">
        <f>(R126/AG126)*100</f>
        <v>0.022602339783151768</v>
      </c>
      <c r="AK126" s="23">
        <f>(U126/AG126)*100</f>
        <v>0.03370171274988767</v>
      </c>
      <c r="AL126" s="23">
        <f t="shared" si="23"/>
        <v>2.2119999999999997</v>
      </c>
    </row>
    <row r="127" spans="1:38" ht="12.75">
      <c r="A127" s="14" t="s">
        <v>289</v>
      </c>
      <c r="B127" s="15" t="s">
        <v>290</v>
      </c>
      <c r="C127" s="16" t="s">
        <v>226</v>
      </c>
      <c r="D127" s="17"/>
      <c r="E127" s="17"/>
      <c r="F127" s="36">
        <v>762858716</v>
      </c>
      <c r="G127" s="34">
        <v>64.16</v>
      </c>
      <c r="H127" s="20">
        <f t="shared" si="18"/>
        <v>0.6416</v>
      </c>
      <c r="I127" s="18">
        <v>3912569.9</v>
      </c>
      <c r="J127" s="18">
        <v>371882.72</v>
      </c>
      <c r="L127" s="18">
        <v>506168.14</v>
      </c>
      <c r="M127" s="21">
        <f t="shared" si="19"/>
        <v>4790620.76</v>
      </c>
      <c r="N127" s="18">
        <v>10402094</v>
      </c>
      <c r="O127" s="18">
        <v>7108256.19</v>
      </c>
      <c r="Q127" s="21">
        <f t="shared" si="20"/>
        <v>17510350.19</v>
      </c>
      <c r="R127" s="18">
        <v>3103924.93</v>
      </c>
      <c r="S127" s="18">
        <v>152571.74</v>
      </c>
      <c r="U127" s="22">
        <f t="shared" si="21"/>
        <v>3256496.67</v>
      </c>
      <c r="V127" s="21">
        <f t="shared" si="22"/>
        <v>25557467.619999997</v>
      </c>
      <c r="W127" s="23">
        <f t="shared" si="12"/>
        <v>0.40688070607297094</v>
      </c>
      <c r="X127" s="23">
        <f t="shared" si="12"/>
        <v>0.01999999958052521</v>
      </c>
      <c r="Y127" s="23">
        <f t="shared" si="13"/>
        <v>0.4268807056534961</v>
      </c>
      <c r="Z127" s="24">
        <f t="shared" si="14"/>
        <v>2.295359523689312</v>
      </c>
      <c r="AA127" s="24">
        <f t="shared" si="15"/>
        <v>0.6279826997480357</v>
      </c>
      <c r="AB127" s="25"/>
      <c r="AC127" s="24">
        <f t="shared" si="16"/>
        <v>3.350222929090843</v>
      </c>
      <c r="AD127" s="35">
        <v>148058.89729729728</v>
      </c>
      <c r="AE127" s="27">
        <f t="shared" si="17"/>
        <v>4960.303125813116</v>
      </c>
      <c r="AF127" s="29"/>
      <c r="AG127" s="30">
        <f>F127/H127</f>
        <v>1188994258.1047382</v>
      </c>
      <c r="AH127" s="23">
        <f>(M127/AG127)*100</f>
        <v>0.4029137001583396</v>
      </c>
      <c r="AI127" s="23">
        <f>(Q127/AG127)*100</f>
        <v>1.4727026703990624</v>
      </c>
      <c r="AJ127" s="23">
        <f>(R127/AG127)*100</f>
        <v>0.26105466101641817</v>
      </c>
      <c r="AK127" s="23">
        <f>(U127/AG127)*100</f>
        <v>0.27388666074728313</v>
      </c>
      <c r="AL127" s="23">
        <f t="shared" si="23"/>
        <v>2.1500000000000004</v>
      </c>
    </row>
    <row r="128" spans="1:38" ht="12.75">
      <c r="A128" s="14" t="s">
        <v>291</v>
      </c>
      <c r="B128" s="15" t="s">
        <v>292</v>
      </c>
      <c r="C128" s="16" t="s">
        <v>226</v>
      </c>
      <c r="D128" s="17"/>
      <c r="E128" s="17"/>
      <c r="F128" s="36">
        <v>445508735</v>
      </c>
      <c r="G128" s="34">
        <v>104.21</v>
      </c>
      <c r="H128" s="20">
        <f t="shared" si="18"/>
        <v>1.0421</v>
      </c>
      <c r="I128" s="18">
        <v>1415580.6</v>
      </c>
      <c r="J128" s="18">
        <v>134542.62</v>
      </c>
      <c r="L128" s="18">
        <v>183141.44</v>
      </c>
      <c r="M128" s="21">
        <f t="shared" si="19"/>
        <v>1733264.6600000001</v>
      </c>
      <c r="N128" s="18">
        <v>3251247</v>
      </c>
      <c r="O128" s="18">
        <v>3245076.37</v>
      </c>
      <c r="Q128" s="21">
        <f t="shared" si="20"/>
        <v>6496323.37</v>
      </c>
      <c r="R128" s="18">
        <v>1691822</v>
      </c>
      <c r="S128" s="18">
        <v>84647</v>
      </c>
      <c r="U128" s="22">
        <f t="shared" si="21"/>
        <v>1776469</v>
      </c>
      <c r="V128" s="21">
        <f t="shared" si="22"/>
        <v>10006057.03</v>
      </c>
      <c r="W128" s="23">
        <f t="shared" si="12"/>
        <v>0.3797505788522867</v>
      </c>
      <c r="X128" s="23">
        <f t="shared" si="12"/>
        <v>0.01900007639580849</v>
      </c>
      <c r="Y128" s="23">
        <f t="shared" si="13"/>
        <v>0.39875065524809516</v>
      </c>
      <c r="Z128" s="24">
        <f t="shared" si="14"/>
        <v>1.4581809198421216</v>
      </c>
      <c r="AA128" s="24">
        <f t="shared" si="15"/>
        <v>0.38905290151044963</v>
      </c>
      <c r="AB128" s="25"/>
      <c r="AC128" s="24">
        <f t="shared" si="16"/>
        <v>2.2459844766006665</v>
      </c>
      <c r="AD128" s="35">
        <v>321419.9070945946</v>
      </c>
      <c r="AE128" s="27">
        <f t="shared" si="17"/>
        <v>7219.041218048879</v>
      </c>
      <c r="AF128" s="29"/>
      <c r="AG128" s="30">
        <f>F128/H128</f>
        <v>427510541.2148546</v>
      </c>
      <c r="AH128" s="23">
        <f>(M128/AG128)*100</f>
        <v>0.40543202866403966</v>
      </c>
      <c r="AI128" s="23">
        <f>(Q128/AG128)*100</f>
        <v>1.519570336567475</v>
      </c>
      <c r="AJ128" s="23">
        <f>(R128/AG128)*100</f>
        <v>0.39573807822196794</v>
      </c>
      <c r="AK128" s="23">
        <f>(U128/AG128)*100</f>
        <v>0.41553805783404</v>
      </c>
      <c r="AL128" s="23">
        <f t="shared" si="23"/>
        <v>2.341</v>
      </c>
    </row>
    <row r="129" spans="1:38" ht="12.75">
      <c r="A129" s="14" t="s">
        <v>293</v>
      </c>
      <c r="B129" s="15" t="s">
        <v>294</v>
      </c>
      <c r="C129" s="16" t="s">
        <v>226</v>
      </c>
      <c r="D129" s="17"/>
      <c r="E129" s="17"/>
      <c r="F129" s="36">
        <v>740457800</v>
      </c>
      <c r="G129" s="34">
        <v>97.52</v>
      </c>
      <c r="H129" s="20">
        <f t="shared" si="18"/>
        <v>0.9752</v>
      </c>
      <c r="I129" s="18">
        <v>2428121.9800000004</v>
      </c>
      <c r="J129" s="18">
        <v>230763.05</v>
      </c>
      <c r="L129" s="18">
        <v>314092.6</v>
      </c>
      <c r="M129" s="21">
        <f t="shared" si="19"/>
        <v>2972977.6300000004</v>
      </c>
      <c r="N129" s="18">
        <v>7241250</v>
      </c>
      <c r="O129" s="18">
        <v>4713845.96</v>
      </c>
      <c r="Q129" s="21">
        <f t="shared" si="20"/>
        <v>11955095.96</v>
      </c>
      <c r="R129" s="18">
        <v>1760957</v>
      </c>
      <c r="U129" s="22">
        <f t="shared" si="21"/>
        <v>1760957</v>
      </c>
      <c r="V129" s="21">
        <f t="shared" si="22"/>
        <v>16689030.590000002</v>
      </c>
      <c r="W129" s="23">
        <f t="shared" si="12"/>
        <v>0.23782003511881433</v>
      </c>
      <c r="X129" s="23">
        <f t="shared" si="12"/>
        <v>0</v>
      </c>
      <c r="Y129" s="23">
        <f t="shared" si="13"/>
        <v>0.23782003511881433</v>
      </c>
      <c r="Z129" s="24">
        <f t="shared" si="14"/>
        <v>1.6145546660457897</v>
      </c>
      <c r="AA129" s="24">
        <f t="shared" si="15"/>
        <v>0.40150534304588326</v>
      </c>
      <c r="AB129" s="25"/>
      <c r="AC129" s="24">
        <f t="shared" si="16"/>
        <v>2.2538800442104874</v>
      </c>
      <c r="AD129" s="35">
        <v>298430.8245243129</v>
      </c>
      <c r="AE129" s="27">
        <f t="shared" si="17"/>
        <v>6726.2727997263055</v>
      </c>
      <c r="AF129" s="29"/>
      <c r="AG129" s="30">
        <f>F129/H129</f>
        <v>759288146.021329</v>
      </c>
      <c r="AH129" s="23">
        <f>(M129/AG129)*100</f>
        <v>0.39154801053834537</v>
      </c>
      <c r="AI129" s="23">
        <f>(Q129/AG129)*100</f>
        <v>1.5745137103278537</v>
      </c>
      <c r="AJ129" s="23">
        <f>(R129/AG129)*100</f>
        <v>0.23192209824786772</v>
      </c>
      <c r="AK129" s="23">
        <f>(U129/AG129)*100</f>
        <v>0.23192209824786772</v>
      </c>
      <c r="AL129" s="23">
        <f t="shared" si="23"/>
        <v>2.1990000000000003</v>
      </c>
    </row>
    <row r="130" spans="1:38" ht="12.75">
      <c r="A130" s="14" t="s">
        <v>295</v>
      </c>
      <c r="B130" s="15" t="s">
        <v>215</v>
      </c>
      <c r="C130" s="16" t="s">
        <v>226</v>
      </c>
      <c r="D130" s="17"/>
      <c r="E130" s="17"/>
      <c r="F130" s="36">
        <v>123354298</v>
      </c>
      <c r="G130" s="34">
        <v>121.45</v>
      </c>
      <c r="H130" s="20">
        <f t="shared" si="18"/>
        <v>1.2145000000000001</v>
      </c>
      <c r="I130" s="18">
        <v>327239.05000000005</v>
      </c>
      <c r="J130" s="18">
        <v>31099.38</v>
      </c>
      <c r="L130" s="18">
        <v>42331.88</v>
      </c>
      <c r="M130" s="21">
        <f t="shared" si="19"/>
        <v>400670.31000000006</v>
      </c>
      <c r="N130" s="18">
        <v>1011277</v>
      </c>
      <c r="Q130" s="21">
        <f t="shared" si="20"/>
        <v>1011277</v>
      </c>
      <c r="U130" s="22">
        <f t="shared" si="21"/>
        <v>0</v>
      </c>
      <c r="V130" s="21">
        <f t="shared" si="22"/>
        <v>1411947.3099999998</v>
      </c>
      <c r="W130" s="23">
        <f aca="true" t="shared" si="24" ref="W130:X193">(R130/$F130)*100</f>
        <v>0</v>
      </c>
      <c r="X130" s="23">
        <f t="shared" si="24"/>
        <v>0</v>
      </c>
      <c r="Y130" s="23">
        <f aca="true" t="shared" si="25" ref="Y130:Y193">(U130/$F130)*100</f>
        <v>0</v>
      </c>
      <c r="Z130" s="24">
        <f aca="true" t="shared" si="26" ref="Z130:Z193">(Q130/F130)*100</f>
        <v>0.8198149690738785</v>
      </c>
      <c r="AA130" s="24">
        <f aca="true" t="shared" si="27" ref="AA130:AA193">(M130/F130)*100</f>
        <v>0.32481260604312306</v>
      </c>
      <c r="AB130" s="25"/>
      <c r="AC130" s="24">
        <f aca="true" t="shared" si="28" ref="AC130:AC193">((V130/F130)*100)-AB130</f>
        <v>1.1446275751170014</v>
      </c>
      <c r="AD130" s="35">
        <v>304133.9393939394</v>
      </c>
      <c r="AE130" s="27">
        <f aca="true" t="shared" si="29" ref="AE130:AE193">AD130/100*AC130</f>
        <v>3481.2009355926593</v>
      </c>
      <c r="AF130" s="29"/>
      <c r="AG130" s="30">
        <f>F130/H130</f>
        <v>101567968.71140386</v>
      </c>
      <c r="AH130" s="23">
        <f>(M130/AG130)*100</f>
        <v>0.394484910039373</v>
      </c>
      <c r="AI130" s="23">
        <f>(Q130/AG130)*100</f>
        <v>0.9956652799402256</v>
      </c>
      <c r="AJ130" s="23">
        <f>(R130/AG130)*100</f>
        <v>0</v>
      </c>
      <c r="AK130" s="23">
        <f>(U130/AG130)*100</f>
        <v>0</v>
      </c>
      <c r="AL130" s="23">
        <f t="shared" si="23"/>
        <v>1.3900000000000001</v>
      </c>
    </row>
    <row r="131" spans="1:38" ht="12.75">
      <c r="A131" s="14" t="s">
        <v>296</v>
      </c>
      <c r="B131" s="15" t="s">
        <v>297</v>
      </c>
      <c r="C131" s="16" t="s">
        <v>226</v>
      </c>
      <c r="D131" s="17"/>
      <c r="E131" s="17"/>
      <c r="F131" s="36">
        <v>1170762623</v>
      </c>
      <c r="G131" s="34">
        <v>101.99</v>
      </c>
      <c r="H131" s="20">
        <f aca="true" t="shared" si="30" ref="H131:H194">G131/100</f>
        <v>1.0199</v>
      </c>
      <c r="I131" s="18">
        <v>3614786.22</v>
      </c>
      <c r="J131" s="18">
        <v>343578.49</v>
      </c>
      <c r="L131" s="18">
        <v>467647.76</v>
      </c>
      <c r="M131" s="21">
        <f aca="true" t="shared" si="31" ref="M131:M194">SUM(I131:L131)</f>
        <v>4426012.47</v>
      </c>
      <c r="N131" s="18">
        <v>9402058</v>
      </c>
      <c r="O131" s="18">
        <v>4198870.87</v>
      </c>
      <c r="Q131" s="21">
        <f aca="true" t="shared" si="32" ref="Q131:Q194">SUM(N131:P131)</f>
        <v>13600928.870000001</v>
      </c>
      <c r="R131" s="18">
        <v>5369991.96</v>
      </c>
      <c r="S131" s="18">
        <v>468305.05</v>
      </c>
      <c r="U131" s="22">
        <f aca="true" t="shared" si="33" ref="U131:U194">SUM(R131:T131)</f>
        <v>5838297.01</v>
      </c>
      <c r="V131" s="21">
        <f aca="true" t="shared" si="34" ref="V131:V194">T131+S131+R131+P131+O131+N131+L131+K131+J131+I131</f>
        <v>23865238.349999998</v>
      </c>
      <c r="W131" s="23">
        <f t="shared" si="24"/>
        <v>0.45867470096028173</v>
      </c>
      <c r="X131" s="23">
        <f t="shared" si="24"/>
        <v>0.04000000006833153</v>
      </c>
      <c r="Y131" s="23">
        <f t="shared" si="25"/>
        <v>0.49867470102861317</v>
      </c>
      <c r="Z131" s="24">
        <f t="shared" si="26"/>
        <v>1.1617153300596956</v>
      </c>
      <c r="AA131" s="24">
        <f t="shared" si="27"/>
        <v>0.3780452487164855</v>
      </c>
      <c r="AB131" s="25"/>
      <c r="AC131" s="24">
        <f t="shared" si="28"/>
        <v>2.038435279804794</v>
      </c>
      <c r="AD131" s="35">
        <v>239425.716957606</v>
      </c>
      <c r="AE131" s="27">
        <f t="shared" si="29"/>
        <v>4880.53828338941</v>
      </c>
      <c r="AF131" s="29"/>
      <c r="AG131" s="30">
        <f>F131/H131</f>
        <v>1147919034.219041</v>
      </c>
      <c r="AH131" s="23">
        <f>(M131/AG131)*100</f>
        <v>0.38556834916594357</v>
      </c>
      <c r="AI131" s="23">
        <f>(Q131/AG131)*100</f>
        <v>1.1848334651278836</v>
      </c>
      <c r="AJ131" s="23">
        <f>(R131/AG131)*100</f>
        <v>0.46780232750939127</v>
      </c>
      <c r="AK131" s="23">
        <f>(U131/AG131)*100</f>
        <v>0.5085983275790825</v>
      </c>
      <c r="AL131" s="23">
        <f aca="true" t="shared" si="35" ref="AL131:AL194">ROUND(AH131,3)+ROUND(AI131,3)+ROUND(AK131,3)</f>
        <v>2.08</v>
      </c>
    </row>
    <row r="132" spans="1:38" ht="12.75">
      <c r="A132" s="14" t="s">
        <v>298</v>
      </c>
      <c r="B132" s="15" t="s">
        <v>299</v>
      </c>
      <c r="C132" s="16" t="s">
        <v>226</v>
      </c>
      <c r="D132" s="17"/>
      <c r="E132" s="17"/>
      <c r="F132" s="36">
        <v>1912783204</v>
      </c>
      <c r="G132" s="34">
        <v>97.84</v>
      </c>
      <c r="H132" s="20">
        <f t="shared" si="30"/>
        <v>0.9784</v>
      </c>
      <c r="I132" s="18">
        <v>6204894.54</v>
      </c>
      <c r="L132" s="18">
        <v>802817.11</v>
      </c>
      <c r="M132" s="21">
        <f t="shared" si="31"/>
        <v>7007711.65</v>
      </c>
      <c r="N132" s="18">
        <v>26929654</v>
      </c>
      <c r="Q132" s="21">
        <f t="shared" si="32"/>
        <v>26929654</v>
      </c>
      <c r="R132" s="18">
        <v>27419830.28</v>
      </c>
      <c r="T132" s="18">
        <v>678069.72</v>
      </c>
      <c r="U132" s="22">
        <f t="shared" si="33"/>
        <v>28097900</v>
      </c>
      <c r="V132" s="21">
        <f t="shared" si="34"/>
        <v>62035265.65</v>
      </c>
      <c r="W132" s="23">
        <f t="shared" si="24"/>
        <v>1.4335043418752227</v>
      </c>
      <c r="X132" s="23">
        <f t="shared" si="24"/>
        <v>0</v>
      </c>
      <c r="Y132" s="23">
        <f t="shared" si="25"/>
        <v>1.468953718395365</v>
      </c>
      <c r="Z132" s="24">
        <f t="shared" si="26"/>
        <v>1.4078780043491013</v>
      </c>
      <c r="AA132" s="24">
        <f t="shared" si="27"/>
        <v>0.3663620443417487</v>
      </c>
      <c r="AB132" s="25"/>
      <c r="AC132" s="24">
        <f t="shared" si="28"/>
        <v>3.243193767086215</v>
      </c>
      <c r="AD132" s="35">
        <v>159486.4775239499</v>
      </c>
      <c r="AE132" s="27">
        <f t="shared" si="29"/>
        <v>5172.455498402101</v>
      </c>
      <c r="AF132" s="29"/>
      <c r="AG132" s="30">
        <f>F132/H132</f>
        <v>1955011451.3491414</v>
      </c>
      <c r="AH132" s="23">
        <f>(M132/AG132)*100</f>
        <v>0.3584486241839669</v>
      </c>
      <c r="AI132" s="23">
        <f>(Q132/AG132)*100</f>
        <v>1.377467839455161</v>
      </c>
      <c r="AJ132" s="23">
        <f>(R132/AG132)*100</f>
        <v>1.402540648090718</v>
      </c>
      <c r="AK132" s="23">
        <f>(U132/AG132)*100</f>
        <v>1.437224318078025</v>
      </c>
      <c r="AL132" s="23">
        <f t="shared" si="35"/>
        <v>3.1719999999999997</v>
      </c>
    </row>
    <row r="133" spans="1:38" ht="12.75">
      <c r="A133" s="14" t="s">
        <v>300</v>
      </c>
      <c r="B133" s="15" t="s">
        <v>301</v>
      </c>
      <c r="C133" s="16" t="s">
        <v>226</v>
      </c>
      <c r="D133" s="17"/>
      <c r="E133" s="17"/>
      <c r="F133" s="36">
        <v>172029206</v>
      </c>
      <c r="G133" s="34">
        <v>106.5</v>
      </c>
      <c r="H133" s="20">
        <f t="shared" si="30"/>
        <v>1.065</v>
      </c>
      <c r="I133" s="18">
        <v>491774.13</v>
      </c>
      <c r="J133" s="18">
        <v>46739.49</v>
      </c>
      <c r="L133" s="18">
        <v>63618.94</v>
      </c>
      <c r="M133" s="21">
        <f t="shared" si="31"/>
        <v>602132.56</v>
      </c>
      <c r="N133" s="18">
        <v>1413673.5</v>
      </c>
      <c r="O133" s="18">
        <v>785092.41</v>
      </c>
      <c r="Q133" s="21">
        <f t="shared" si="32"/>
        <v>2198765.91</v>
      </c>
      <c r="R133" s="18">
        <v>136989</v>
      </c>
      <c r="U133" s="22">
        <f t="shared" si="33"/>
        <v>136989</v>
      </c>
      <c r="V133" s="21">
        <f t="shared" si="34"/>
        <v>2937887.47</v>
      </c>
      <c r="W133" s="23">
        <f t="shared" si="24"/>
        <v>0.07963124587112261</v>
      </c>
      <c r="X133" s="23">
        <f t="shared" si="24"/>
        <v>0</v>
      </c>
      <c r="Y133" s="23">
        <f t="shared" si="25"/>
        <v>0.07963124587112261</v>
      </c>
      <c r="Z133" s="24">
        <f t="shared" si="26"/>
        <v>1.2781352429191588</v>
      </c>
      <c r="AA133" s="24">
        <f t="shared" si="27"/>
        <v>0.35001763595886154</v>
      </c>
      <c r="AB133" s="25"/>
      <c r="AC133" s="24">
        <f t="shared" si="28"/>
        <v>1.707784124749143</v>
      </c>
      <c r="AD133" s="35">
        <v>283410.8527131783</v>
      </c>
      <c r="AE133" s="27">
        <f t="shared" si="29"/>
        <v>4840.045550451836</v>
      </c>
      <c r="AF133" s="29"/>
      <c r="AG133" s="30">
        <f>F133/H133</f>
        <v>161529770.8920188</v>
      </c>
      <c r="AH133" s="23">
        <f>(M133/AG133)*100</f>
        <v>0.37276878229618754</v>
      </c>
      <c r="AI133" s="23">
        <f>(Q133/AG133)*100</f>
        <v>1.361214033708904</v>
      </c>
      <c r="AJ133" s="23">
        <f>(R133/AG133)*100</f>
        <v>0.08480727685274556</v>
      </c>
      <c r="AK133" s="23">
        <f>(U133/AG133)*100</f>
        <v>0.08480727685274556</v>
      </c>
      <c r="AL133" s="23">
        <f t="shared" si="35"/>
        <v>1.819</v>
      </c>
    </row>
    <row r="134" spans="1:38" ht="12.75">
      <c r="A134" s="14" t="s">
        <v>302</v>
      </c>
      <c r="B134" s="15" t="s">
        <v>303</v>
      </c>
      <c r="C134" s="16" t="s">
        <v>226</v>
      </c>
      <c r="D134" s="17"/>
      <c r="E134" s="17"/>
      <c r="F134" s="36">
        <v>27302250</v>
      </c>
      <c r="G134" s="34">
        <v>53.17</v>
      </c>
      <c r="H134" s="20">
        <f t="shared" si="30"/>
        <v>0.5317000000000001</v>
      </c>
      <c r="I134" s="18">
        <v>161341.86</v>
      </c>
      <c r="J134" s="18">
        <v>15330.4</v>
      </c>
      <c r="L134" s="18">
        <v>20866.68</v>
      </c>
      <c r="M134" s="21">
        <f t="shared" si="31"/>
        <v>197538.93999999997</v>
      </c>
      <c r="O134" s="18">
        <v>542088.57</v>
      </c>
      <c r="Q134" s="21">
        <f t="shared" si="32"/>
        <v>542088.57</v>
      </c>
      <c r="R134" s="18">
        <v>275823.53</v>
      </c>
      <c r="U134" s="22">
        <f t="shared" si="33"/>
        <v>275823.53</v>
      </c>
      <c r="V134" s="21">
        <f t="shared" si="34"/>
        <v>1015451.04</v>
      </c>
      <c r="W134" s="23">
        <f t="shared" si="24"/>
        <v>1.010259337600381</v>
      </c>
      <c r="X134" s="23">
        <f t="shared" si="24"/>
        <v>0</v>
      </c>
      <c r="Y134" s="23">
        <f t="shared" si="25"/>
        <v>1.010259337600381</v>
      </c>
      <c r="Z134" s="24">
        <f t="shared" si="26"/>
        <v>1.9855087767491688</v>
      </c>
      <c r="AA134" s="24">
        <f t="shared" si="27"/>
        <v>0.7235262295232077</v>
      </c>
      <c r="AB134" s="38"/>
      <c r="AC134" s="24">
        <f t="shared" si="28"/>
        <v>3.719294343872758</v>
      </c>
      <c r="AD134" s="35">
        <v>105196.12403100776</v>
      </c>
      <c r="AE134" s="27">
        <f t="shared" si="29"/>
        <v>3912.5534910586425</v>
      </c>
      <c r="AF134" s="29"/>
      <c r="AG134" s="30">
        <f>F134/H134</f>
        <v>51348974.98589429</v>
      </c>
      <c r="AH134" s="23">
        <f>(M134/AG134)*100</f>
        <v>0.3846988962374896</v>
      </c>
      <c r="AI134" s="23">
        <f>(Q134/AG134)*100</f>
        <v>1.0556950165975334</v>
      </c>
      <c r="AJ134" s="23">
        <f>(R134/AG134)*100</f>
        <v>0.5371548898021227</v>
      </c>
      <c r="AK134" s="23">
        <f>(U134/AG134)*100</f>
        <v>0.5371548898021227</v>
      </c>
      <c r="AL134" s="23">
        <f t="shared" si="35"/>
        <v>1.9780000000000002</v>
      </c>
    </row>
    <row r="135" spans="1:38" ht="12.75">
      <c r="A135" s="14" t="s">
        <v>304</v>
      </c>
      <c r="B135" s="15" t="s">
        <v>305</v>
      </c>
      <c r="C135" s="16" t="s">
        <v>306</v>
      </c>
      <c r="D135" s="17"/>
      <c r="E135" s="17"/>
      <c r="F135" s="36">
        <v>740053040</v>
      </c>
      <c r="G135" s="34">
        <v>98.53</v>
      </c>
      <c r="H135" s="20">
        <f t="shared" si="30"/>
        <v>0.9853000000000001</v>
      </c>
      <c r="I135" s="18">
        <v>4869971.99</v>
      </c>
      <c r="L135" s="18">
        <v>149808</v>
      </c>
      <c r="M135" s="21">
        <f t="shared" si="31"/>
        <v>5019779.99</v>
      </c>
      <c r="N135" s="18">
        <v>10782519.78</v>
      </c>
      <c r="Q135" s="21">
        <f t="shared" si="32"/>
        <v>10782519.78</v>
      </c>
      <c r="R135" s="18">
        <v>5437199.22</v>
      </c>
      <c r="T135" s="18">
        <v>249800.78</v>
      </c>
      <c r="U135" s="22">
        <f t="shared" si="33"/>
        <v>5687000</v>
      </c>
      <c r="V135" s="21">
        <f t="shared" si="34"/>
        <v>21489299.77</v>
      </c>
      <c r="W135" s="23">
        <f t="shared" si="24"/>
        <v>0.7347039909463786</v>
      </c>
      <c r="X135" s="23">
        <f t="shared" si="24"/>
        <v>0</v>
      </c>
      <c r="Y135" s="23">
        <f t="shared" si="25"/>
        <v>0.7684584337360468</v>
      </c>
      <c r="Z135" s="24">
        <f t="shared" si="26"/>
        <v>1.456992836621548</v>
      </c>
      <c r="AA135" s="24">
        <f t="shared" si="27"/>
        <v>0.6783000296843589</v>
      </c>
      <c r="AB135" s="25"/>
      <c r="AC135" s="24">
        <f t="shared" si="28"/>
        <v>2.9037513000419537</v>
      </c>
      <c r="AD135" s="35">
        <v>208755.11363636365</v>
      </c>
      <c r="AE135" s="27">
        <f t="shared" si="29"/>
        <v>6061.7293261199675</v>
      </c>
      <c r="AF135" s="29"/>
      <c r="AG135" s="30">
        <f>F135/H135</f>
        <v>751094123.6171724</v>
      </c>
      <c r="AH135" s="23">
        <f>(M135/AG135)*100</f>
        <v>0.6683290192479988</v>
      </c>
      <c r="AI135" s="23">
        <f>(Q135/AG135)*100</f>
        <v>1.4355750419232114</v>
      </c>
      <c r="AJ135" s="23">
        <f>(R135/AG135)*100</f>
        <v>0.7239038422794669</v>
      </c>
      <c r="AK135" s="23">
        <f>(U135/AG135)*100</f>
        <v>0.7571620947601271</v>
      </c>
      <c r="AL135" s="23">
        <f t="shared" si="35"/>
        <v>2.861</v>
      </c>
    </row>
    <row r="136" spans="1:38" ht="12.75">
      <c r="A136" s="14" t="s">
        <v>307</v>
      </c>
      <c r="B136" s="15" t="s">
        <v>308</v>
      </c>
      <c r="C136" s="16" t="s">
        <v>306</v>
      </c>
      <c r="D136" s="17"/>
      <c r="E136" s="17"/>
      <c r="F136" s="36">
        <v>23190477</v>
      </c>
      <c r="G136" s="34">
        <v>108.07</v>
      </c>
      <c r="H136" s="20">
        <f t="shared" si="30"/>
        <v>1.0807</v>
      </c>
      <c r="I136" s="18">
        <v>152271.3</v>
      </c>
      <c r="J136" s="18">
        <v>9849.29</v>
      </c>
      <c r="L136" s="18">
        <v>4683.91</v>
      </c>
      <c r="M136" s="21">
        <f t="shared" si="31"/>
        <v>166804.5</v>
      </c>
      <c r="N136" s="18">
        <v>270665.22</v>
      </c>
      <c r="Q136" s="21">
        <f t="shared" si="32"/>
        <v>270665.22</v>
      </c>
      <c r="R136" s="18">
        <v>514070.64</v>
      </c>
      <c r="U136" s="22">
        <f t="shared" si="33"/>
        <v>514070.64</v>
      </c>
      <c r="V136" s="21">
        <f t="shared" si="34"/>
        <v>951540.3600000001</v>
      </c>
      <c r="W136" s="23">
        <f t="shared" si="24"/>
        <v>2.2167316351448916</v>
      </c>
      <c r="X136" s="23">
        <f t="shared" si="24"/>
        <v>0</v>
      </c>
      <c r="Y136" s="23">
        <f t="shared" si="25"/>
        <v>2.2167316351448916</v>
      </c>
      <c r="Z136" s="24">
        <f t="shared" si="26"/>
        <v>1.16713951161936</v>
      </c>
      <c r="AA136" s="24">
        <f t="shared" si="27"/>
        <v>0.7192801596965859</v>
      </c>
      <c r="AB136" s="25"/>
      <c r="AC136" s="24">
        <f t="shared" si="28"/>
        <v>4.103151306460838</v>
      </c>
      <c r="AD136" s="40">
        <v>46092.18436873748</v>
      </c>
      <c r="AE136" s="27">
        <f t="shared" si="29"/>
        <v>1891.2320651021898</v>
      </c>
      <c r="AF136" s="29"/>
      <c r="AG136" s="30">
        <f>F136/H136</f>
        <v>21458755.436291292</v>
      </c>
      <c r="AH136" s="23">
        <f>(M136/AG136)*100</f>
        <v>0.7773260685841002</v>
      </c>
      <c r="AI136" s="23">
        <f>(Q136/AG136)*100</f>
        <v>1.2613276702070422</v>
      </c>
      <c r="AJ136" s="23">
        <f>(R136/AG136)*100</f>
        <v>2.3956218781010845</v>
      </c>
      <c r="AK136" s="23">
        <f>(U136/AG136)*100</f>
        <v>2.3956218781010845</v>
      </c>
      <c r="AL136" s="23">
        <f t="shared" si="35"/>
        <v>4.433999999999999</v>
      </c>
    </row>
    <row r="137" spans="1:38" ht="12.75">
      <c r="A137" s="14" t="s">
        <v>309</v>
      </c>
      <c r="B137" s="15" t="s">
        <v>310</v>
      </c>
      <c r="C137" s="16" t="s">
        <v>306</v>
      </c>
      <c r="D137" s="17"/>
      <c r="E137" s="17"/>
      <c r="F137" s="36">
        <v>572245235</v>
      </c>
      <c r="G137" s="34">
        <v>105.1</v>
      </c>
      <c r="H137" s="20">
        <f t="shared" si="30"/>
        <v>1.051</v>
      </c>
      <c r="I137" s="18">
        <v>3617459.4</v>
      </c>
      <c r="J137" s="18">
        <v>236910.4</v>
      </c>
      <c r="L137" s="18">
        <v>112664.71</v>
      </c>
      <c r="M137" s="21">
        <f t="shared" si="31"/>
        <v>3967034.51</v>
      </c>
      <c r="N137" s="18">
        <v>9426938.5</v>
      </c>
      <c r="Q137" s="21">
        <f t="shared" si="32"/>
        <v>9426938.5</v>
      </c>
      <c r="R137" s="18">
        <v>4641129.94</v>
      </c>
      <c r="U137" s="22">
        <f t="shared" si="33"/>
        <v>4641129.94</v>
      </c>
      <c r="V137" s="21">
        <f t="shared" si="34"/>
        <v>18035102.950000003</v>
      </c>
      <c r="W137" s="23">
        <f t="shared" si="24"/>
        <v>0.8110386345113036</v>
      </c>
      <c r="X137" s="23">
        <f t="shared" si="24"/>
        <v>0</v>
      </c>
      <c r="Y137" s="23">
        <f t="shared" si="25"/>
        <v>0.8110386345113036</v>
      </c>
      <c r="Z137" s="24">
        <f t="shared" si="26"/>
        <v>1.6473598945738708</v>
      </c>
      <c r="AA137" s="24">
        <f t="shared" si="27"/>
        <v>0.6932402870947453</v>
      </c>
      <c r="AB137" s="25"/>
      <c r="AC137" s="24">
        <f t="shared" si="28"/>
        <v>3.1516388161799207</v>
      </c>
      <c r="AD137" s="35">
        <v>222811.14948199308</v>
      </c>
      <c r="AE137" s="27">
        <f t="shared" si="29"/>
        <v>7022.2026738511595</v>
      </c>
      <c r="AF137" s="29"/>
      <c r="AG137" s="30">
        <f>F137/H137</f>
        <v>544476912.4643197</v>
      </c>
      <c r="AH137" s="23">
        <f>(M137/AG137)*100</f>
        <v>0.7285955417365773</v>
      </c>
      <c r="AI137" s="23">
        <f>(Q137/AG137)*100</f>
        <v>1.7313752491971381</v>
      </c>
      <c r="AJ137" s="23">
        <f>(R137/AG137)*100</f>
        <v>0.8524016048713801</v>
      </c>
      <c r="AK137" s="23">
        <f>(U137/AG137)*100</f>
        <v>0.8524016048713801</v>
      </c>
      <c r="AL137" s="23">
        <f t="shared" si="35"/>
        <v>3.312</v>
      </c>
    </row>
    <row r="138" spans="1:38" ht="12.75">
      <c r="A138" s="14" t="s">
        <v>311</v>
      </c>
      <c r="B138" s="15" t="s">
        <v>312</v>
      </c>
      <c r="C138" s="16" t="s">
        <v>306</v>
      </c>
      <c r="D138" s="17"/>
      <c r="E138" s="17"/>
      <c r="F138" s="36">
        <v>833743359</v>
      </c>
      <c r="G138" s="34">
        <v>96.34</v>
      </c>
      <c r="H138" s="20">
        <f t="shared" si="30"/>
        <v>0.9634</v>
      </c>
      <c r="I138" s="18">
        <v>5577383.93</v>
      </c>
      <c r="J138" s="18">
        <v>361219.23</v>
      </c>
      <c r="L138" s="18">
        <v>171780.81</v>
      </c>
      <c r="M138" s="21">
        <f t="shared" si="31"/>
        <v>6110383.97</v>
      </c>
      <c r="N138" s="18">
        <v>7767628.5</v>
      </c>
      <c r="O138" s="18">
        <v>4091007.17</v>
      </c>
      <c r="Q138" s="21">
        <f t="shared" si="32"/>
        <v>11858635.67</v>
      </c>
      <c r="R138" s="18">
        <v>7827000</v>
      </c>
      <c r="U138" s="22">
        <f t="shared" si="33"/>
        <v>7827000</v>
      </c>
      <c r="V138" s="21">
        <f t="shared" si="34"/>
        <v>25796019.64</v>
      </c>
      <c r="W138" s="23">
        <f t="shared" si="24"/>
        <v>0.9387780922642407</v>
      </c>
      <c r="X138" s="23">
        <f t="shared" si="24"/>
        <v>0</v>
      </c>
      <c r="Y138" s="23">
        <f t="shared" si="25"/>
        <v>0.9387780922642407</v>
      </c>
      <c r="Z138" s="24">
        <f t="shared" si="26"/>
        <v>1.4223364470600839</v>
      </c>
      <c r="AA138" s="24">
        <f t="shared" si="27"/>
        <v>0.7328854741738339</v>
      </c>
      <c r="AB138" s="25"/>
      <c r="AC138" s="24">
        <f t="shared" si="28"/>
        <v>3.094000013498159</v>
      </c>
      <c r="AD138" s="35">
        <v>170699.67551622418</v>
      </c>
      <c r="AE138" s="27">
        <f t="shared" si="29"/>
        <v>5281.447983513289</v>
      </c>
      <c r="AF138" s="29"/>
      <c r="AG138" s="30">
        <f>F138/H138</f>
        <v>865417644.7996678</v>
      </c>
      <c r="AH138" s="23">
        <f>(M138/AG138)*100</f>
        <v>0.7060618658190715</v>
      </c>
      <c r="AI138" s="23">
        <f>(Q138/AG138)*100</f>
        <v>1.3702789330976848</v>
      </c>
      <c r="AJ138" s="23">
        <f>(R138/AG138)*100</f>
        <v>0.9044188140873697</v>
      </c>
      <c r="AK138" s="23">
        <f>(U138/AG138)*100</f>
        <v>0.9044188140873697</v>
      </c>
      <c r="AL138" s="23">
        <f t="shared" si="35"/>
        <v>2.98</v>
      </c>
    </row>
    <row r="139" spans="1:38" ht="12.75">
      <c r="A139" s="14" t="s">
        <v>313</v>
      </c>
      <c r="B139" s="15" t="s">
        <v>314</v>
      </c>
      <c r="C139" s="16" t="s">
        <v>306</v>
      </c>
      <c r="D139" s="17"/>
      <c r="E139" s="17"/>
      <c r="F139" s="36">
        <v>776694478</v>
      </c>
      <c r="G139" s="34">
        <v>96.72</v>
      </c>
      <c r="H139" s="20">
        <f t="shared" si="30"/>
        <v>0.9672</v>
      </c>
      <c r="I139" s="18">
        <v>5115822</v>
      </c>
      <c r="J139" s="18">
        <v>332262.44</v>
      </c>
      <c r="L139" s="18">
        <v>158010.17</v>
      </c>
      <c r="M139" s="21">
        <f t="shared" si="31"/>
        <v>5606094.61</v>
      </c>
      <c r="N139" s="18">
        <v>6803048</v>
      </c>
      <c r="O139" s="18">
        <v>3504202.35</v>
      </c>
      <c r="Q139" s="21">
        <f t="shared" si="32"/>
        <v>10307250.35</v>
      </c>
      <c r="R139" s="18">
        <v>4356026.9</v>
      </c>
      <c r="S139" s="18">
        <v>155338</v>
      </c>
      <c r="U139" s="22">
        <f t="shared" si="33"/>
        <v>4511364.9</v>
      </c>
      <c r="V139" s="21">
        <f t="shared" si="34"/>
        <v>20424709.86</v>
      </c>
      <c r="W139" s="23">
        <f t="shared" si="24"/>
        <v>0.5608417496692953</v>
      </c>
      <c r="X139" s="23">
        <f t="shared" si="24"/>
        <v>0.019999884690824338</v>
      </c>
      <c r="Y139" s="23">
        <f t="shared" si="25"/>
        <v>0.5808416343601197</v>
      </c>
      <c r="Z139" s="24">
        <f t="shared" si="26"/>
        <v>1.3270662586067723</v>
      </c>
      <c r="AA139" s="24">
        <f t="shared" si="27"/>
        <v>0.7217889104137547</v>
      </c>
      <c r="AB139" s="25"/>
      <c r="AC139" s="24">
        <f t="shared" si="28"/>
        <v>2.6296968033806465</v>
      </c>
      <c r="AD139" s="35">
        <v>240481.18577075098</v>
      </c>
      <c r="AE139" s="27">
        <f t="shared" si="29"/>
        <v>6323.926054945312</v>
      </c>
      <c r="AF139" s="29"/>
      <c r="AG139" s="30">
        <f>F139/H139</f>
        <v>803033992.9693962</v>
      </c>
      <c r="AH139" s="23">
        <f>(M139/AG139)*100</f>
        <v>0.6981142341521837</v>
      </c>
      <c r="AI139" s="23">
        <f>(Q139/AG139)*100</f>
        <v>1.28353848532447</v>
      </c>
      <c r="AJ139" s="23">
        <f>(R139/AG139)*100</f>
        <v>0.5424461402801425</v>
      </c>
      <c r="AK139" s="23">
        <f>(U139/AG139)*100</f>
        <v>0.5617900287531077</v>
      </c>
      <c r="AL139" s="23">
        <f t="shared" si="35"/>
        <v>2.544</v>
      </c>
    </row>
    <row r="140" spans="1:38" ht="12.75">
      <c r="A140" s="14" t="s">
        <v>315</v>
      </c>
      <c r="B140" s="15" t="s">
        <v>316</v>
      </c>
      <c r="C140" s="16" t="s">
        <v>306</v>
      </c>
      <c r="D140" s="17"/>
      <c r="E140" s="17"/>
      <c r="F140" s="36">
        <v>347880725</v>
      </c>
      <c r="G140" s="34">
        <v>61.29</v>
      </c>
      <c r="H140" s="20">
        <f t="shared" si="30"/>
        <v>0.6129</v>
      </c>
      <c r="I140" s="18">
        <v>3857913.76</v>
      </c>
      <c r="J140" s="18">
        <v>250172.34</v>
      </c>
      <c r="L140" s="18">
        <v>118971.54</v>
      </c>
      <c r="M140" s="21">
        <f t="shared" si="31"/>
        <v>4227057.64</v>
      </c>
      <c r="N140" s="18">
        <v>7926452.5</v>
      </c>
      <c r="Q140" s="21">
        <f t="shared" si="32"/>
        <v>7926452.5</v>
      </c>
      <c r="R140" s="18">
        <v>5733479.05</v>
      </c>
      <c r="S140" s="18">
        <v>139153</v>
      </c>
      <c r="U140" s="22">
        <f t="shared" si="33"/>
        <v>5872632.05</v>
      </c>
      <c r="V140" s="21">
        <f t="shared" si="34"/>
        <v>18026142.189999998</v>
      </c>
      <c r="W140" s="23">
        <f t="shared" si="24"/>
        <v>1.648116333550817</v>
      </c>
      <c r="X140" s="23">
        <f t="shared" si="24"/>
        <v>0.04000020409294019</v>
      </c>
      <c r="Y140" s="23">
        <f t="shared" si="25"/>
        <v>1.6881165376437568</v>
      </c>
      <c r="Z140" s="24">
        <f t="shared" si="26"/>
        <v>2.278497177444942</v>
      </c>
      <c r="AA140" s="24">
        <f t="shared" si="27"/>
        <v>1.2150882001295127</v>
      </c>
      <c r="AB140" s="25"/>
      <c r="AC140" s="24">
        <f t="shared" si="28"/>
        <v>5.181701915218211</v>
      </c>
      <c r="AD140" s="35">
        <v>105723.41040462427</v>
      </c>
      <c r="AE140" s="27">
        <f t="shared" si="29"/>
        <v>5478.271981770425</v>
      </c>
      <c r="AF140" s="29"/>
      <c r="AG140" s="30">
        <f>F140/H140</f>
        <v>567597854.4623919</v>
      </c>
      <c r="AH140" s="23">
        <f>(M140/AG140)*100</f>
        <v>0.7447275578593784</v>
      </c>
      <c r="AI140" s="23">
        <f>(Q140/AG140)*100</f>
        <v>1.396490920056005</v>
      </c>
      <c r="AJ140" s="23">
        <f>(R140/AG140)*100</f>
        <v>1.0101305008332957</v>
      </c>
      <c r="AK140" s="23">
        <f>(U140/AG140)*100</f>
        <v>1.0346466259218587</v>
      </c>
      <c r="AL140" s="23">
        <f t="shared" si="35"/>
        <v>3.176</v>
      </c>
    </row>
    <row r="141" spans="1:38" ht="12.75">
      <c r="A141" s="14" t="s">
        <v>317</v>
      </c>
      <c r="B141" s="15" t="s">
        <v>318</v>
      </c>
      <c r="C141" s="16" t="s">
        <v>306</v>
      </c>
      <c r="D141" s="17"/>
      <c r="E141" s="17"/>
      <c r="F141" s="36">
        <v>140824035</v>
      </c>
      <c r="G141" s="34">
        <v>94.98</v>
      </c>
      <c r="H141" s="20">
        <f t="shared" si="30"/>
        <v>0.9498000000000001</v>
      </c>
      <c r="I141" s="18">
        <v>951718.85</v>
      </c>
      <c r="J141" s="18">
        <v>61646.79</v>
      </c>
      <c r="L141" s="18">
        <v>29316.64</v>
      </c>
      <c r="M141" s="21">
        <f t="shared" si="31"/>
        <v>1042682.28</v>
      </c>
      <c r="N141" s="18">
        <v>1206403</v>
      </c>
      <c r="Q141" s="21">
        <f t="shared" si="32"/>
        <v>1206403</v>
      </c>
      <c r="R141" s="18">
        <v>1658550</v>
      </c>
      <c r="U141" s="22">
        <f t="shared" si="33"/>
        <v>1658550</v>
      </c>
      <c r="V141" s="21">
        <f t="shared" si="34"/>
        <v>3907635.2800000003</v>
      </c>
      <c r="W141" s="23">
        <f t="shared" si="24"/>
        <v>1.1777463981911893</v>
      </c>
      <c r="X141" s="23">
        <f t="shared" si="24"/>
        <v>0</v>
      </c>
      <c r="Y141" s="23">
        <f t="shared" si="25"/>
        <v>1.1777463981911893</v>
      </c>
      <c r="Z141" s="24">
        <f t="shared" si="26"/>
        <v>0.8566740755581957</v>
      </c>
      <c r="AA141" s="24">
        <f t="shared" si="27"/>
        <v>0.7404150008910055</v>
      </c>
      <c r="AB141" s="25"/>
      <c r="AC141" s="24">
        <f t="shared" si="28"/>
        <v>2.774835474640391</v>
      </c>
      <c r="AD141" s="35">
        <v>137084.63768115942</v>
      </c>
      <c r="AE141" s="27">
        <f t="shared" si="29"/>
        <v>3803.87315665906</v>
      </c>
      <c r="AF141" s="29"/>
      <c r="AG141" s="30">
        <f>F141/H141</f>
        <v>148267040.42956412</v>
      </c>
      <c r="AH141" s="23">
        <f>(M141/AG141)*100</f>
        <v>0.7032461678462771</v>
      </c>
      <c r="AI141" s="23">
        <f>(Q141/AG141)*100</f>
        <v>0.8136690369651743</v>
      </c>
      <c r="AJ141" s="23">
        <f>(R141/AG141)*100</f>
        <v>1.1186235290019917</v>
      </c>
      <c r="AK141" s="23">
        <f>(U141/AG141)*100</f>
        <v>1.1186235290019917</v>
      </c>
      <c r="AL141" s="23">
        <f t="shared" si="35"/>
        <v>2.636</v>
      </c>
    </row>
    <row r="142" spans="1:38" ht="12.75">
      <c r="A142" s="14" t="s">
        <v>319</v>
      </c>
      <c r="B142" s="15" t="s">
        <v>320</v>
      </c>
      <c r="C142" s="16" t="s">
        <v>306</v>
      </c>
      <c r="D142" s="17"/>
      <c r="E142" s="17"/>
      <c r="F142" s="36">
        <v>1750193190</v>
      </c>
      <c r="G142" s="34">
        <v>116.73</v>
      </c>
      <c r="H142" s="20">
        <f t="shared" si="30"/>
        <v>1.1673</v>
      </c>
      <c r="I142" s="18">
        <v>11310874.54</v>
      </c>
      <c r="J142" s="18">
        <v>731897.61</v>
      </c>
      <c r="L142" s="18">
        <v>348060</v>
      </c>
      <c r="M142" s="21">
        <f t="shared" si="31"/>
        <v>12390832.149999999</v>
      </c>
      <c r="N142" s="18">
        <v>7237048</v>
      </c>
      <c r="Q142" s="21">
        <f t="shared" si="32"/>
        <v>7237048</v>
      </c>
      <c r="R142" s="18">
        <v>23795017.98</v>
      </c>
      <c r="U142" s="22">
        <f t="shared" si="33"/>
        <v>23795017.98</v>
      </c>
      <c r="V142" s="21">
        <f t="shared" si="34"/>
        <v>43422898.129999995</v>
      </c>
      <c r="W142" s="23">
        <f t="shared" si="24"/>
        <v>1.359565224910971</v>
      </c>
      <c r="X142" s="23">
        <f t="shared" si="24"/>
        <v>0</v>
      </c>
      <c r="Y142" s="23">
        <f t="shared" si="25"/>
        <v>1.359565224910971</v>
      </c>
      <c r="Z142" s="24">
        <f t="shared" si="26"/>
        <v>0.4134999519681596</v>
      </c>
      <c r="AA142" s="24">
        <f t="shared" si="27"/>
        <v>0.7079693956528307</v>
      </c>
      <c r="AB142" s="25"/>
      <c r="AC142" s="24">
        <f t="shared" si="28"/>
        <v>2.481034572531961</v>
      </c>
      <c r="AD142" s="35">
        <v>54849.001114375445</v>
      </c>
      <c r="AE142" s="27">
        <f t="shared" si="29"/>
        <v>1360.8226803360956</v>
      </c>
      <c r="AF142" s="29"/>
      <c r="AG142" s="30">
        <f>F142/H142</f>
        <v>1499351657.6715498</v>
      </c>
      <c r="AH142" s="23">
        <f>(M142/AG142)*100</f>
        <v>0.8264126755455492</v>
      </c>
      <c r="AI142" s="23">
        <f>(Q142/AG142)*100</f>
        <v>0.4826784939324326</v>
      </c>
      <c r="AJ142" s="23">
        <f>(R142/AG142)*100</f>
        <v>1.5870204870385767</v>
      </c>
      <c r="AK142" s="23">
        <f>(U142/AG142)*100</f>
        <v>1.5870204870385767</v>
      </c>
      <c r="AL142" s="23">
        <f t="shared" si="35"/>
        <v>2.896</v>
      </c>
    </row>
    <row r="143" spans="1:38" ht="12.75">
      <c r="A143" s="14" t="s">
        <v>321</v>
      </c>
      <c r="B143" s="15" t="s">
        <v>322</v>
      </c>
      <c r="C143" s="16" t="s">
        <v>306</v>
      </c>
      <c r="D143" s="17"/>
      <c r="E143" s="17"/>
      <c r="F143" s="36">
        <v>4512015776</v>
      </c>
      <c r="G143" s="34">
        <v>50.22</v>
      </c>
      <c r="H143" s="20">
        <f t="shared" si="30"/>
        <v>0.5022</v>
      </c>
      <c r="I143" s="18">
        <v>62564354.68</v>
      </c>
      <c r="L143" s="18">
        <v>1929184.33</v>
      </c>
      <c r="M143" s="21">
        <f t="shared" si="31"/>
        <v>64493539.01</v>
      </c>
      <c r="N143" s="18">
        <v>150018950</v>
      </c>
      <c r="Q143" s="21">
        <f t="shared" si="32"/>
        <v>150018950</v>
      </c>
      <c r="R143" s="18">
        <v>41461631.6</v>
      </c>
      <c r="S143" s="18">
        <v>451202</v>
      </c>
      <c r="T143" s="18">
        <v>3241886</v>
      </c>
      <c r="U143" s="22">
        <f t="shared" si="33"/>
        <v>45154719.6</v>
      </c>
      <c r="V143" s="21">
        <f t="shared" si="34"/>
        <v>259667208.61</v>
      </c>
      <c r="W143" s="23">
        <f t="shared" si="24"/>
        <v>0.9189159271237443</v>
      </c>
      <c r="X143" s="23">
        <f t="shared" si="24"/>
        <v>0.010000009361669395</v>
      </c>
      <c r="Y143" s="23">
        <f t="shared" si="25"/>
        <v>1.0007659955486823</v>
      </c>
      <c r="Z143" s="24">
        <f t="shared" si="26"/>
        <v>3.3248764509638984</v>
      </c>
      <c r="AA143" s="24">
        <f t="shared" si="27"/>
        <v>1.4293730831582978</v>
      </c>
      <c r="AB143" s="25"/>
      <c r="AC143" s="24">
        <f t="shared" si="28"/>
        <v>5.755015529670879</v>
      </c>
      <c r="AD143" s="35">
        <v>138466.94590612504</v>
      </c>
      <c r="AE143" s="27">
        <f t="shared" si="29"/>
        <v>7968.794240358471</v>
      </c>
      <c r="AF143" s="29"/>
      <c r="AG143" s="30">
        <f>F143/H143</f>
        <v>8984499753.08642</v>
      </c>
      <c r="AH143" s="23">
        <f>(M143/AG143)*100</f>
        <v>0.7178311623620971</v>
      </c>
      <c r="AI143" s="23">
        <f>(Q143/AG143)*100</f>
        <v>1.6697529536740696</v>
      </c>
      <c r="AJ143" s="23">
        <f>(R143/AG143)*100</f>
        <v>0.4614795786015443</v>
      </c>
      <c r="AK143" s="23">
        <f>(U143/AG143)*100</f>
        <v>0.5025846829645482</v>
      </c>
      <c r="AL143" s="23">
        <f t="shared" si="35"/>
        <v>2.891</v>
      </c>
    </row>
    <row r="144" spans="1:38" ht="12.75">
      <c r="A144" s="14" t="s">
        <v>323</v>
      </c>
      <c r="B144" s="15" t="s">
        <v>324</v>
      </c>
      <c r="C144" s="16" t="s">
        <v>306</v>
      </c>
      <c r="D144" s="17"/>
      <c r="E144" s="17"/>
      <c r="F144" s="36">
        <v>90858407</v>
      </c>
      <c r="G144" s="34">
        <v>101.97</v>
      </c>
      <c r="H144" s="20">
        <f t="shared" si="30"/>
        <v>1.0197</v>
      </c>
      <c r="I144" s="18">
        <v>577024.85</v>
      </c>
      <c r="J144" s="18">
        <v>37334.46</v>
      </c>
      <c r="L144" s="18">
        <v>17754.71</v>
      </c>
      <c r="M144" s="21">
        <f t="shared" si="31"/>
        <v>632114.0199999999</v>
      </c>
      <c r="N144" s="18">
        <v>791164</v>
      </c>
      <c r="Q144" s="21">
        <f t="shared" si="32"/>
        <v>791164</v>
      </c>
      <c r="R144" s="18">
        <v>1161937.65</v>
      </c>
      <c r="U144" s="22">
        <f t="shared" si="33"/>
        <v>1161937.65</v>
      </c>
      <c r="V144" s="21">
        <f t="shared" si="34"/>
        <v>2585215.67</v>
      </c>
      <c r="W144" s="23">
        <f t="shared" si="24"/>
        <v>1.278844400166514</v>
      </c>
      <c r="X144" s="23">
        <f t="shared" si="24"/>
        <v>0</v>
      </c>
      <c r="Y144" s="23">
        <f t="shared" si="25"/>
        <v>1.278844400166514</v>
      </c>
      <c r="Z144" s="24">
        <f t="shared" si="26"/>
        <v>0.8707658720012559</v>
      </c>
      <c r="AA144" s="24">
        <f t="shared" si="27"/>
        <v>0.6957132981651328</v>
      </c>
      <c r="AB144" s="25"/>
      <c r="AC144" s="24">
        <f t="shared" si="28"/>
        <v>2.8453235703329027</v>
      </c>
      <c r="AD144" s="35">
        <v>166444.30107526883</v>
      </c>
      <c r="AE144" s="27">
        <f t="shared" si="29"/>
        <v>4735.878929970485</v>
      </c>
      <c r="AF144" s="29"/>
      <c r="AG144" s="30">
        <f>F144/H144</f>
        <v>89103076.39501815</v>
      </c>
      <c r="AH144" s="23">
        <f>(M144/AG144)*100</f>
        <v>0.7094188501389859</v>
      </c>
      <c r="AI144" s="23">
        <f>(Q144/AG144)*100</f>
        <v>0.8879199596796805</v>
      </c>
      <c r="AJ144" s="23">
        <f>(R144/AG144)*100</f>
        <v>1.3040376348497942</v>
      </c>
      <c r="AK144" s="23">
        <f>(U144/AG144)*100</f>
        <v>1.3040376348497942</v>
      </c>
      <c r="AL144" s="23">
        <f t="shared" si="35"/>
        <v>2.901</v>
      </c>
    </row>
    <row r="145" spans="1:38" ht="12.75">
      <c r="A145" s="14" t="s">
        <v>325</v>
      </c>
      <c r="B145" s="15" t="s">
        <v>326</v>
      </c>
      <c r="C145" s="16" t="s">
        <v>306</v>
      </c>
      <c r="D145" s="17"/>
      <c r="E145" s="17"/>
      <c r="F145" s="36">
        <v>289415447</v>
      </c>
      <c r="G145" s="34">
        <v>104.16</v>
      </c>
      <c r="H145" s="20">
        <f t="shared" si="30"/>
        <v>1.0415999999999999</v>
      </c>
      <c r="I145" s="18">
        <v>1891303.52</v>
      </c>
      <c r="J145" s="18">
        <v>122409.62</v>
      </c>
      <c r="L145" s="18">
        <v>58212.91</v>
      </c>
      <c r="M145" s="21">
        <f t="shared" si="31"/>
        <v>2071926.05</v>
      </c>
      <c r="N145" s="18">
        <v>4114583</v>
      </c>
      <c r="Q145" s="21">
        <f t="shared" si="32"/>
        <v>4114583</v>
      </c>
      <c r="R145" s="18">
        <v>3129614.53</v>
      </c>
      <c r="S145" s="18">
        <v>57883.09</v>
      </c>
      <c r="U145" s="22">
        <f t="shared" si="33"/>
        <v>3187497.6199999996</v>
      </c>
      <c r="V145" s="21">
        <f t="shared" si="34"/>
        <v>9374006.67</v>
      </c>
      <c r="W145" s="23">
        <f t="shared" si="24"/>
        <v>1.0813571156759991</v>
      </c>
      <c r="X145" s="23">
        <f t="shared" si="24"/>
        <v>0.020000000207314433</v>
      </c>
      <c r="Y145" s="23">
        <f t="shared" si="25"/>
        <v>1.1013571158833133</v>
      </c>
      <c r="Z145" s="24">
        <f t="shared" si="26"/>
        <v>1.4216874194693554</v>
      </c>
      <c r="AA145" s="24">
        <f t="shared" si="27"/>
        <v>0.7159002988530878</v>
      </c>
      <c r="AB145" s="25"/>
      <c r="AC145" s="24">
        <f t="shared" si="28"/>
        <v>3.238944834205757</v>
      </c>
      <c r="AD145" s="35">
        <v>138551.16707616707</v>
      </c>
      <c r="AE145" s="27">
        <f t="shared" si="29"/>
        <v>4487.595868745301</v>
      </c>
      <c r="AF145" s="29"/>
      <c r="AG145" s="30">
        <f>F145/H145</f>
        <v>277856611.9431644</v>
      </c>
      <c r="AH145" s="23">
        <f>(M145/AG145)*100</f>
        <v>0.7456817512853762</v>
      </c>
      <c r="AI145" s="23">
        <f>(Q145/AG145)*100</f>
        <v>1.4808296161192804</v>
      </c>
      <c r="AJ145" s="23">
        <f>(R145/AG145)*100</f>
        <v>1.1263415716881204</v>
      </c>
      <c r="AK145" s="23">
        <f>(U145/AG145)*100</f>
        <v>1.1471735719040592</v>
      </c>
      <c r="AL145" s="23">
        <f t="shared" si="35"/>
        <v>3.3740000000000006</v>
      </c>
    </row>
    <row r="146" spans="1:38" ht="12.75">
      <c r="A146" s="14" t="s">
        <v>327</v>
      </c>
      <c r="B146" s="15" t="s">
        <v>328</v>
      </c>
      <c r="C146" s="16" t="s">
        <v>306</v>
      </c>
      <c r="D146" s="17"/>
      <c r="E146" s="17"/>
      <c r="F146" s="36">
        <v>1076450175</v>
      </c>
      <c r="G146" s="34">
        <v>97.97</v>
      </c>
      <c r="H146" s="20">
        <f t="shared" si="30"/>
        <v>0.9797</v>
      </c>
      <c r="I146" s="18">
        <v>7521951.76</v>
      </c>
      <c r="L146" s="18">
        <v>231922.59</v>
      </c>
      <c r="M146" s="21">
        <f t="shared" si="31"/>
        <v>7753874.35</v>
      </c>
      <c r="N146" s="18">
        <v>14849536.5</v>
      </c>
      <c r="Q146" s="21">
        <f t="shared" si="32"/>
        <v>14849536.5</v>
      </c>
      <c r="R146" s="18">
        <v>9091442</v>
      </c>
      <c r="S146" s="18" t="s">
        <v>329</v>
      </c>
      <c r="T146" s="18">
        <v>368158</v>
      </c>
      <c r="U146" s="22">
        <f t="shared" si="33"/>
        <v>9459600</v>
      </c>
      <c r="V146" s="21">
        <f t="shared" si="34"/>
        <v>32063010.85</v>
      </c>
      <c r="W146" s="23">
        <f t="shared" si="24"/>
        <v>0.8445762015877789</v>
      </c>
      <c r="X146" s="23">
        <f t="shared" si="24"/>
        <v>0</v>
      </c>
      <c r="Y146" s="23">
        <f t="shared" si="25"/>
        <v>0.8787773200928691</v>
      </c>
      <c r="Z146" s="24">
        <f t="shared" si="26"/>
        <v>1.3794912987960637</v>
      </c>
      <c r="AA146" s="24">
        <f t="shared" si="27"/>
        <v>0.7203189269768105</v>
      </c>
      <c r="AB146" s="25"/>
      <c r="AC146" s="24">
        <f t="shared" si="28"/>
        <v>2.9785875458657434</v>
      </c>
      <c r="AD146" s="35">
        <v>232556.64532650448</v>
      </c>
      <c r="AE146" s="27">
        <f t="shared" si="29"/>
        <v>6926.903274778431</v>
      </c>
      <c r="AF146" s="29"/>
      <c r="AG146" s="30">
        <f>F146/H146</f>
        <v>1098754899.459018</v>
      </c>
      <c r="AH146" s="23">
        <f>(M146/AG146)*100</f>
        <v>0.7056964527591814</v>
      </c>
      <c r="AI146" s="23">
        <f>(Q146/AG146)*100</f>
        <v>1.3514876254305035</v>
      </c>
      <c r="AJ146" s="23">
        <f>(R146/AG146)*100</f>
        <v>0.827431304695547</v>
      </c>
      <c r="AK146" s="23">
        <f>(U146/AG146)*100</f>
        <v>0.8609381404949841</v>
      </c>
      <c r="AL146" s="23">
        <f t="shared" si="35"/>
        <v>2.918</v>
      </c>
    </row>
    <row r="147" spans="1:38" ht="12.75">
      <c r="A147" s="14" t="s">
        <v>330</v>
      </c>
      <c r="B147" s="15" t="s">
        <v>331</v>
      </c>
      <c r="C147" s="16" t="s">
        <v>306</v>
      </c>
      <c r="D147" s="17"/>
      <c r="E147" s="17"/>
      <c r="F147" s="36">
        <v>175530288</v>
      </c>
      <c r="G147" s="34">
        <v>70.93</v>
      </c>
      <c r="H147" s="20">
        <f t="shared" si="30"/>
        <v>0.7093</v>
      </c>
      <c r="I147" s="18">
        <v>1756948.76</v>
      </c>
      <c r="J147" s="18">
        <v>113828.15</v>
      </c>
      <c r="L147" s="18">
        <v>54131.92</v>
      </c>
      <c r="M147" s="21">
        <f t="shared" si="31"/>
        <v>1924908.8299999998</v>
      </c>
      <c r="N147" s="18">
        <v>2714952</v>
      </c>
      <c r="O147" s="18">
        <v>1372969.64</v>
      </c>
      <c r="Q147" s="21">
        <f t="shared" si="32"/>
        <v>4087921.6399999997</v>
      </c>
      <c r="R147" s="18">
        <v>1656425.38</v>
      </c>
      <c r="S147" s="18">
        <v>53614.82</v>
      </c>
      <c r="U147" s="22">
        <f t="shared" si="33"/>
        <v>1710040.2</v>
      </c>
      <c r="V147" s="21">
        <f t="shared" si="34"/>
        <v>7722870.67</v>
      </c>
      <c r="W147" s="23">
        <f t="shared" si="24"/>
        <v>0.9436692657850592</v>
      </c>
      <c r="X147" s="23">
        <f t="shared" si="24"/>
        <v>0.03054448358222941</v>
      </c>
      <c r="Y147" s="23">
        <f t="shared" si="25"/>
        <v>0.9742137493672887</v>
      </c>
      <c r="Z147" s="24">
        <f t="shared" si="26"/>
        <v>2.328898155741646</v>
      </c>
      <c r="AA147" s="24">
        <f t="shared" si="27"/>
        <v>1.0966248913122045</v>
      </c>
      <c r="AB147" s="25"/>
      <c r="AC147" s="24">
        <f t="shared" si="28"/>
        <v>4.39973679642114</v>
      </c>
      <c r="AD147" s="35">
        <v>161728.9962825279</v>
      </c>
      <c r="AE147" s="27">
        <f t="shared" si="29"/>
        <v>7115.650159924957</v>
      </c>
      <c r="AF147" s="29"/>
      <c r="AG147" s="30">
        <f>F147/H147</f>
        <v>247469741.9991541</v>
      </c>
      <c r="AH147" s="23">
        <f>(M147/AG147)*100</f>
        <v>0.7778360354077468</v>
      </c>
      <c r="AI147" s="23">
        <f>(Q147/AG147)*100</f>
        <v>1.6518874618675496</v>
      </c>
      <c r="AJ147" s="23">
        <f>(R147/AG147)*100</f>
        <v>0.6693446102213425</v>
      </c>
      <c r="AK147" s="23">
        <f>(U147/AG147)*100</f>
        <v>0.6910098124262178</v>
      </c>
      <c r="AL147" s="23">
        <f t="shared" si="35"/>
        <v>3.1209999999999996</v>
      </c>
    </row>
    <row r="148" spans="1:38" ht="12.75">
      <c r="A148" s="14" t="s">
        <v>332</v>
      </c>
      <c r="B148" s="15" t="s">
        <v>333</v>
      </c>
      <c r="C148" s="16" t="s">
        <v>306</v>
      </c>
      <c r="D148" s="17"/>
      <c r="E148" s="17"/>
      <c r="F148" s="36">
        <v>356975717</v>
      </c>
      <c r="G148" s="34">
        <v>58.17</v>
      </c>
      <c r="H148" s="20">
        <f t="shared" si="30"/>
        <v>0.5817</v>
      </c>
      <c r="I148" s="18">
        <v>4719028.84</v>
      </c>
      <c r="L148" s="18">
        <v>145403.09</v>
      </c>
      <c r="M148" s="21">
        <f t="shared" si="31"/>
        <v>4864431.93</v>
      </c>
      <c r="N148" s="18">
        <v>3863198.5</v>
      </c>
      <c r="Q148" s="21">
        <f t="shared" si="32"/>
        <v>3863198.5</v>
      </c>
      <c r="R148" s="18">
        <v>9692722.99</v>
      </c>
      <c r="T148" s="18">
        <v>227277.01</v>
      </c>
      <c r="U148" s="22">
        <f t="shared" si="33"/>
        <v>9920000</v>
      </c>
      <c r="V148" s="21">
        <f t="shared" si="34"/>
        <v>18647630.43</v>
      </c>
      <c r="W148" s="23">
        <f t="shared" si="24"/>
        <v>2.7152331456764047</v>
      </c>
      <c r="X148" s="23">
        <f t="shared" si="24"/>
        <v>0</v>
      </c>
      <c r="Y148" s="23">
        <f t="shared" si="25"/>
        <v>2.7789005043163764</v>
      </c>
      <c r="Z148" s="24">
        <f t="shared" si="26"/>
        <v>1.0822020423310754</v>
      </c>
      <c r="AA148" s="24">
        <f t="shared" si="27"/>
        <v>1.362678663658234</v>
      </c>
      <c r="AB148" s="25"/>
      <c r="AC148" s="24">
        <f t="shared" si="28"/>
        <v>5.2237812103056855</v>
      </c>
      <c r="AD148" s="35">
        <v>72617.81343486538</v>
      </c>
      <c r="AE148" s="27">
        <f t="shared" si="29"/>
        <v>3793.3956935453357</v>
      </c>
      <c r="AF148" s="29"/>
      <c r="AG148" s="30">
        <f>F148/H148</f>
        <v>613676666.6666666</v>
      </c>
      <c r="AH148" s="23">
        <f>(M148/AG148)*100</f>
        <v>0.7926701786499948</v>
      </c>
      <c r="AI148" s="23">
        <f>(Q148/AG148)*100</f>
        <v>0.6295169280239866</v>
      </c>
      <c r="AJ148" s="23">
        <f>(R148/AG148)*100</f>
        <v>1.5794511208399649</v>
      </c>
      <c r="AK148" s="23">
        <f>(U148/AG148)*100</f>
        <v>1.6164864233608363</v>
      </c>
      <c r="AL148" s="23">
        <f t="shared" si="35"/>
        <v>3.039</v>
      </c>
    </row>
    <row r="149" spans="1:38" ht="12.75">
      <c r="A149" s="14" t="s">
        <v>334</v>
      </c>
      <c r="B149" s="15" t="s">
        <v>335</v>
      </c>
      <c r="C149" s="16" t="s">
        <v>306</v>
      </c>
      <c r="D149" s="17"/>
      <c r="E149" s="17"/>
      <c r="F149" s="36">
        <v>4531597460</v>
      </c>
      <c r="G149" s="34">
        <v>100.96</v>
      </c>
      <c r="H149" s="20">
        <f t="shared" si="30"/>
        <v>1.0095999999999998</v>
      </c>
      <c r="I149" s="18">
        <v>30381821.69</v>
      </c>
      <c r="J149" s="18">
        <v>1967828.74</v>
      </c>
      <c r="L149" s="18">
        <v>935817.34</v>
      </c>
      <c r="M149" s="21">
        <f t="shared" si="31"/>
        <v>33285467.77</v>
      </c>
      <c r="N149" s="18">
        <v>42880346</v>
      </c>
      <c r="O149" s="18">
        <v>23201714.96</v>
      </c>
      <c r="Q149" s="21">
        <f t="shared" si="32"/>
        <v>66082060.96</v>
      </c>
      <c r="R149" s="18">
        <v>37346064</v>
      </c>
      <c r="S149" s="18">
        <v>906318</v>
      </c>
      <c r="U149" s="22">
        <f t="shared" si="33"/>
        <v>38252382</v>
      </c>
      <c r="V149" s="21">
        <f t="shared" si="34"/>
        <v>137619910.73000002</v>
      </c>
      <c r="W149" s="23">
        <f t="shared" si="24"/>
        <v>0.824125803972006</v>
      </c>
      <c r="X149" s="23">
        <f t="shared" si="24"/>
        <v>0.019999967075628115</v>
      </c>
      <c r="Y149" s="23">
        <f t="shared" si="25"/>
        <v>0.844125771047634</v>
      </c>
      <c r="Z149" s="24">
        <f t="shared" si="26"/>
        <v>1.4582509047482783</v>
      </c>
      <c r="AA149" s="24">
        <f t="shared" si="27"/>
        <v>0.7345195168769469</v>
      </c>
      <c r="AB149" s="25"/>
      <c r="AC149" s="24">
        <f t="shared" si="28"/>
        <v>3.0368961926728595</v>
      </c>
      <c r="AD149" s="35">
        <v>198748.6253600849</v>
      </c>
      <c r="AE149" s="27">
        <f t="shared" si="29"/>
        <v>6035.789436550064</v>
      </c>
      <c r="AF149" s="29"/>
      <c r="AG149" s="30">
        <f>F149/H149</f>
        <v>4488507785.261491</v>
      </c>
      <c r="AH149" s="23">
        <f>(M149/AG149)*100</f>
        <v>0.7415709042389654</v>
      </c>
      <c r="AI149" s="23">
        <f>(Q149/AG149)*100</f>
        <v>1.4722501134338615</v>
      </c>
      <c r="AJ149" s="23">
        <f>(R149/AG149)*100</f>
        <v>0.8320374116901369</v>
      </c>
      <c r="AK149" s="23">
        <f>(U149/AG149)*100</f>
        <v>0.852229378449691</v>
      </c>
      <c r="AL149" s="23">
        <f t="shared" si="35"/>
        <v>3.066</v>
      </c>
    </row>
    <row r="150" spans="1:38" ht="12.75">
      <c r="A150" s="14" t="s">
        <v>336</v>
      </c>
      <c r="B150" s="15" t="s">
        <v>337</v>
      </c>
      <c r="C150" s="16" t="s">
        <v>306</v>
      </c>
      <c r="D150" s="17"/>
      <c r="E150" s="17"/>
      <c r="F150" s="36">
        <v>1261356636</v>
      </c>
      <c r="G150" s="34">
        <v>91.27</v>
      </c>
      <c r="H150" s="20">
        <f t="shared" si="30"/>
        <v>0.9127</v>
      </c>
      <c r="I150" s="18">
        <v>8696639.5</v>
      </c>
      <c r="J150" s="18">
        <v>563211.59</v>
      </c>
      <c r="L150" s="18">
        <v>267839.96</v>
      </c>
      <c r="M150" s="21">
        <f t="shared" si="31"/>
        <v>9527691.05</v>
      </c>
      <c r="N150" s="18">
        <v>21568455.5</v>
      </c>
      <c r="Q150" s="21">
        <f t="shared" si="32"/>
        <v>21568455.5</v>
      </c>
      <c r="R150" s="18">
        <v>7297220</v>
      </c>
      <c r="U150" s="22">
        <f t="shared" si="33"/>
        <v>7297220</v>
      </c>
      <c r="V150" s="21">
        <f t="shared" si="34"/>
        <v>38393366.55</v>
      </c>
      <c r="W150" s="23">
        <f t="shared" si="24"/>
        <v>0.5785215530431475</v>
      </c>
      <c r="X150" s="23">
        <f t="shared" si="24"/>
        <v>0</v>
      </c>
      <c r="Y150" s="23">
        <f t="shared" si="25"/>
        <v>0.5785215530431475</v>
      </c>
      <c r="Z150" s="24">
        <f t="shared" si="26"/>
        <v>1.7099410971030085</v>
      </c>
      <c r="AA150" s="24">
        <f t="shared" si="27"/>
        <v>0.7553526717244782</v>
      </c>
      <c r="AB150" s="25"/>
      <c r="AC150" s="24">
        <f t="shared" si="28"/>
        <v>3.0438153218706336</v>
      </c>
      <c r="AD150" s="35">
        <v>223105.69673867006</v>
      </c>
      <c r="AE150" s="27">
        <f t="shared" si="29"/>
        <v>6790.92538129787</v>
      </c>
      <c r="AF150" s="29"/>
      <c r="AG150" s="30">
        <f>F150/H150</f>
        <v>1382005736.8248055</v>
      </c>
      <c r="AH150" s="23">
        <f>(M150/AG150)*100</f>
        <v>0.6894103834829312</v>
      </c>
      <c r="AI150" s="23">
        <f>(Q150/AG150)*100</f>
        <v>1.5606632393259159</v>
      </c>
      <c r="AJ150" s="23">
        <f>(R150/AG150)*100</f>
        <v>0.5280166214624806</v>
      </c>
      <c r="AK150" s="23">
        <f>(U150/AG150)*100</f>
        <v>0.5280166214624806</v>
      </c>
      <c r="AL150" s="23">
        <f t="shared" si="35"/>
        <v>2.778</v>
      </c>
    </row>
    <row r="151" spans="1:38" ht="12.75">
      <c r="A151" s="14" t="s">
        <v>338</v>
      </c>
      <c r="B151" s="15" t="s">
        <v>339</v>
      </c>
      <c r="C151" s="16" t="s">
        <v>306</v>
      </c>
      <c r="D151" s="17"/>
      <c r="E151" s="17"/>
      <c r="F151" s="36">
        <v>2262342083</v>
      </c>
      <c r="G151" s="34">
        <v>100.87</v>
      </c>
      <c r="H151" s="20">
        <f t="shared" si="30"/>
        <v>1.0087000000000002</v>
      </c>
      <c r="I151" s="18">
        <v>14822628.46</v>
      </c>
      <c r="L151" s="18">
        <v>456209.12</v>
      </c>
      <c r="M151" s="21">
        <f t="shared" si="31"/>
        <v>15278837.58</v>
      </c>
      <c r="N151" s="18">
        <v>32745739</v>
      </c>
      <c r="Q151" s="21">
        <f t="shared" si="32"/>
        <v>32745739</v>
      </c>
      <c r="R151" s="18">
        <v>9231423</v>
      </c>
      <c r="S151" s="18">
        <v>113468</v>
      </c>
      <c r="T151" s="18">
        <v>761228</v>
      </c>
      <c r="U151" s="22">
        <f t="shared" si="33"/>
        <v>10106119</v>
      </c>
      <c r="V151" s="21">
        <f t="shared" si="34"/>
        <v>58130695.58</v>
      </c>
      <c r="W151" s="23">
        <f t="shared" si="24"/>
        <v>0.40804717683360175</v>
      </c>
      <c r="X151" s="23">
        <f t="shared" si="24"/>
        <v>0.0050155102914204155</v>
      </c>
      <c r="Y151" s="23">
        <f t="shared" si="25"/>
        <v>0.44671047212270765</v>
      </c>
      <c r="Z151" s="24">
        <f t="shared" si="26"/>
        <v>1.4474265075146022</v>
      </c>
      <c r="AA151" s="24">
        <f t="shared" si="27"/>
        <v>0.6753548764711724</v>
      </c>
      <c r="AB151" s="25"/>
      <c r="AC151" s="24">
        <f t="shared" si="28"/>
        <v>2.569491856108482</v>
      </c>
      <c r="AD151" s="35">
        <v>491964.82068797265</v>
      </c>
      <c r="AE151" s="27">
        <f t="shared" si="29"/>
        <v>12640.996002496155</v>
      </c>
      <c r="AF151" s="29"/>
      <c r="AG151" s="30">
        <f>F151/H151</f>
        <v>2242829466.6402297</v>
      </c>
      <c r="AH151" s="23">
        <f>(M151/AG151)*100</f>
        <v>0.6812304638964718</v>
      </c>
      <c r="AI151" s="23">
        <f>(Q151/AG151)*100</f>
        <v>1.4600191181299793</v>
      </c>
      <c r="AJ151" s="23">
        <f>(R151/AG151)*100</f>
        <v>0.4115971872720542</v>
      </c>
      <c r="AK151" s="23">
        <f>(U151/AG151)*100</f>
        <v>0.4505968532301753</v>
      </c>
      <c r="AL151" s="23">
        <f t="shared" si="35"/>
        <v>2.592</v>
      </c>
    </row>
    <row r="152" spans="1:38" ht="12.75">
      <c r="A152" s="14" t="s">
        <v>340</v>
      </c>
      <c r="B152" s="15" t="s">
        <v>341</v>
      </c>
      <c r="C152" s="16" t="s">
        <v>306</v>
      </c>
      <c r="D152" s="17"/>
      <c r="E152" s="17"/>
      <c r="F152" s="36">
        <v>821164213</v>
      </c>
      <c r="G152" s="34">
        <v>102.8</v>
      </c>
      <c r="H152" s="20">
        <f t="shared" si="30"/>
        <v>1.028</v>
      </c>
      <c r="I152" s="18">
        <v>5219659.98</v>
      </c>
      <c r="L152" s="18">
        <v>160598.86</v>
      </c>
      <c r="M152" s="21">
        <f t="shared" si="31"/>
        <v>5380258.840000001</v>
      </c>
      <c r="N152" s="18">
        <v>10987639.5</v>
      </c>
      <c r="Q152" s="21">
        <f t="shared" si="32"/>
        <v>10987639.5</v>
      </c>
      <c r="R152" s="18">
        <v>4595119.83</v>
      </c>
      <c r="T152" s="18">
        <v>266880.17</v>
      </c>
      <c r="U152" s="22">
        <f t="shared" si="33"/>
        <v>4862000</v>
      </c>
      <c r="V152" s="21">
        <f t="shared" si="34"/>
        <v>21229898.34</v>
      </c>
      <c r="W152" s="23">
        <f t="shared" si="24"/>
        <v>0.5595859825907927</v>
      </c>
      <c r="X152" s="23">
        <f t="shared" si="24"/>
        <v>0</v>
      </c>
      <c r="Y152" s="23">
        <f t="shared" si="25"/>
        <v>0.5920862018861506</v>
      </c>
      <c r="Z152" s="24">
        <f t="shared" si="26"/>
        <v>1.3380563017789475</v>
      </c>
      <c r="AA152" s="24">
        <f t="shared" si="27"/>
        <v>0.6551988938173565</v>
      </c>
      <c r="AB152" s="25"/>
      <c r="AC152" s="24">
        <f t="shared" si="28"/>
        <v>2.5853413974824546</v>
      </c>
      <c r="AD152" s="35">
        <v>288184.02366863907</v>
      </c>
      <c r="AE152" s="27">
        <f t="shared" si="29"/>
        <v>7450.540864835961</v>
      </c>
      <c r="AF152" s="29"/>
      <c r="AG152" s="30">
        <f>F152/H152</f>
        <v>798797872.5680934</v>
      </c>
      <c r="AH152" s="23">
        <f>(M152/AG152)*100</f>
        <v>0.6735444628442424</v>
      </c>
      <c r="AI152" s="23">
        <f>(Q152/AG152)*100</f>
        <v>1.375521878228758</v>
      </c>
      <c r="AJ152" s="23">
        <f>(R152/AG152)*100</f>
        <v>0.5752543901033349</v>
      </c>
      <c r="AK152" s="23">
        <f>(U152/AG152)*100</f>
        <v>0.6086646155389629</v>
      </c>
      <c r="AL152" s="23">
        <f t="shared" si="35"/>
        <v>2.659</v>
      </c>
    </row>
    <row r="153" spans="1:38" ht="12.75">
      <c r="A153" s="14" t="s">
        <v>342</v>
      </c>
      <c r="B153" s="15" t="s">
        <v>343</v>
      </c>
      <c r="C153" s="16" t="s">
        <v>306</v>
      </c>
      <c r="D153" s="17"/>
      <c r="E153" s="17"/>
      <c r="F153" s="36">
        <v>23090456</v>
      </c>
      <c r="G153" s="34">
        <v>53.09</v>
      </c>
      <c r="H153" s="20">
        <f t="shared" si="30"/>
        <v>0.5309</v>
      </c>
      <c r="I153" s="18">
        <v>255280.2</v>
      </c>
      <c r="J153" s="18">
        <v>16512.16</v>
      </c>
      <c r="L153" s="18">
        <v>7852.49</v>
      </c>
      <c r="M153" s="21">
        <f t="shared" si="31"/>
        <v>279644.85</v>
      </c>
      <c r="N153" s="18">
        <v>502485</v>
      </c>
      <c r="Q153" s="21">
        <f t="shared" si="32"/>
        <v>502485</v>
      </c>
      <c r="R153" s="18">
        <v>410978.21</v>
      </c>
      <c r="U153" s="22">
        <f t="shared" si="33"/>
        <v>410978.21</v>
      </c>
      <c r="V153" s="21">
        <f t="shared" si="34"/>
        <v>1193108.06</v>
      </c>
      <c r="W153" s="23">
        <f t="shared" si="24"/>
        <v>1.779861818233473</v>
      </c>
      <c r="X153" s="23">
        <f t="shared" si="24"/>
        <v>0</v>
      </c>
      <c r="Y153" s="23">
        <f t="shared" si="25"/>
        <v>1.779861818233473</v>
      </c>
      <c r="Z153" s="24">
        <f t="shared" si="26"/>
        <v>2.1761588424239</v>
      </c>
      <c r="AA153" s="24">
        <f t="shared" si="27"/>
        <v>1.2110841379659196</v>
      </c>
      <c r="AB153" s="38"/>
      <c r="AC153" s="24">
        <f t="shared" si="28"/>
        <v>5.167104798623293</v>
      </c>
      <c r="AD153" s="35">
        <v>93270.86614173229</v>
      </c>
      <c r="AE153" s="27">
        <f t="shared" si="29"/>
        <v>4819.403400126957</v>
      </c>
      <c r="AF153" s="29"/>
      <c r="AG153" s="30">
        <f>F153/H153</f>
        <v>43493042.0041439</v>
      </c>
      <c r="AH153" s="23">
        <f>(M153/AG153)*100</f>
        <v>0.6429645688461068</v>
      </c>
      <c r="AI153" s="23">
        <f>(Q153/AG153)*100</f>
        <v>1.1553227294428488</v>
      </c>
      <c r="AJ153" s="23">
        <f>(R153/AG153)*100</f>
        <v>0.9449286393001509</v>
      </c>
      <c r="AK153" s="23">
        <f>(U153/AG153)*100</f>
        <v>0.9449286393001509</v>
      </c>
      <c r="AL153" s="23">
        <f t="shared" si="35"/>
        <v>2.743</v>
      </c>
    </row>
    <row r="154" spans="1:38" ht="12.75">
      <c r="A154" s="14" t="s">
        <v>344</v>
      </c>
      <c r="B154" s="15" t="s">
        <v>345</v>
      </c>
      <c r="C154" s="16" t="s">
        <v>306</v>
      </c>
      <c r="D154" s="17"/>
      <c r="E154" s="17"/>
      <c r="F154" s="36">
        <v>81807076</v>
      </c>
      <c r="G154" s="34">
        <v>55.92</v>
      </c>
      <c r="H154" s="20">
        <f t="shared" si="30"/>
        <v>0.5592</v>
      </c>
      <c r="I154" s="18">
        <v>949361.27</v>
      </c>
      <c r="J154" s="18">
        <v>61645.85</v>
      </c>
      <c r="L154" s="18">
        <v>29316.2</v>
      </c>
      <c r="M154" s="21">
        <f t="shared" si="31"/>
        <v>1040323.32</v>
      </c>
      <c r="N154" s="18">
        <v>2674773.5</v>
      </c>
      <c r="Q154" s="21">
        <f t="shared" si="32"/>
        <v>2674773.5</v>
      </c>
      <c r="R154" s="18">
        <v>1723817</v>
      </c>
      <c r="U154" s="22">
        <f t="shared" si="33"/>
        <v>1723817</v>
      </c>
      <c r="V154" s="21">
        <f t="shared" si="34"/>
        <v>5438913.82</v>
      </c>
      <c r="W154" s="23">
        <f t="shared" si="24"/>
        <v>2.107173467488314</v>
      </c>
      <c r="X154" s="23">
        <f t="shared" si="24"/>
        <v>0</v>
      </c>
      <c r="Y154" s="23">
        <f t="shared" si="25"/>
        <v>2.107173467488314</v>
      </c>
      <c r="Z154" s="24">
        <f t="shared" si="26"/>
        <v>3.2696114208995812</v>
      </c>
      <c r="AA154" s="24">
        <f t="shared" si="27"/>
        <v>1.2716788948672362</v>
      </c>
      <c r="AB154" s="25"/>
      <c r="AC154" s="24">
        <f t="shared" si="28"/>
        <v>6.6484637832551305</v>
      </c>
      <c r="AD154" s="35">
        <v>109156.75675675676</v>
      </c>
      <c r="AE154" s="27">
        <f t="shared" si="29"/>
        <v>7257.24743994887</v>
      </c>
      <c r="AF154" s="29"/>
      <c r="AG154" s="30">
        <f>F154/H154</f>
        <v>146293054.36337623</v>
      </c>
      <c r="AH154" s="23">
        <f>(M154/AG154)*100</f>
        <v>0.7111228380097585</v>
      </c>
      <c r="AI154" s="23">
        <f>(Q154/AG154)*100</f>
        <v>1.828366706567046</v>
      </c>
      <c r="AJ154" s="23">
        <f>(R154/AG154)*100</f>
        <v>1.1783314030194652</v>
      </c>
      <c r="AK154" s="23">
        <f>(U154/AG154)*100</f>
        <v>1.1783314030194652</v>
      </c>
      <c r="AL154" s="23">
        <f t="shared" si="35"/>
        <v>3.717</v>
      </c>
    </row>
    <row r="155" spans="1:38" ht="12.75">
      <c r="A155" s="14" t="s">
        <v>346</v>
      </c>
      <c r="B155" s="15" t="s">
        <v>347</v>
      </c>
      <c r="C155" s="16" t="s">
        <v>306</v>
      </c>
      <c r="D155" s="17"/>
      <c r="E155" s="17"/>
      <c r="F155" s="36">
        <v>159209141</v>
      </c>
      <c r="G155" s="34">
        <v>62.01</v>
      </c>
      <c r="H155" s="20">
        <f t="shared" si="30"/>
        <v>0.6201</v>
      </c>
      <c r="I155" s="18">
        <v>1720395.02</v>
      </c>
      <c r="J155" s="18">
        <v>111441.57</v>
      </c>
      <c r="L155" s="18">
        <v>52996.97</v>
      </c>
      <c r="M155" s="21">
        <f t="shared" si="31"/>
        <v>1884833.56</v>
      </c>
      <c r="N155" s="18">
        <v>4433150.5</v>
      </c>
      <c r="Q155" s="21">
        <f t="shared" si="32"/>
        <v>4433150.5</v>
      </c>
      <c r="R155" s="18">
        <v>2176940.23</v>
      </c>
      <c r="U155" s="22">
        <f t="shared" si="33"/>
        <v>2176940.23</v>
      </c>
      <c r="V155" s="21">
        <f t="shared" si="34"/>
        <v>8494924.290000001</v>
      </c>
      <c r="W155" s="23">
        <f t="shared" si="24"/>
        <v>1.367346256833331</v>
      </c>
      <c r="X155" s="23">
        <f t="shared" si="24"/>
        <v>0</v>
      </c>
      <c r="Y155" s="23">
        <f t="shared" si="25"/>
        <v>1.367346256833331</v>
      </c>
      <c r="Z155" s="24">
        <f t="shared" si="26"/>
        <v>2.784482393507795</v>
      </c>
      <c r="AA155" s="24">
        <f t="shared" si="27"/>
        <v>1.183872702384595</v>
      </c>
      <c r="AB155" s="25"/>
      <c r="AC155" s="24">
        <f t="shared" si="28"/>
        <v>5.335701352725721</v>
      </c>
      <c r="AD155" s="35">
        <v>101615.09054325956</v>
      </c>
      <c r="AE155" s="27">
        <f t="shared" si="29"/>
        <v>5421.877760690167</v>
      </c>
      <c r="AF155" s="29"/>
      <c r="AG155" s="30">
        <f>F155/H155</f>
        <v>256747526.20545074</v>
      </c>
      <c r="AH155" s="23">
        <f>(M155/AG155)*100</f>
        <v>0.7341194627486873</v>
      </c>
      <c r="AI155" s="23">
        <f>(Q155/AG155)*100</f>
        <v>1.7266575322141837</v>
      </c>
      <c r="AJ155" s="23">
        <f>(R155/AG155)*100</f>
        <v>0.8478914138623485</v>
      </c>
      <c r="AK155" s="23">
        <f>(U155/AG155)*100</f>
        <v>0.8478914138623485</v>
      </c>
      <c r="AL155" s="23">
        <f t="shared" si="35"/>
        <v>3.309</v>
      </c>
    </row>
    <row r="156" spans="1:38" ht="12.75">
      <c r="A156" s="14" t="s">
        <v>348</v>
      </c>
      <c r="B156" s="15" t="s">
        <v>349</v>
      </c>
      <c r="C156" s="16" t="s">
        <v>306</v>
      </c>
      <c r="D156" s="17"/>
      <c r="E156" s="17"/>
      <c r="F156" s="36">
        <v>417729352</v>
      </c>
      <c r="G156" s="34">
        <v>59.22</v>
      </c>
      <c r="H156" s="20">
        <f t="shared" si="30"/>
        <v>0.5922</v>
      </c>
      <c r="I156" s="18">
        <v>4918691.98</v>
      </c>
      <c r="J156" s="18">
        <v>318248.4</v>
      </c>
      <c r="L156" s="18">
        <v>151345.68</v>
      </c>
      <c r="M156" s="21">
        <f t="shared" si="31"/>
        <v>5388286.0600000005</v>
      </c>
      <c r="N156" s="18">
        <v>11860552.5</v>
      </c>
      <c r="Q156" s="21">
        <f t="shared" si="32"/>
        <v>11860552.5</v>
      </c>
      <c r="R156" s="18">
        <v>8616308.51</v>
      </c>
      <c r="U156" s="22">
        <f t="shared" si="33"/>
        <v>8616308.51</v>
      </c>
      <c r="V156" s="21">
        <f t="shared" si="34"/>
        <v>25865147.069999997</v>
      </c>
      <c r="W156" s="23">
        <f t="shared" si="24"/>
        <v>2.062653358866676</v>
      </c>
      <c r="X156" s="23">
        <f t="shared" si="24"/>
        <v>0</v>
      </c>
      <c r="Y156" s="23">
        <f t="shared" si="25"/>
        <v>2.062653358866676</v>
      </c>
      <c r="Z156" s="24">
        <f t="shared" si="26"/>
        <v>2.8392911446644042</v>
      </c>
      <c r="AA156" s="24">
        <f t="shared" si="27"/>
        <v>1.2898988386145296</v>
      </c>
      <c r="AB156" s="25"/>
      <c r="AC156" s="24">
        <f t="shared" si="28"/>
        <v>6.191843342145609</v>
      </c>
      <c r="AD156" s="35">
        <v>69693.82896015549</v>
      </c>
      <c r="AE156" s="27">
        <f t="shared" si="29"/>
        <v>4315.332708355736</v>
      </c>
      <c r="AF156" s="29"/>
      <c r="AG156" s="30">
        <f>F156/H156</f>
        <v>705385599.459642</v>
      </c>
      <c r="AH156" s="23">
        <f>(M156/AG156)*100</f>
        <v>0.7638780922275245</v>
      </c>
      <c r="AI156" s="23">
        <f>(Q156/AG156)*100</f>
        <v>1.6814282158702603</v>
      </c>
      <c r="AJ156" s="23">
        <f>(R156/AG156)*100</f>
        <v>1.2215033191208453</v>
      </c>
      <c r="AK156" s="23">
        <f>(U156/AG156)*100</f>
        <v>1.2215033191208453</v>
      </c>
      <c r="AL156" s="23">
        <f t="shared" si="35"/>
        <v>3.6670000000000003</v>
      </c>
    </row>
    <row r="157" spans="1:38" ht="12.75">
      <c r="A157" s="14" t="s">
        <v>350</v>
      </c>
      <c r="B157" s="15" t="s">
        <v>351</v>
      </c>
      <c r="C157" s="16" t="s">
        <v>306</v>
      </c>
      <c r="D157" s="17"/>
      <c r="E157" s="17"/>
      <c r="F157" s="36">
        <v>161158999</v>
      </c>
      <c r="G157" s="34">
        <v>55.47</v>
      </c>
      <c r="H157" s="20">
        <f t="shared" si="30"/>
        <v>0.5547</v>
      </c>
      <c r="I157" s="18">
        <v>1983353.31</v>
      </c>
      <c r="J157" s="18">
        <v>128288.21</v>
      </c>
      <c r="L157" s="18">
        <v>61008.52</v>
      </c>
      <c r="M157" s="21">
        <f t="shared" si="31"/>
        <v>2172650.04</v>
      </c>
      <c r="N157" s="18">
        <v>3197072.5</v>
      </c>
      <c r="O157" s="18">
        <v>1680719.51</v>
      </c>
      <c r="Q157" s="21">
        <f t="shared" si="32"/>
        <v>4877792.01</v>
      </c>
      <c r="R157" s="18">
        <v>2331626.52</v>
      </c>
      <c r="U157" s="22">
        <f t="shared" si="33"/>
        <v>2331626.52</v>
      </c>
      <c r="V157" s="21">
        <f t="shared" si="34"/>
        <v>9382068.57</v>
      </c>
      <c r="W157" s="23">
        <f t="shared" si="24"/>
        <v>1.4467864248772109</v>
      </c>
      <c r="X157" s="23">
        <f t="shared" si="24"/>
        <v>0</v>
      </c>
      <c r="Y157" s="23">
        <f t="shared" si="25"/>
        <v>1.4467864248772109</v>
      </c>
      <c r="Z157" s="24">
        <f t="shared" si="26"/>
        <v>3.026695400360485</v>
      </c>
      <c r="AA157" s="24">
        <f t="shared" si="27"/>
        <v>1.3481406893077066</v>
      </c>
      <c r="AB157" s="25"/>
      <c r="AC157" s="24">
        <f t="shared" si="28"/>
        <v>5.821622514545402</v>
      </c>
      <c r="AD157" s="35">
        <v>91417.86461967899</v>
      </c>
      <c r="AE157" s="27">
        <f t="shared" si="29"/>
        <v>5322.002989015868</v>
      </c>
      <c r="AF157" s="29"/>
      <c r="AG157" s="30">
        <f>F157/H157</f>
        <v>290533619.9747611</v>
      </c>
      <c r="AH157" s="23">
        <f>(M157/AG157)*100</f>
        <v>0.7478136403589849</v>
      </c>
      <c r="AI157" s="23">
        <f>(Q157/AG157)*100</f>
        <v>1.678907938579961</v>
      </c>
      <c r="AJ157" s="23">
        <f>(R157/AG157)*100</f>
        <v>0.8025324298793889</v>
      </c>
      <c r="AK157" s="23">
        <f>(U157/AG157)*100</f>
        <v>0.8025324298793889</v>
      </c>
      <c r="AL157" s="23">
        <f t="shared" si="35"/>
        <v>3.23</v>
      </c>
    </row>
    <row r="158" spans="1:38" ht="12.75">
      <c r="A158" s="14" t="s">
        <v>352</v>
      </c>
      <c r="B158" s="15" t="s">
        <v>353</v>
      </c>
      <c r="C158" s="16" t="s">
        <v>306</v>
      </c>
      <c r="D158" s="17"/>
      <c r="E158" s="17"/>
      <c r="F158" s="36">
        <v>160467511</v>
      </c>
      <c r="G158" s="34">
        <v>62.05</v>
      </c>
      <c r="H158" s="20">
        <f t="shared" si="30"/>
        <v>0.6204999999999999</v>
      </c>
      <c r="I158" s="18">
        <v>1778103.62</v>
      </c>
      <c r="J158" s="18">
        <v>116051.01</v>
      </c>
      <c r="L158" s="18">
        <v>55189.03</v>
      </c>
      <c r="M158" s="21">
        <f t="shared" si="31"/>
        <v>1949343.6600000001</v>
      </c>
      <c r="N158" s="18">
        <v>4231639</v>
      </c>
      <c r="Q158" s="21">
        <f t="shared" si="32"/>
        <v>4231639</v>
      </c>
      <c r="R158" s="18">
        <v>2223197.03</v>
      </c>
      <c r="U158" s="22">
        <f t="shared" si="33"/>
        <v>2223197.03</v>
      </c>
      <c r="V158" s="21">
        <f t="shared" si="34"/>
        <v>8404179.69</v>
      </c>
      <c r="W158" s="23">
        <f t="shared" si="24"/>
        <v>1.385449936965745</v>
      </c>
      <c r="X158" s="23">
        <f t="shared" si="24"/>
        <v>0</v>
      </c>
      <c r="Y158" s="23">
        <f t="shared" si="25"/>
        <v>1.385449936965745</v>
      </c>
      <c r="Z158" s="24">
        <f t="shared" si="26"/>
        <v>2.637069007694648</v>
      </c>
      <c r="AA158" s="24">
        <f t="shared" si="27"/>
        <v>1.2147902387543108</v>
      </c>
      <c r="AB158" s="25"/>
      <c r="AC158" s="24">
        <f t="shared" si="28"/>
        <v>5.237309183414704</v>
      </c>
      <c r="AD158" s="35">
        <v>121761.84331797235</v>
      </c>
      <c r="AE158" s="27">
        <f t="shared" si="29"/>
        <v>6377.044201987189</v>
      </c>
      <c r="AF158" s="29"/>
      <c r="AG158" s="30">
        <f>F158/H158</f>
        <v>258610009.6696213</v>
      </c>
      <c r="AH158" s="23">
        <f>(M158/AG158)*100</f>
        <v>0.7537773431470498</v>
      </c>
      <c r="AI158" s="23">
        <f>(Q158/AG158)*100</f>
        <v>1.6363013192745288</v>
      </c>
      <c r="AJ158" s="23">
        <f>(R158/AG158)*100</f>
        <v>0.8596716858872446</v>
      </c>
      <c r="AK158" s="23">
        <f>(U158/AG158)*100</f>
        <v>0.8596716858872446</v>
      </c>
      <c r="AL158" s="23">
        <f t="shared" si="35"/>
        <v>3.2499999999999996</v>
      </c>
    </row>
    <row r="159" spans="1:38" ht="12.75">
      <c r="A159" s="14" t="s">
        <v>354</v>
      </c>
      <c r="B159" s="32" t="s">
        <v>355</v>
      </c>
      <c r="C159" s="16" t="s">
        <v>306</v>
      </c>
      <c r="D159" s="17"/>
      <c r="E159" s="17"/>
      <c r="F159" s="36">
        <v>176285815</v>
      </c>
      <c r="G159" s="34">
        <v>54.19</v>
      </c>
      <c r="H159" s="20">
        <f t="shared" si="30"/>
        <v>0.5418999999999999</v>
      </c>
      <c r="I159" s="18">
        <v>2103982.94</v>
      </c>
      <c r="J159" s="18">
        <v>136356.35</v>
      </c>
      <c r="L159" s="18">
        <v>64845.4</v>
      </c>
      <c r="M159" s="21">
        <f t="shared" si="31"/>
        <v>2305184.69</v>
      </c>
      <c r="N159" s="18">
        <v>5617336</v>
      </c>
      <c r="Q159" s="21">
        <f t="shared" si="32"/>
        <v>5617336</v>
      </c>
      <c r="R159" s="18">
        <v>3053153.13</v>
      </c>
      <c r="U159" s="22">
        <f t="shared" si="33"/>
        <v>3053153.13</v>
      </c>
      <c r="V159" s="21">
        <f t="shared" si="34"/>
        <v>10975673.819999998</v>
      </c>
      <c r="W159" s="23">
        <f t="shared" si="24"/>
        <v>1.7319335251109114</v>
      </c>
      <c r="X159" s="23">
        <f t="shared" si="24"/>
        <v>0</v>
      </c>
      <c r="Y159" s="23">
        <f t="shared" si="25"/>
        <v>1.7319335251109114</v>
      </c>
      <c r="Z159" s="24">
        <f t="shared" si="26"/>
        <v>3.1864934793534014</v>
      </c>
      <c r="AA159" s="24">
        <f t="shared" si="27"/>
        <v>1.3076404871259777</v>
      </c>
      <c r="AB159" s="25"/>
      <c r="AC159" s="24">
        <f t="shared" si="28"/>
        <v>6.22606749159029</v>
      </c>
      <c r="AD159" s="35">
        <v>91884.13878562578</v>
      </c>
      <c r="AE159" s="27">
        <f t="shared" si="29"/>
        <v>5720.7684948595515</v>
      </c>
      <c r="AF159" s="29"/>
      <c r="AG159" s="30">
        <f>F159/H159</f>
        <v>325310601.5870087</v>
      </c>
      <c r="AH159" s="23">
        <f>(M159/AG159)*100</f>
        <v>0.7086103799735672</v>
      </c>
      <c r="AI159" s="23">
        <f>(Q159/AG159)*100</f>
        <v>1.7267608164616077</v>
      </c>
      <c r="AJ159" s="23">
        <f>(R159/AG159)*100</f>
        <v>0.9385347772576028</v>
      </c>
      <c r="AK159" s="23">
        <f>(U159/AG159)*100</f>
        <v>0.9385347772576028</v>
      </c>
      <c r="AL159" s="23">
        <f t="shared" si="35"/>
        <v>3.375</v>
      </c>
    </row>
    <row r="160" spans="1:38" ht="12.75">
      <c r="A160" s="14" t="s">
        <v>356</v>
      </c>
      <c r="B160" s="15" t="s">
        <v>357</v>
      </c>
      <c r="C160" s="16" t="s">
        <v>306</v>
      </c>
      <c r="D160" s="17"/>
      <c r="E160" s="17"/>
      <c r="F160" s="36">
        <v>159620638</v>
      </c>
      <c r="G160" s="34">
        <v>55.24</v>
      </c>
      <c r="H160" s="20">
        <f t="shared" si="30"/>
        <v>0.5524</v>
      </c>
      <c r="I160" s="18">
        <v>1924854.15</v>
      </c>
      <c r="J160" s="18">
        <v>125069.6</v>
      </c>
      <c r="L160" s="18">
        <v>59477.89</v>
      </c>
      <c r="M160" s="21">
        <f t="shared" si="31"/>
        <v>2109401.64</v>
      </c>
      <c r="N160" s="18">
        <v>4138967</v>
      </c>
      <c r="Q160" s="21">
        <f t="shared" si="32"/>
        <v>4138967</v>
      </c>
      <c r="R160" s="18">
        <v>3191700</v>
      </c>
      <c r="U160" s="22">
        <f t="shared" si="33"/>
        <v>3191700</v>
      </c>
      <c r="V160" s="21">
        <f t="shared" si="34"/>
        <v>9440068.639999999</v>
      </c>
      <c r="W160" s="23">
        <f t="shared" si="24"/>
        <v>1.9995534662629277</v>
      </c>
      <c r="X160" s="23">
        <f t="shared" si="24"/>
        <v>0</v>
      </c>
      <c r="Y160" s="23">
        <f t="shared" si="25"/>
        <v>1.9995534662629277</v>
      </c>
      <c r="Z160" s="24">
        <f t="shared" si="26"/>
        <v>2.593002416141201</v>
      </c>
      <c r="AA160" s="24">
        <f t="shared" si="27"/>
        <v>1.3215093401643967</v>
      </c>
      <c r="AB160" s="25"/>
      <c r="AC160" s="24">
        <f t="shared" si="28"/>
        <v>5.914065222568524</v>
      </c>
      <c r="AD160" s="35">
        <v>100917.14071856288</v>
      </c>
      <c r="AE160" s="27">
        <f t="shared" si="29"/>
        <v>5968.305522847067</v>
      </c>
      <c r="AF160" s="29"/>
      <c r="AG160" s="30">
        <f>F160/H160</f>
        <v>288958432.2954381</v>
      </c>
      <c r="AH160" s="23">
        <f>(M160/AG160)*100</f>
        <v>0.7300017595068127</v>
      </c>
      <c r="AI160" s="23">
        <f>(Q160/AG160)*100</f>
        <v>1.4323745346763994</v>
      </c>
      <c r="AJ160" s="23">
        <f>(R160/AG160)*100</f>
        <v>1.1045533347636411</v>
      </c>
      <c r="AK160" s="23">
        <f>(U160/AG160)*100</f>
        <v>1.1045533347636411</v>
      </c>
      <c r="AL160" s="23">
        <f t="shared" si="35"/>
        <v>3.267</v>
      </c>
    </row>
    <row r="161" spans="1:38" ht="12.75">
      <c r="A161" s="14" t="s">
        <v>358</v>
      </c>
      <c r="B161" s="15" t="s">
        <v>359</v>
      </c>
      <c r="C161" s="16" t="s">
        <v>306</v>
      </c>
      <c r="D161" s="17"/>
      <c r="E161" s="17"/>
      <c r="F161" s="36">
        <v>1552450010</v>
      </c>
      <c r="G161" s="34">
        <v>59.76</v>
      </c>
      <c r="H161" s="20">
        <f t="shared" si="30"/>
        <v>0.5976</v>
      </c>
      <c r="I161" s="18">
        <v>17525463.23</v>
      </c>
      <c r="L161" s="18">
        <v>542574.23</v>
      </c>
      <c r="M161" s="21">
        <f t="shared" si="31"/>
        <v>18068037.46</v>
      </c>
      <c r="N161" s="18">
        <v>37049782.5</v>
      </c>
      <c r="Q161" s="21">
        <f t="shared" si="32"/>
        <v>37049782.5</v>
      </c>
      <c r="R161" s="18">
        <v>20536702.12</v>
      </c>
      <c r="T161" s="18">
        <v>888297.88</v>
      </c>
      <c r="U161" s="22">
        <f t="shared" si="33"/>
        <v>21425000</v>
      </c>
      <c r="V161" s="21">
        <f t="shared" si="34"/>
        <v>76542819.96</v>
      </c>
      <c r="W161" s="23">
        <f t="shared" si="24"/>
        <v>1.322857546955731</v>
      </c>
      <c r="X161" s="23">
        <f t="shared" si="24"/>
        <v>0</v>
      </c>
      <c r="Y161" s="23">
        <f t="shared" si="25"/>
        <v>1.3800766441426349</v>
      </c>
      <c r="Z161" s="24">
        <f t="shared" si="26"/>
        <v>2.386536265989009</v>
      </c>
      <c r="AA161" s="24">
        <f t="shared" si="27"/>
        <v>1.1638402102235808</v>
      </c>
      <c r="AB161" s="25"/>
      <c r="AC161" s="24">
        <f t="shared" si="28"/>
        <v>4.930453120355224</v>
      </c>
      <c r="AD161" s="35">
        <v>90320.63131083417</v>
      </c>
      <c r="AE161" s="27">
        <f t="shared" si="29"/>
        <v>4453.216384789562</v>
      </c>
      <c r="AF161" s="29"/>
      <c r="AG161" s="30">
        <f>F161/H161</f>
        <v>2597807914.9933066</v>
      </c>
      <c r="AH161" s="23">
        <f>(M161/AG161)*100</f>
        <v>0.6955109096296119</v>
      </c>
      <c r="AI161" s="23">
        <f>(Q161/AG161)*100</f>
        <v>1.426194072555032</v>
      </c>
      <c r="AJ161" s="23">
        <f>(R161/AG161)*100</f>
        <v>0.7905396700607449</v>
      </c>
      <c r="AK161" s="23">
        <f>(U161/AG161)*100</f>
        <v>0.8247338025396387</v>
      </c>
      <c r="AL161" s="23">
        <f t="shared" si="35"/>
        <v>2.947</v>
      </c>
    </row>
    <row r="162" spans="1:38" ht="12.75">
      <c r="A162" s="14" t="s">
        <v>360</v>
      </c>
      <c r="B162" s="15" t="s">
        <v>361</v>
      </c>
      <c r="C162" s="16" t="s">
        <v>306</v>
      </c>
      <c r="D162" s="17"/>
      <c r="E162" s="17"/>
      <c r="F162" s="36">
        <v>533558765</v>
      </c>
      <c r="G162" s="34">
        <v>101.94</v>
      </c>
      <c r="H162" s="20">
        <f t="shared" si="30"/>
        <v>1.0194</v>
      </c>
      <c r="I162" s="18">
        <v>3492660.12</v>
      </c>
      <c r="J162" s="18">
        <v>226188.88</v>
      </c>
      <c r="L162" s="18">
        <v>107566</v>
      </c>
      <c r="M162" s="21">
        <f t="shared" si="31"/>
        <v>3826415</v>
      </c>
      <c r="N162" s="18">
        <v>10629317</v>
      </c>
      <c r="Q162" s="21">
        <f t="shared" si="32"/>
        <v>10629317</v>
      </c>
      <c r="R162" s="18">
        <v>4391930.23</v>
      </c>
      <c r="U162" s="22">
        <f t="shared" si="33"/>
        <v>4391930.23</v>
      </c>
      <c r="V162" s="21">
        <f t="shared" si="34"/>
        <v>18847662.23</v>
      </c>
      <c r="W162" s="23">
        <f t="shared" si="24"/>
        <v>0.8231389901354166</v>
      </c>
      <c r="X162" s="23">
        <f t="shared" si="24"/>
        <v>0</v>
      </c>
      <c r="Y162" s="23">
        <f t="shared" si="25"/>
        <v>0.8231389901354166</v>
      </c>
      <c r="Z162" s="24">
        <f t="shared" si="26"/>
        <v>1.992154884757633</v>
      </c>
      <c r="AA162" s="24">
        <f t="shared" si="27"/>
        <v>0.7171496845338114</v>
      </c>
      <c r="AB162" s="25"/>
      <c r="AC162" s="24">
        <f t="shared" si="28"/>
        <v>3.5324435594268606</v>
      </c>
      <c r="AD162" s="35">
        <v>155165.1770936776</v>
      </c>
      <c r="AE162" s="27">
        <f t="shared" si="29"/>
        <v>5481.122304718897</v>
      </c>
      <c r="AF162" s="29"/>
      <c r="AG162" s="30">
        <f>F162/H162</f>
        <v>523404713.55699426</v>
      </c>
      <c r="AH162" s="23">
        <f>(M162/AG162)*100</f>
        <v>0.7310623884137674</v>
      </c>
      <c r="AI162" s="23">
        <f>(Q162/AG162)*100</f>
        <v>2.030802689521931</v>
      </c>
      <c r="AJ162" s="23">
        <f>(R162/AG162)*100</f>
        <v>0.8391078865440438</v>
      </c>
      <c r="AK162" s="23">
        <f>(U162/AG162)*100</f>
        <v>0.8391078865440438</v>
      </c>
      <c r="AL162" s="23">
        <f t="shared" si="35"/>
        <v>3.601</v>
      </c>
    </row>
    <row r="163" spans="1:38" ht="12.75">
      <c r="A163" s="14" t="s">
        <v>362</v>
      </c>
      <c r="B163" s="15" t="s">
        <v>363</v>
      </c>
      <c r="C163" s="16" t="s">
        <v>306</v>
      </c>
      <c r="D163" s="17"/>
      <c r="E163" s="17"/>
      <c r="F163" s="36">
        <v>39138828</v>
      </c>
      <c r="G163" s="34">
        <v>100.33</v>
      </c>
      <c r="H163" s="20">
        <f t="shared" si="30"/>
        <v>1.0033</v>
      </c>
      <c r="I163" s="18">
        <v>254918.02</v>
      </c>
      <c r="J163" s="18">
        <v>16488.73</v>
      </c>
      <c r="L163" s="18">
        <v>7841.35</v>
      </c>
      <c r="M163" s="21">
        <f t="shared" si="31"/>
        <v>279248.1</v>
      </c>
      <c r="Q163" s="21">
        <f t="shared" si="32"/>
        <v>0</v>
      </c>
      <c r="R163" s="18">
        <v>298772</v>
      </c>
      <c r="U163" s="22">
        <f t="shared" si="33"/>
        <v>298772</v>
      </c>
      <c r="V163" s="21">
        <f t="shared" si="34"/>
        <v>578020.1</v>
      </c>
      <c r="W163" s="23">
        <f t="shared" si="24"/>
        <v>0.7633647078037186</v>
      </c>
      <c r="X163" s="23">
        <f t="shared" si="24"/>
        <v>0</v>
      </c>
      <c r="Y163" s="23">
        <f t="shared" si="25"/>
        <v>0.7633647078037186</v>
      </c>
      <c r="Z163" s="24">
        <f t="shared" si="26"/>
        <v>0</v>
      </c>
      <c r="AA163" s="24">
        <f t="shared" si="27"/>
        <v>0.7134809964161419</v>
      </c>
      <c r="AB163" s="25"/>
      <c r="AC163" s="24">
        <f t="shared" si="28"/>
        <v>1.4768457042198606</v>
      </c>
      <c r="AD163" s="35">
        <v>420417.39130434784</v>
      </c>
      <c r="AE163" s="27">
        <f t="shared" si="29"/>
        <v>6208.916183271463</v>
      </c>
      <c r="AF163" s="29"/>
      <c r="AG163" s="30">
        <f>F163/H163</f>
        <v>39010094.68753114</v>
      </c>
      <c r="AH163" s="23">
        <f>(M163/AG163)*100</f>
        <v>0.7158354837043153</v>
      </c>
      <c r="AI163" s="23">
        <f>(Q163/AG163)*100</f>
        <v>0</v>
      </c>
      <c r="AJ163" s="23">
        <f>(R163/AG163)*100</f>
        <v>0.7658838113394709</v>
      </c>
      <c r="AK163" s="23">
        <f>(U163/AG163)*100</f>
        <v>0.7658838113394709</v>
      </c>
      <c r="AL163" s="23">
        <f t="shared" si="35"/>
        <v>1.482</v>
      </c>
    </row>
    <row r="164" spans="1:38" ht="12.75">
      <c r="A164" s="14" t="s">
        <v>364</v>
      </c>
      <c r="B164" s="15" t="s">
        <v>365</v>
      </c>
      <c r="C164" s="16" t="s">
        <v>306</v>
      </c>
      <c r="D164" s="17"/>
      <c r="E164" s="17"/>
      <c r="F164" s="36">
        <v>335524235</v>
      </c>
      <c r="G164" s="34">
        <v>60.7</v>
      </c>
      <c r="H164" s="20">
        <f t="shared" si="30"/>
        <v>0.607</v>
      </c>
      <c r="I164" s="18">
        <v>3770528.84</v>
      </c>
      <c r="L164" s="18">
        <v>115982.56</v>
      </c>
      <c r="M164" s="21">
        <f t="shared" si="31"/>
        <v>3886511.4</v>
      </c>
      <c r="N164" s="18">
        <v>6354844</v>
      </c>
      <c r="O164" s="18">
        <v>2802355.02</v>
      </c>
      <c r="Q164" s="21">
        <f t="shared" si="32"/>
        <v>9157199.02</v>
      </c>
      <c r="R164" s="18">
        <v>4715853.46</v>
      </c>
      <c r="T164" s="18">
        <v>193487.61</v>
      </c>
      <c r="U164" s="22">
        <f t="shared" si="33"/>
        <v>4909341.07</v>
      </c>
      <c r="V164" s="21">
        <f t="shared" si="34"/>
        <v>17953051.490000002</v>
      </c>
      <c r="W164" s="23">
        <f t="shared" si="24"/>
        <v>1.405517982926032</v>
      </c>
      <c r="X164" s="23">
        <f t="shared" si="24"/>
        <v>0</v>
      </c>
      <c r="Y164" s="23">
        <f t="shared" si="25"/>
        <v>1.463185236082872</v>
      </c>
      <c r="Z164" s="24">
        <f t="shared" si="26"/>
        <v>2.7292213392573563</v>
      </c>
      <c r="AA164" s="24">
        <f t="shared" si="27"/>
        <v>1.1583399929367248</v>
      </c>
      <c r="AB164" s="25"/>
      <c r="AC164" s="24">
        <f t="shared" si="28"/>
        <v>5.3507465682769535</v>
      </c>
      <c r="AD164" s="35">
        <v>99209.29067077872</v>
      </c>
      <c r="AE164" s="27">
        <f t="shared" si="29"/>
        <v>5308.4377159786</v>
      </c>
      <c r="AF164" s="29"/>
      <c r="AG164" s="30">
        <f>F164/H164</f>
        <v>552758212.520593</v>
      </c>
      <c r="AH164" s="23">
        <f>(M164/AG164)*100</f>
        <v>0.703112375712592</v>
      </c>
      <c r="AI164" s="23">
        <f>(Q164/AG164)*100</f>
        <v>1.6566373529292153</v>
      </c>
      <c r="AJ164" s="23">
        <f>(R164/AG164)*100</f>
        <v>0.8531494156361015</v>
      </c>
      <c r="AK164" s="23">
        <f>(U164/AG164)*100</f>
        <v>0.8881534383023033</v>
      </c>
      <c r="AL164" s="23">
        <f t="shared" si="35"/>
        <v>3.2479999999999998</v>
      </c>
    </row>
    <row r="165" spans="1:38" ht="12.75">
      <c r="A165" s="14" t="s">
        <v>366</v>
      </c>
      <c r="B165" s="15" t="s">
        <v>367</v>
      </c>
      <c r="C165" s="16" t="s">
        <v>306</v>
      </c>
      <c r="D165" s="17"/>
      <c r="E165" s="17"/>
      <c r="F165" s="36">
        <v>343689977</v>
      </c>
      <c r="G165" s="34">
        <v>99.22</v>
      </c>
      <c r="H165" s="20">
        <f t="shared" si="30"/>
        <v>0.9922</v>
      </c>
      <c r="I165" s="18">
        <v>2319784.56</v>
      </c>
      <c r="J165" s="18">
        <v>150053.68</v>
      </c>
      <c r="L165" s="18">
        <v>71359.28</v>
      </c>
      <c r="M165" s="21">
        <f t="shared" si="31"/>
        <v>2541197.52</v>
      </c>
      <c r="N165" s="18">
        <v>3565417</v>
      </c>
      <c r="O165" s="18">
        <v>2135916.43</v>
      </c>
      <c r="Q165" s="21">
        <f t="shared" si="32"/>
        <v>5701333.43</v>
      </c>
      <c r="R165" s="18">
        <v>3007342.81</v>
      </c>
      <c r="U165" s="22">
        <f t="shared" si="33"/>
        <v>3007342.81</v>
      </c>
      <c r="V165" s="21">
        <f t="shared" si="34"/>
        <v>11249873.76</v>
      </c>
      <c r="W165" s="23">
        <f t="shared" si="24"/>
        <v>0.8750161515475327</v>
      </c>
      <c r="X165" s="23">
        <f t="shared" si="24"/>
        <v>0</v>
      </c>
      <c r="Y165" s="23">
        <f t="shared" si="25"/>
        <v>0.8750161515475327</v>
      </c>
      <c r="Z165" s="24">
        <f t="shared" si="26"/>
        <v>1.6588593824486186</v>
      </c>
      <c r="AA165" s="24">
        <f t="shared" si="27"/>
        <v>0.7393865663996363</v>
      </c>
      <c r="AB165" s="25"/>
      <c r="AC165" s="24">
        <f t="shared" si="28"/>
        <v>3.273262100395788</v>
      </c>
      <c r="AD165" s="35">
        <v>159202.37247924082</v>
      </c>
      <c r="AE165" s="27">
        <f t="shared" si="29"/>
        <v>5211.110921293924</v>
      </c>
      <c r="AF165" s="29"/>
      <c r="AG165" s="30">
        <f>F165/H165</f>
        <v>346391833.299738</v>
      </c>
      <c r="AH165" s="23">
        <f>(M165/AG165)*100</f>
        <v>0.7336193511817192</v>
      </c>
      <c r="AI165" s="23">
        <f>(Q165/AG165)*100</f>
        <v>1.6459202792655194</v>
      </c>
      <c r="AJ165" s="23">
        <f>(R165/AG165)*100</f>
        <v>0.8681910255654618</v>
      </c>
      <c r="AK165" s="23">
        <f>(U165/AG165)*100</f>
        <v>0.8681910255654618</v>
      </c>
      <c r="AL165" s="23">
        <f t="shared" si="35"/>
        <v>3.2479999999999998</v>
      </c>
    </row>
    <row r="166" spans="1:38" ht="12.75">
      <c r="A166" s="14" t="s">
        <v>368</v>
      </c>
      <c r="B166" s="15" t="s">
        <v>369</v>
      </c>
      <c r="C166" s="16" t="s">
        <v>306</v>
      </c>
      <c r="D166" s="17"/>
      <c r="E166" s="17"/>
      <c r="F166" s="36">
        <v>286236838</v>
      </c>
      <c r="G166" s="34">
        <v>57.74</v>
      </c>
      <c r="H166" s="20">
        <f t="shared" si="30"/>
        <v>0.5774</v>
      </c>
      <c r="I166" s="18">
        <v>3316183.79</v>
      </c>
      <c r="L166" s="18">
        <v>102277.68</v>
      </c>
      <c r="M166" s="21">
        <f t="shared" si="31"/>
        <v>3418461.47</v>
      </c>
      <c r="N166" s="18">
        <v>6027509</v>
      </c>
      <c r="O166" s="18">
        <v>3012133.06</v>
      </c>
      <c r="Q166" s="21">
        <f t="shared" si="32"/>
        <v>9039642.06</v>
      </c>
      <c r="R166" s="18">
        <v>3188239.66</v>
      </c>
      <c r="S166" s="18">
        <v>28623.68</v>
      </c>
      <c r="T166" s="18">
        <v>169801.93</v>
      </c>
      <c r="U166" s="22">
        <f t="shared" si="33"/>
        <v>3386665.2700000005</v>
      </c>
      <c r="V166" s="21">
        <f t="shared" si="34"/>
        <v>15844768.8</v>
      </c>
      <c r="W166" s="23">
        <f t="shared" si="24"/>
        <v>1.1138467299586368</v>
      </c>
      <c r="X166" s="23">
        <f t="shared" si="24"/>
        <v>0.00999999867242804</v>
      </c>
      <c r="Y166" s="23">
        <f t="shared" si="25"/>
        <v>1.1831689078398777</v>
      </c>
      <c r="Z166" s="24">
        <f t="shared" si="26"/>
        <v>3.1580987699423932</v>
      </c>
      <c r="AA166" s="24">
        <f t="shared" si="27"/>
        <v>1.194277261405466</v>
      </c>
      <c r="AB166" s="25"/>
      <c r="AC166" s="24">
        <f t="shared" si="28"/>
        <v>5.535544939187736</v>
      </c>
      <c r="AD166" s="35">
        <v>105989.37175247993</v>
      </c>
      <c r="AE166" s="27">
        <f t="shared" si="29"/>
        <v>5867.0893041212785</v>
      </c>
      <c r="AF166" s="29"/>
      <c r="AG166" s="30">
        <f>F166/H166</f>
        <v>495734045.72220296</v>
      </c>
      <c r="AH166" s="23">
        <f>(M166/AG166)*100</f>
        <v>0.6895756907355161</v>
      </c>
      <c r="AI166" s="23">
        <f>(Q166/AG166)*100</f>
        <v>1.823486229764738</v>
      </c>
      <c r="AJ166" s="23">
        <f>(R166/AG166)*100</f>
        <v>0.6431351018781167</v>
      </c>
      <c r="AK166" s="23">
        <f>(U166/AG166)*100</f>
        <v>0.6831617273867454</v>
      </c>
      <c r="AL166" s="23">
        <f t="shared" si="35"/>
        <v>3.1959999999999997</v>
      </c>
    </row>
    <row r="167" spans="1:38" ht="12.75">
      <c r="A167" s="14" t="s">
        <v>370</v>
      </c>
      <c r="B167" s="15" t="s">
        <v>371</v>
      </c>
      <c r="C167" s="16" t="s">
        <v>306</v>
      </c>
      <c r="D167" s="17"/>
      <c r="E167" s="17"/>
      <c r="F167" s="36">
        <v>16557152</v>
      </c>
      <c r="G167" s="34">
        <v>101.22</v>
      </c>
      <c r="H167" s="20">
        <f t="shared" si="30"/>
        <v>1.0122</v>
      </c>
      <c r="I167" s="18">
        <v>108763.46</v>
      </c>
      <c r="J167" s="18">
        <v>7035.09</v>
      </c>
      <c r="L167" s="18">
        <v>3345.6</v>
      </c>
      <c r="M167" s="21">
        <f t="shared" si="31"/>
        <v>119144.15000000001</v>
      </c>
      <c r="N167" s="18">
        <v>20000</v>
      </c>
      <c r="Q167" s="21">
        <f t="shared" si="32"/>
        <v>20000</v>
      </c>
      <c r="R167" s="18">
        <v>104265</v>
      </c>
      <c r="U167" s="22">
        <f t="shared" si="33"/>
        <v>104265</v>
      </c>
      <c r="V167" s="21">
        <f t="shared" si="34"/>
        <v>243409.15000000002</v>
      </c>
      <c r="W167" s="23">
        <f t="shared" si="24"/>
        <v>0.6297278662417305</v>
      </c>
      <c r="X167" s="23">
        <f t="shared" si="24"/>
        <v>0</v>
      </c>
      <c r="Y167" s="23">
        <f t="shared" si="25"/>
        <v>0.6297278662417305</v>
      </c>
      <c r="Z167" s="24">
        <f t="shared" si="26"/>
        <v>0.12079372104574505</v>
      </c>
      <c r="AA167" s="24">
        <f t="shared" si="27"/>
        <v>0.7195932609666205</v>
      </c>
      <c r="AB167" s="25"/>
      <c r="AC167" s="24">
        <f t="shared" si="28"/>
        <v>1.470114848254096</v>
      </c>
      <c r="AD167" s="35">
        <v>1516666.6666666667</v>
      </c>
      <c r="AE167" s="27">
        <f t="shared" si="29"/>
        <v>22296.741865187123</v>
      </c>
      <c r="AF167" s="29"/>
      <c r="AG167" s="30">
        <f>F167/H167</f>
        <v>16357589.409207666</v>
      </c>
      <c r="AH167" s="23">
        <f>(M167/AG167)*100</f>
        <v>0.7283722987504132</v>
      </c>
      <c r="AI167" s="23">
        <f>(Q167/AG167)*100</f>
        <v>0.12226740444250316</v>
      </c>
      <c r="AJ167" s="23">
        <f>(R167/AG167)*100</f>
        <v>0.6374105462098796</v>
      </c>
      <c r="AK167" s="23">
        <f>(U167/AG167)*100</f>
        <v>0.6374105462098796</v>
      </c>
      <c r="AL167" s="23">
        <f t="shared" si="35"/>
        <v>1.487</v>
      </c>
    </row>
    <row r="168" spans="1:38" ht="12.75">
      <c r="A168" s="14" t="s">
        <v>372</v>
      </c>
      <c r="B168" s="15" t="s">
        <v>373</v>
      </c>
      <c r="C168" s="16" t="s">
        <v>306</v>
      </c>
      <c r="D168" s="17"/>
      <c r="E168" s="17"/>
      <c r="F168" s="36">
        <v>3872068105</v>
      </c>
      <c r="G168" s="34">
        <v>106.36</v>
      </c>
      <c r="H168" s="20">
        <f t="shared" si="30"/>
        <v>1.0636</v>
      </c>
      <c r="I168" s="18">
        <v>25180565.07</v>
      </c>
      <c r="J168" s="18">
        <v>1607951.37</v>
      </c>
      <c r="L168" s="18">
        <v>764674.66</v>
      </c>
      <c r="M168" s="21">
        <f t="shared" si="31"/>
        <v>27553191.1</v>
      </c>
      <c r="N168" s="18">
        <v>41417415</v>
      </c>
      <c r="O168" s="18">
        <v>18761704.01</v>
      </c>
      <c r="Q168" s="21">
        <f t="shared" si="32"/>
        <v>60179119.010000005</v>
      </c>
      <c r="R168" s="18">
        <v>16344887</v>
      </c>
      <c r="S168" s="18">
        <v>770000</v>
      </c>
      <c r="U168" s="22">
        <f t="shared" si="33"/>
        <v>17114887</v>
      </c>
      <c r="V168" s="21">
        <f t="shared" si="34"/>
        <v>104847197.11000001</v>
      </c>
      <c r="W168" s="23">
        <f t="shared" si="24"/>
        <v>0.4221229213115817</v>
      </c>
      <c r="X168" s="23">
        <f t="shared" si="24"/>
        <v>0.019886013859252614</v>
      </c>
      <c r="Y168" s="23">
        <f t="shared" si="25"/>
        <v>0.4420089351708342</v>
      </c>
      <c r="Z168" s="24">
        <f t="shared" si="26"/>
        <v>1.5541854476239902</v>
      </c>
      <c r="AA168" s="24">
        <f t="shared" si="27"/>
        <v>0.7115884936119945</v>
      </c>
      <c r="AB168" s="25"/>
      <c r="AC168" s="24">
        <f t="shared" si="28"/>
        <v>2.707782876406819</v>
      </c>
      <c r="AD168" s="35">
        <v>335928.2024817349</v>
      </c>
      <c r="AE168" s="27">
        <f t="shared" si="29"/>
        <v>9096.206343821645</v>
      </c>
      <c r="AF168" s="29"/>
      <c r="AG168" s="30">
        <f>F168/H168</f>
        <v>3640530373.260624</v>
      </c>
      <c r="AH168" s="23">
        <f>(M168/AG168)*100</f>
        <v>0.7568455218057174</v>
      </c>
      <c r="AI168" s="23">
        <f>(Q168/AG168)*100</f>
        <v>1.6530316420928761</v>
      </c>
      <c r="AJ168" s="23">
        <f>(R168/AG168)*100</f>
        <v>0.4489699391069983</v>
      </c>
      <c r="AK168" s="23">
        <f>(U168/AG168)*100</f>
        <v>0.4701207034476993</v>
      </c>
      <c r="AL168" s="23">
        <f t="shared" si="35"/>
        <v>2.88</v>
      </c>
    </row>
    <row r="169" spans="1:38" ht="12.75">
      <c r="A169" s="14" t="s">
        <v>374</v>
      </c>
      <c r="B169" s="15" t="s">
        <v>375</v>
      </c>
      <c r="C169" s="16" t="s">
        <v>306</v>
      </c>
      <c r="D169" s="17"/>
      <c r="E169" s="17"/>
      <c r="F169" s="36">
        <v>471810609</v>
      </c>
      <c r="G169" s="34">
        <v>54.02</v>
      </c>
      <c r="H169" s="20">
        <f t="shared" si="30"/>
        <v>0.5402</v>
      </c>
      <c r="I169" s="18">
        <v>5862667.7</v>
      </c>
      <c r="L169" s="18">
        <v>180440.72</v>
      </c>
      <c r="M169" s="21">
        <f t="shared" si="31"/>
        <v>6043108.42</v>
      </c>
      <c r="N169" s="18">
        <v>12080292</v>
      </c>
      <c r="Q169" s="21">
        <f t="shared" si="32"/>
        <v>12080292</v>
      </c>
      <c r="R169" s="18">
        <v>6096391.38</v>
      </c>
      <c r="T169" s="18">
        <v>301536</v>
      </c>
      <c r="U169" s="22">
        <f t="shared" si="33"/>
        <v>6397927.38</v>
      </c>
      <c r="V169" s="21">
        <f t="shared" si="34"/>
        <v>24521327.799999997</v>
      </c>
      <c r="W169" s="23">
        <f t="shared" si="24"/>
        <v>1.2921268118411469</v>
      </c>
      <c r="X169" s="23">
        <f t="shared" si="24"/>
        <v>0</v>
      </c>
      <c r="Y169" s="23">
        <f t="shared" si="25"/>
        <v>1.3560372017832265</v>
      </c>
      <c r="Z169" s="24">
        <f t="shared" si="26"/>
        <v>2.5604112687512712</v>
      </c>
      <c r="AA169" s="24">
        <f t="shared" si="27"/>
        <v>1.2808335176710703</v>
      </c>
      <c r="AB169" s="25"/>
      <c r="AC169" s="24">
        <f t="shared" si="28"/>
        <v>5.197281988205567</v>
      </c>
      <c r="AD169" s="35">
        <v>115893.11674008811</v>
      </c>
      <c r="AE169" s="27">
        <f t="shared" si="29"/>
        <v>6023.29208190265</v>
      </c>
      <c r="AF169" s="29"/>
      <c r="AG169" s="30">
        <f>F169/H169</f>
        <v>873399868.5671973</v>
      </c>
      <c r="AH169" s="23">
        <f>(M169/AG169)*100</f>
        <v>0.6919062662459122</v>
      </c>
      <c r="AI169" s="23">
        <f>(Q169/AG169)*100</f>
        <v>1.3831341673794368</v>
      </c>
      <c r="AJ169" s="23">
        <f>(R169/AG169)*100</f>
        <v>0.6980069037565876</v>
      </c>
      <c r="AK169" s="23">
        <f>(U169/AG169)*100</f>
        <v>0.732531296403299</v>
      </c>
      <c r="AL169" s="23">
        <f t="shared" si="35"/>
        <v>2.8080000000000003</v>
      </c>
    </row>
    <row r="170" spans="1:38" ht="12.75">
      <c r="A170" s="14" t="s">
        <v>376</v>
      </c>
      <c r="B170" s="15" t="s">
        <v>377</v>
      </c>
      <c r="C170" s="16" t="s">
        <v>306</v>
      </c>
      <c r="D170" s="17"/>
      <c r="E170" s="17"/>
      <c r="F170" s="36">
        <v>1563633925</v>
      </c>
      <c r="G170" s="34">
        <v>55.47</v>
      </c>
      <c r="H170" s="20">
        <f t="shared" si="30"/>
        <v>0.5547</v>
      </c>
      <c r="I170" s="18">
        <v>19851282.26</v>
      </c>
      <c r="J170" s="18">
        <v>1285366.02</v>
      </c>
      <c r="L170" s="18">
        <v>611266.51</v>
      </c>
      <c r="M170" s="21">
        <f t="shared" si="31"/>
        <v>21747914.790000003</v>
      </c>
      <c r="N170" s="18">
        <v>44042998.5</v>
      </c>
      <c r="Q170" s="21">
        <f t="shared" si="32"/>
        <v>44042998.5</v>
      </c>
      <c r="R170" s="18">
        <v>13247500</v>
      </c>
      <c r="U170" s="22">
        <f t="shared" si="33"/>
        <v>13247500</v>
      </c>
      <c r="V170" s="21">
        <f t="shared" si="34"/>
        <v>79038413.29</v>
      </c>
      <c r="W170" s="23">
        <f t="shared" si="24"/>
        <v>0.8472251585357486</v>
      </c>
      <c r="X170" s="23">
        <f t="shared" si="24"/>
        <v>0</v>
      </c>
      <c r="Y170" s="23">
        <f t="shared" si="25"/>
        <v>0.8472251585357486</v>
      </c>
      <c r="Z170" s="24">
        <f t="shared" si="26"/>
        <v>2.816707785359671</v>
      </c>
      <c r="AA170" s="24">
        <f t="shared" si="27"/>
        <v>1.3908571848106968</v>
      </c>
      <c r="AB170" s="25"/>
      <c r="AC170" s="24">
        <f t="shared" si="28"/>
        <v>5.0547901287061165</v>
      </c>
      <c r="AD170" s="35">
        <v>106170.78779494273</v>
      </c>
      <c r="AE170" s="27">
        <f t="shared" si="29"/>
        <v>5366.710501028283</v>
      </c>
      <c r="AF170" s="29"/>
      <c r="AG170" s="30">
        <f>F170/H170</f>
        <v>2818882143.500992</v>
      </c>
      <c r="AH170" s="23">
        <f>(M170/AG170)*100</f>
        <v>0.7715084804144934</v>
      </c>
      <c r="AI170" s="23">
        <f>(Q170/AG170)*100</f>
        <v>1.5624278085390095</v>
      </c>
      <c r="AJ170" s="23">
        <f>(R170/AG170)*100</f>
        <v>0.4699557954397798</v>
      </c>
      <c r="AK170" s="23">
        <f>(U170/AG170)*100</f>
        <v>0.4699557954397798</v>
      </c>
      <c r="AL170" s="23">
        <f t="shared" si="35"/>
        <v>2.8040000000000003</v>
      </c>
    </row>
    <row r="171" spans="1:38" ht="12.75">
      <c r="A171" s="14" t="s">
        <v>378</v>
      </c>
      <c r="B171" s="15" t="s">
        <v>379</v>
      </c>
      <c r="C171" s="16" t="s">
        <v>306</v>
      </c>
      <c r="D171" s="17"/>
      <c r="E171" s="17"/>
      <c r="F171" s="36">
        <v>50280613</v>
      </c>
      <c r="G171" s="34">
        <v>57.09</v>
      </c>
      <c r="H171" s="20">
        <f t="shared" si="30"/>
        <v>0.5709000000000001</v>
      </c>
      <c r="I171" s="18">
        <v>655627.65</v>
      </c>
      <c r="J171" s="18">
        <v>42398.42</v>
      </c>
      <c r="L171" s="18">
        <v>20162.69</v>
      </c>
      <c r="M171" s="21">
        <f t="shared" si="31"/>
        <v>718188.76</v>
      </c>
      <c r="N171" s="18">
        <v>1876718</v>
      </c>
      <c r="Q171" s="21">
        <f t="shared" si="32"/>
        <v>1876718</v>
      </c>
      <c r="R171" s="18">
        <v>1697859.08</v>
      </c>
      <c r="U171" s="22">
        <f t="shared" si="33"/>
        <v>1697859.08</v>
      </c>
      <c r="V171" s="21">
        <f t="shared" si="34"/>
        <v>4292765.84</v>
      </c>
      <c r="W171" s="23">
        <f t="shared" si="24"/>
        <v>3.376766866386454</v>
      </c>
      <c r="X171" s="23">
        <f t="shared" si="24"/>
        <v>0</v>
      </c>
      <c r="Y171" s="23">
        <f t="shared" si="25"/>
        <v>3.376766866386454</v>
      </c>
      <c r="Z171" s="24">
        <f t="shared" si="26"/>
        <v>3.7324883051843463</v>
      </c>
      <c r="AA171" s="24">
        <f t="shared" si="27"/>
        <v>1.4283611856522116</v>
      </c>
      <c r="AB171" s="25"/>
      <c r="AC171" s="24">
        <f t="shared" si="28"/>
        <v>8.537616357223012</v>
      </c>
      <c r="AD171" s="35">
        <v>52002.511415525114</v>
      </c>
      <c r="AE171" s="27">
        <f t="shared" si="29"/>
        <v>4439.7749207786355</v>
      </c>
      <c r="AF171" s="29"/>
      <c r="AG171" s="30">
        <f>F171/H171</f>
        <v>88072539.84936064</v>
      </c>
      <c r="AH171" s="23">
        <f>(M171/AG171)*100</f>
        <v>0.8154514008888477</v>
      </c>
      <c r="AI171" s="23">
        <f>(Q171/AG171)*100</f>
        <v>2.1308775734297436</v>
      </c>
      <c r="AJ171" s="23">
        <f>(R171/AG171)*100</f>
        <v>1.927796204020027</v>
      </c>
      <c r="AK171" s="23">
        <f>(U171/AG171)*100</f>
        <v>1.927796204020027</v>
      </c>
      <c r="AL171" s="23">
        <f t="shared" si="35"/>
        <v>4.874</v>
      </c>
    </row>
    <row r="172" spans="1:38" ht="12.75">
      <c r="A172" s="14" t="s">
        <v>380</v>
      </c>
      <c r="B172" s="15" t="s">
        <v>381</v>
      </c>
      <c r="C172" s="16" t="s">
        <v>382</v>
      </c>
      <c r="D172" s="17"/>
      <c r="E172" s="17"/>
      <c r="F172" s="36">
        <v>7194391299</v>
      </c>
      <c r="G172" s="34">
        <v>92.58</v>
      </c>
      <c r="H172" s="20">
        <f t="shared" si="30"/>
        <v>0.9258</v>
      </c>
      <c r="I172" s="18">
        <v>14821201.959999999</v>
      </c>
      <c r="L172" s="18">
        <v>816597.07</v>
      </c>
      <c r="M172" s="21">
        <f t="shared" si="31"/>
        <v>15637799.03</v>
      </c>
      <c r="N172" s="18">
        <v>3078694</v>
      </c>
      <c r="Q172" s="21">
        <f t="shared" si="32"/>
        <v>3078694</v>
      </c>
      <c r="R172" s="18">
        <v>14374409</v>
      </c>
      <c r="T172" s="18">
        <v>2714591</v>
      </c>
      <c r="U172" s="22">
        <f t="shared" si="33"/>
        <v>17089000</v>
      </c>
      <c r="V172" s="21">
        <f t="shared" si="34"/>
        <v>35805493.03</v>
      </c>
      <c r="W172" s="23">
        <f t="shared" si="24"/>
        <v>0.19980021106160853</v>
      </c>
      <c r="X172" s="23">
        <f t="shared" si="24"/>
        <v>0</v>
      </c>
      <c r="Y172" s="23">
        <f t="shared" si="25"/>
        <v>0.23753225658403265</v>
      </c>
      <c r="Z172" s="24">
        <f t="shared" si="26"/>
        <v>0.042792974027252725</v>
      </c>
      <c r="AA172" s="24">
        <f t="shared" si="27"/>
        <v>0.21736097440479235</v>
      </c>
      <c r="AB172" s="25"/>
      <c r="AC172" s="24">
        <f t="shared" si="28"/>
        <v>0.4976862050160778</v>
      </c>
      <c r="AD172" s="35">
        <v>1297113.4187712024</v>
      </c>
      <c r="AE172" s="27">
        <f t="shared" si="29"/>
        <v>6455.554548636703</v>
      </c>
      <c r="AF172" s="29"/>
      <c r="AG172" s="30">
        <f>F172/H172</f>
        <v>7770999458.846403</v>
      </c>
      <c r="AH172" s="23">
        <f>(M172/AG172)*100</f>
        <v>0.20123279010395675</v>
      </c>
      <c r="AI172" s="23">
        <f>(Q172/AG172)*100</f>
        <v>0.039617735354430576</v>
      </c>
      <c r="AJ172" s="23">
        <f>(R172/AG172)*100</f>
        <v>0.18497503540083718</v>
      </c>
      <c r="AK172" s="23">
        <f>(U172/AG172)*100</f>
        <v>0.21990736314549744</v>
      </c>
      <c r="AL172" s="23">
        <f t="shared" si="35"/>
        <v>0.461</v>
      </c>
    </row>
    <row r="173" spans="1:38" ht="12.75">
      <c r="A173" s="14" t="s">
        <v>383</v>
      </c>
      <c r="B173" s="15" t="s">
        <v>384</v>
      </c>
      <c r="C173" s="16" t="s">
        <v>382</v>
      </c>
      <c r="D173" s="17"/>
      <c r="E173" s="17"/>
      <c r="F173" s="36">
        <v>2791886281</v>
      </c>
      <c r="G173" s="34">
        <v>96.76</v>
      </c>
      <c r="H173" s="20">
        <f t="shared" si="30"/>
        <v>0.9676</v>
      </c>
      <c r="I173" s="18">
        <v>5175327.7</v>
      </c>
      <c r="J173" s="18">
        <v>827136.49</v>
      </c>
      <c r="L173" s="18">
        <v>285128.77</v>
      </c>
      <c r="M173" s="21">
        <f t="shared" si="31"/>
        <v>6287592.960000001</v>
      </c>
      <c r="N173" s="18">
        <v>1483921</v>
      </c>
      <c r="O173" s="18">
        <v>6124769.5</v>
      </c>
      <c r="Q173" s="21">
        <f t="shared" si="32"/>
        <v>7608690.5</v>
      </c>
      <c r="R173" s="18">
        <v>7887271.4</v>
      </c>
      <c r="U173" s="22">
        <f t="shared" si="33"/>
        <v>7887271.4</v>
      </c>
      <c r="V173" s="21">
        <f t="shared" si="34"/>
        <v>21783554.86</v>
      </c>
      <c r="W173" s="23">
        <f t="shared" si="24"/>
        <v>0.2825069005738633</v>
      </c>
      <c r="X173" s="23">
        <f t="shared" si="24"/>
        <v>0</v>
      </c>
      <c r="Y173" s="23">
        <f t="shared" si="25"/>
        <v>0.2825069005738633</v>
      </c>
      <c r="Z173" s="24">
        <f t="shared" si="26"/>
        <v>0.2725286682262257</v>
      </c>
      <c r="AA173" s="24">
        <f t="shared" si="27"/>
        <v>0.22520949376734306</v>
      </c>
      <c r="AB173" s="25"/>
      <c r="AC173" s="24">
        <f t="shared" si="28"/>
        <v>0.780245062567432</v>
      </c>
      <c r="AD173" s="35">
        <v>627877.1837569383</v>
      </c>
      <c r="AE173" s="27">
        <f t="shared" si="29"/>
        <v>4898.980725250953</v>
      </c>
      <c r="AF173" s="29"/>
      <c r="AG173" s="30">
        <f>F173/H173</f>
        <v>2885372344.9772635</v>
      </c>
      <c r="AH173" s="23">
        <f>(M173/AG173)*100</f>
        <v>0.21791270616928113</v>
      </c>
      <c r="AI173" s="23">
        <f>(Q173/AG173)*100</f>
        <v>0.26369873937569593</v>
      </c>
      <c r="AJ173" s="23">
        <f>(R173/AG173)*100</f>
        <v>0.27335367699527013</v>
      </c>
      <c r="AK173" s="23">
        <f>(U173/AG173)*100</f>
        <v>0.27335367699527013</v>
      </c>
      <c r="AL173" s="23">
        <f t="shared" si="35"/>
        <v>0.755</v>
      </c>
    </row>
    <row r="174" spans="1:38" ht="12.75">
      <c r="A174" s="14" t="s">
        <v>385</v>
      </c>
      <c r="B174" s="15" t="s">
        <v>386</v>
      </c>
      <c r="C174" s="16" t="s">
        <v>382</v>
      </c>
      <c r="D174" s="17"/>
      <c r="E174" s="17"/>
      <c r="F174" s="36">
        <v>512723022</v>
      </c>
      <c r="G174" s="34">
        <v>98.79</v>
      </c>
      <c r="H174" s="20">
        <f t="shared" si="30"/>
        <v>0.9879000000000001</v>
      </c>
      <c r="I174" s="18">
        <v>915895.88</v>
      </c>
      <c r="J174" s="18">
        <v>146412.61</v>
      </c>
      <c r="L174" s="18">
        <v>50481.15</v>
      </c>
      <c r="M174" s="21">
        <f t="shared" si="31"/>
        <v>1112789.64</v>
      </c>
      <c r="N174" s="18">
        <v>32310</v>
      </c>
      <c r="Q174" s="21">
        <f t="shared" si="32"/>
        <v>32310</v>
      </c>
      <c r="R174" s="18">
        <v>1337672.1</v>
      </c>
      <c r="U174" s="22">
        <f t="shared" si="33"/>
        <v>1337672.1</v>
      </c>
      <c r="V174" s="21">
        <f t="shared" si="34"/>
        <v>2482771.7399999998</v>
      </c>
      <c r="W174" s="23">
        <f t="shared" si="24"/>
        <v>0.26089565761687217</v>
      </c>
      <c r="X174" s="23">
        <f t="shared" si="24"/>
        <v>0</v>
      </c>
      <c r="Y174" s="23">
        <f t="shared" si="25"/>
        <v>0.26089565761687217</v>
      </c>
      <c r="Z174" s="24">
        <f t="shared" si="26"/>
        <v>0.006301647988024224</v>
      </c>
      <c r="AA174" s="24">
        <f t="shared" si="27"/>
        <v>0.21703523974002475</v>
      </c>
      <c r="AB174" s="25"/>
      <c r="AC174" s="24">
        <f t="shared" si="28"/>
        <v>0.4842325453449211</v>
      </c>
      <c r="AD174" s="35">
        <v>792212.4378109453</v>
      </c>
      <c r="AE174" s="27">
        <f t="shared" si="29"/>
        <v>3836.150452150991</v>
      </c>
      <c r="AF174" s="29"/>
      <c r="AG174" s="30">
        <f>F174/H174</f>
        <v>519002957.78924984</v>
      </c>
      <c r="AH174" s="23">
        <f>(M174/AG174)*100</f>
        <v>0.2144091133391705</v>
      </c>
      <c r="AI174" s="23">
        <f>(Q174/AG174)*100</f>
        <v>0.006225398047369132</v>
      </c>
      <c r="AJ174" s="23">
        <f>(R174/AG174)*100</f>
        <v>0.25773882015970806</v>
      </c>
      <c r="AK174" s="23">
        <f>(U174/AG174)*100</f>
        <v>0.25773882015970806</v>
      </c>
      <c r="AL174" s="23">
        <f t="shared" si="35"/>
        <v>0.478</v>
      </c>
    </row>
    <row r="175" spans="1:38" ht="12.75">
      <c r="A175" s="14" t="s">
        <v>387</v>
      </c>
      <c r="B175" s="15" t="s">
        <v>388</v>
      </c>
      <c r="C175" s="16" t="s">
        <v>382</v>
      </c>
      <c r="D175" s="17"/>
      <c r="E175" s="17"/>
      <c r="F175" s="36">
        <v>1053083094</v>
      </c>
      <c r="G175" s="34">
        <v>114.1</v>
      </c>
      <c r="H175" s="20">
        <f t="shared" si="30"/>
        <v>1.141</v>
      </c>
      <c r="I175" s="18">
        <v>1763337.4100000001</v>
      </c>
      <c r="J175" s="18">
        <v>281832.71</v>
      </c>
      <c r="L175" s="18">
        <v>97172.2</v>
      </c>
      <c r="M175" s="21">
        <f t="shared" si="31"/>
        <v>2142342.3200000003</v>
      </c>
      <c r="N175" s="18">
        <v>8690613</v>
      </c>
      <c r="Q175" s="21">
        <f t="shared" si="32"/>
        <v>8690613</v>
      </c>
      <c r="R175" s="18">
        <v>1477415.17</v>
      </c>
      <c r="U175" s="22">
        <f t="shared" si="33"/>
        <v>1477415.17</v>
      </c>
      <c r="V175" s="21">
        <f t="shared" si="34"/>
        <v>12310370.49</v>
      </c>
      <c r="W175" s="23">
        <f t="shared" si="24"/>
        <v>0.14029426342685167</v>
      </c>
      <c r="X175" s="23">
        <f t="shared" si="24"/>
        <v>0</v>
      </c>
      <c r="Y175" s="23">
        <f t="shared" si="25"/>
        <v>0.14029426342685167</v>
      </c>
      <c r="Z175" s="24">
        <f t="shared" si="26"/>
        <v>0.8252542510192458</v>
      </c>
      <c r="AA175" s="24">
        <f t="shared" si="27"/>
        <v>0.20343525902239964</v>
      </c>
      <c r="AB175" s="25"/>
      <c r="AC175" s="24">
        <f t="shared" si="28"/>
        <v>1.1689837734684971</v>
      </c>
      <c r="AD175" s="35">
        <v>233418.72197309416</v>
      </c>
      <c r="AE175" s="27">
        <f t="shared" si="29"/>
        <v>2728.626984103016</v>
      </c>
      <c r="AF175" s="29"/>
      <c r="AG175" s="30">
        <f>F175/H175</f>
        <v>922947496.9325154</v>
      </c>
      <c r="AH175" s="23">
        <f>(M175/AG175)*100</f>
        <v>0.23211963054455798</v>
      </c>
      <c r="AI175" s="23">
        <f>(Q175/AG175)*100</f>
        <v>0.9416151004129594</v>
      </c>
      <c r="AJ175" s="23">
        <f>(R175/AG175)*100</f>
        <v>0.16007575457003775</v>
      </c>
      <c r="AK175" s="23">
        <f>(U175/AG175)*100</f>
        <v>0.16007575457003775</v>
      </c>
      <c r="AL175" s="23">
        <f t="shared" si="35"/>
        <v>1.3339999999999999</v>
      </c>
    </row>
    <row r="176" spans="1:38" ht="12.75">
      <c r="A176" s="14" t="s">
        <v>389</v>
      </c>
      <c r="B176" s="15" t="s">
        <v>390</v>
      </c>
      <c r="C176" s="16" t="s">
        <v>382</v>
      </c>
      <c r="D176" s="17"/>
      <c r="E176" s="17"/>
      <c r="F176" s="36">
        <v>4090589040</v>
      </c>
      <c r="G176" s="34">
        <v>101.82</v>
      </c>
      <c r="H176" s="20">
        <f t="shared" si="30"/>
        <v>1.0182</v>
      </c>
      <c r="I176" s="18">
        <v>7699151.37</v>
      </c>
      <c r="J176" s="18">
        <v>1230751.89</v>
      </c>
      <c r="L176" s="18">
        <v>424346.62</v>
      </c>
      <c r="M176" s="21">
        <f t="shared" si="31"/>
        <v>9354249.879999999</v>
      </c>
      <c r="N176" s="18">
        <v>14515608</v>
      </c>
      <c r="O176" s="18">
        <v>11325557.39</v>
      </c>
      <c r="Q176" s="21">
        <f t="shared" si="32"/>
        <v>25841165.39</v>
      </c>
      <c r="R176" s="18">
        <v>18118526.42</v>
      </c>
      <c r="U176" s="22">
        <f t="shared" si="33"/>
        <v>18118526.42</v>
      </c>
      <c r="V176" s="21">
        <f t="shared" si="34"/>
        <v>53313941.69</v>
      </c>
      <c r="W176" s="23">
        <f t="shared" si="24"/>
        <v>0.44293196512353633</v>
      </c>
      <c r="X176" s="23">
        <f t="shared" si="24"/>
        <v>0</v>
      </c>
      <c r="Y176" s="23">
        <f t="shared" si="25"/>
        <v>0.44293196512353633</v>
      </c>
      <c r="Z176" s="24">
        <f t="shared" si="26"/>
        <v>0.6317223543433735</v>
      </c>
      <c r="AA176" s="24">
        <f t="shared" si="27"/>
        <v>0.2286773320059548</v>
      </c>
      <c r="AB176" s="25"/>
      <c r="AC176" s="24">
        <f t="shared" si="28"/>
        <v>1.3033316514728646</v>
      </c>
      <c r="AD176" s="35">
        <v>260900.32430908066</v>
      </c>
      <c r="AE176" s="27">
        <f t="shared" si="29"/>
        <v>3400.396505515601</v>
      </c>
      <c r="AF176" s="29"/>
      <c r="AG176" s="30">
        <f>F176/H176</f>
        <v>4017471066.5880966</v>
      </c>
      <c r="AH176" s="23">
        <f>(M176/AG176)*100</f>
        <v>0.23283925944846315</v>
      </c>
      <c r="AI176" s="23">
        <f>(Q176/AG176)*100</f>
        <v>0.6432197011924229</v>
      </c>
      <c r="AJ176" s="23">
        <f>(R176/AG176)*100</f>
        <v>0.45099332688878474</v>
      </c>
      <c r="AK176" s="23">
        <f>(U176/AG176)*100</f>
        <v>0.45099332688878474</v>
      </c>
      <c r="AL176" s="23">
        <f t="shared" si="35"/>
        <v>1.327</v>
      </c>
    </row>
    <row r="177" spans="1:38" ht="12.75">
      <c r="A177" s="14" t="s">
        <v>391</v>
      </c>
      <c r="B177" s="15" t="s">
        <v>392</v>
      </c>
      <c r="C177" s="16" t="s">
        <v>382</v>
      </c>
      <c r="D177" s="17"/>
      <c r="E177" s="17"/>
      <c r="F177" s="36">
        <v>3159783058</v>
      </c>
      <c r="G177" s="34">
        <v>106.97</v>
      </c>
      <c r="H177" s="20">
        <f t="shared" si="30"/>
        <v>1.0697</v>
      </c>
      <c r="I177" s="18">
        <v>5356017.9</v>
      </c>
      <c r="J177" s="18">
        <v>855814.37</v>
      </c>
      <c r="L177" s="18">
        <v>295073.31</v>
      </c>
      <c r="M177" s="21">
        <f t="shared" si="31"/>
        <v>6506905.58</v>
      </c>
      <c r="N177" s="18">
        <v>24207102</v>
      </c>
      <c r="Q177" s="21">
        <f t="shared" si="32"/>
        <v>24207102</v>
      </c>
      <c r="R177" s="18">
        <v>12314248.45</v>
      </c>
      <c r="U177" s="22">
        <f t="shared" si="33"/>
        <v>12314248.45</v>
      </c>
      <c r="V177" s="21">
        <f t="shared" si="34"/>
        <v>43028256.03</v>
      </c>
      <c r="W177" s="23">
        <f t="shared" si="24"/>
        <v>0.38971816178400437</v>
      </c>
      <c r="X177" s="23">
        <f t="shared" si="24"/>
        <v>0</v>
      </c>
      <c r="Y177" s="23">
        <f t="shared" si="25"/>
        <v>0.38971816178400437</v>
      </c>
      <c r="Z177" s="24">
        <f t="shared" si="26"/>
        <v>0.7661001263587381</v>
      </c>
      <c r="AA177" s="24">
        <f t="shared" si="27"/>
        <v>0.20592887108264255</v>
      </c>
      <c r="AB177" s="25"/>
      <c r="AC177" s="24">
        <f t="shared" si="28"/>
        <v>1.3617471592253851</v>
      </c>
      <c r="AD177" s="35">
        <v>289485.44744231476</v>
      </c>
      <c r="AE177" s="27">
        <f t="shared" si="29"/>
        <v>3942.059856916617</v>
      </c>
      <c r="AF177" s="29"/>
      <c r="AG177" s="30">
        <f>F177/H177</f>
        <v>2953896473.777694</v>
      </c>
      <c r="AH177" s="23">
        <f>(M177/AG177)*100</f>
        <v>0.22028211339710277</v>
      </c>
      <c r="AI177" s="23">
        <f>(Q177/AG177)*100</f>
        <v>0.8194973051659423</v>
      </c>
      <c r="AJ177" s="23">
        <f>(R177/AG177)*100</f>
        <v>0.41688151766034953</v>
      </c>
      <c r="AK177" s="23">
        <f>(U177/AG177)*100</f>
        <v>0.41688151766034953</v>
      </c>
      <c r="AL177" s="23">
        <f t="shared" si="35"/>
        <v>1.456</v>
      </c>
    </row>
    <row r="178" spans="1:38" ht="12.75">
      <c r="A178" s="14" t="s">
        <v>393</v>
      </c>
      <c r="B178" s="15" t="s">
        <v>394</v>
      </c>
      <c r="C178" s="16" t="s">
        <v>382</v>
      </c>
      <c r="D178" s="17"/>
      <c r="E178" s="17"/>
      <c r="F178" s="36">
        <v>2752506108</v>
      </c>
      <c r="G178" s="34">
        <v>97.48</v>
      </c>
      <c r="H178" s="20">
        <f t="shared" si="30"/>
        <v>0.9748</v>
      </c>
      <c r="I178" s="18">
        <v>5411282.96</v>
      </c>
      <c r="J178" s="18">
        <v>864269.21</v>
      </c>
      <c r="L178" s="18">
        <v>297945.75</v>
      </c>
      <c r="M178" s="21">
        <f t="shared" si="31"/>
        <v>6573497.92</v>
      </c>
      <c r="N178" s="18">
        <v>6369428</v>
      </c>
      <c r="Q178" s="21">
        <f t="shared" si="32"/>
        <v>6369428</v>
      </c>
      <c r="R178" s="18">
        <v>16511608.72</v>
      </c>
      <c r="U178" s="22">
        <f t="shared" si="33"/>
        <v>16511608.72</v>
      </c>
      <c r="V178" s="21">
        <f t="shared" si="34"/>
        <v>29454534.64</v>
      </c>
      <c r="W178" s="23">
        <f t="shared" si="24"/>
        <v>0.5998754615660966</v>
      </c>
      <c r="X178" s="23">
        <f t="shared" si="24"/>
        <v>0</v>
      </c>
      <c r="Y178" s="23">
        <f t="shared" si="25"/>
        <v>0.5998754615660966</v>
      </c>
      <c r="Z178" s="24">
        <f t="shared" si="26"/>
        <v>0.2314046817730077</v>
      </c>
      <c r="AA178" s="24">
        <f t="shared" si="27"/>
        <v>0.23881864969870578</v>
      </c>
      <c r="AB178" s="25"/>
      <c r="AC178" s="24">
        <f t="shared" si="28"/>
        <v>1.07009879303781</v>
      </c>
      <c r="AD178" s="35">
        <v>325500.67953248165</v>
      </c>
      <c r="AE178" s="27">
        <f t="shared" si="29"/>
        <v>3483.178843006956</v>
      </c>
      <c r="AF178" s="29"/>
      <c r="AG178" s="30">
        <f>F178/H178</f>
        <v>2823662400.4924088</v>
      </c>
      <c r="AH178" s="23">
        <f>(M178/AG178)*100</f>
        <v>0.2328004197262984</v>
      </c>
      <c r="AI178" s="23">
        <f>(Q178/AG178)*100</f>
        <v>0.22557328379232794</v>
      </c>
      <c r="AJ178" s="23">
        <f>(R178/AG178)*100</f>
        <v>0.584758599934631</v>
      </c>
      <c r="AK178" s="23">
        <f>(U178/AG178)*100</f>
        <v>0.584758599934631</v>
      </c>
      <c r="AL178" s="23">
        <f t="shared" si="35"/>
        <v>1.044</v>
      </c>
    </row>
    <row r="179" spans="1:38" ht="12.75">
      <c r="A179" s="14" t="s">
        <v>395</v>
      </c>
      <c r="B179" s="15" t="s">
        <v>396</v>
      </c>
      <c r="C179" s="16" t="s">
        <v>382</v>
      </c>
      <c r="D179" s="17"/>
      <c r="E179" s="17"/>
      <c r="F179" s="36">
        <v>12852929492</v>
      </c>
      <c r="G179" s="34">
        <v>105.03</v>
      </c>
      <c r="H179" s="20">
        <f t="shared" si="30"/>
        <v>1.0503</v>
      </c>
      <c r="I179" s="18">
        <v>23262966.02</v>
      </c>
      <c r="L179" s="18">
        <v>1281812.37</v>
      </c>
      <c r="M179" s="21">
        <f t="shared" si="31"/>
        <v>24544778.39</v>
      </c>
      <c r="N179" s="18">
        <v>24253876</v>
      </c>
      <c r="Q179" s="21">
        <f t="shared" si="32"/>
        <v>24253876</v>
      </c>
      <c r="R179" s="18">
        <v>43373537.5</v>
      </c>
      <c r="T179" s="18">
        <v>4254854</v>
      </c>
      <c r="U179" s="22">
        <f t="shared" si="33"/>
        <v>47628391.5</v>
      </c>
      <c r="V179" s="21">
        <f t="shared" si="34"/>
        <v>96427045.89</v>
      </c>
      <c r="W179" s="23">
        <f t="shared" si="24"/>
        <v>0.3374603239440224</v>
      </c>
      <c r="X179" s="23">
        <f t="shared" si="24"/>
        <v>0</v>
      </c>
      <c r="Y179" s="23">
        <f t="shared" si="25"/>
        <v>0.37056448126977715</v>
      </c>
      <c r="Z179" s="24">
        <f t="shared" si="26"/>
        <v>0.18870309694841358</v>
      </c>
      <c r="AA179" s="24">
        <f t="shared" si="27"/>
        <v>0.19096641279544335</v>
      </c>
      <c r="AB179" s="25"/>
      <c r="AC179" s="24">
        <f t="shared" si="28"/>
        <v>0.7502339910136341</v>
      </c>
      <c r="AD179" s="35">
        <v>679554.5382794002</v>
      </c>
      <c r="AE179" s="27">
        <f t="shared" si="29"/>
        <v>5098.249133647818</v>
      </c>
      <c r="AF179" s="29"/>
      <c r="AG179" s="30">
        <f>F179/H179</f>
        <v>12237388833.66657</v>
      </c>
      <c r="AH179" s="23">
        <f>(M179/AG179)*100</f>
        <v>0.20057202335905416</v>
      </c>
      <c r="AI179" s="23">
        <f>(Q179/AG179)*100</f>
        <v>0.1981948627249188</v>
      </c>
      <c r="AJ179" s="23">
        <f>(R179/AG179)*100</f>
        <v>0.3544345782384068</v>
      </c>
      <c r="AK179" s="23">
        <f>(U179/AG179)*100</f>
        <v>0.38920387467764694</v>
      </c>
      <c r="AL179" s="23">
        <f t="shared" si="35"/>
        <v>0.788</v>
      </c>
    </row>
    <row r="180" spans="1:38" ht="12.75">
      <c r="A180" s="14" t="s">
        <v>397</v>
      </c>
      <c r="B180" s="15" t="s">
        <v>398</v>
      </c>
      <c r="C180" s="16" t="s">
        <v>382</v>
      </c>
      <c r="D180" s="17"/>
      <c r="E180" s="17"/>
      <c r="F180" s="36">
        <v>4858099090</v>
      </c>
      <c r="G180" s="34">
        <v>108.64</v>
      </c>
      <c r="H180" s="20">
        <f t="shared" si="30"/>
        <v>1.0864</v>
      </c>
      <c r="I180" s="18">
        <v>8471056.25</v>
      </c>
      <c r="J180" s="18">
        <v>1353976.69</v>
      </c>
      <c r="L180" s="18">
        <v>466833.13</v>
      </c>
      <c r="M180" s="21">
        <f t="shared" si="31"/>
        <v>10291866.07</v>
      </c>
      <c r="N180" s="18">
        <v>3390514</v>
      </c>
      <c r="Q180" s="21">
        <f t="shared" si="32"/>
        <v>3390514</v>
      </c>
      <c r="R180" s="18">
        <v>14162615.23</v>
      </c>
      <c r="U180" s="22">
        <f t="shared" si="33"/>
        <v>14162615.23</v>
      </c>
      <c r="V180" s="21">
        <f t="shared" si="34"/>
        <v>27844995.3</v>
      </c>
      <c r="W180" s="23">
        <f t="shared" si="24"/>
        <v>0.29152586161020444</v>
      </c>
      <c r="X180" s="23">
        <f t="shared" si="24"/>
        <v>0</v>
      </c>
      <c r="Y180" s="23">
        <f t="shared" si="25"/>
        <v>0.29152586161020444</v>
      </c>
      <c r="Z180" s="24">
        <f t="shared" si="26"/>
        <v>0.0697909601510413</v>
      </c>
      <c r="AA180" s="24">
        <f t="shared" si="27"/>
        <v>0.2118496531119541</v>
      </c>
      <c r="AB180" s="25"/>
      <c r="AC180" s="24">
        <f t="shared" si="28"/>
        <v>0.5731664748731998</v>
      </c>
      <c r="AD180" s="35">
        <v>734870.4725658103</v>
      </c>
      <c r="AE180" s="27">
        <f t="shared" si="29"/>
        <v>4212.03118248948</v>
      </c>
      <c r="AF180" s="29"/>
      <c r="AG180" s="30">
        <f>F180/H180</f>
        <v>4471740694.035346</v>
      </c>
      <c r="AH180" s="23">
        <f>(M180/AG180)*100</f>
        <v>0.230153463140827</v>
      </c>
      <c r="AI180" s="23">
        <f>(Q180/AG180)*100</f>
        <v>0.07582089910809127</v>
      </c>
      <c r="AJ180" s="23">
        <f>(R180/AG180)*100</f>
        <v>0.3167136960533261</v>
      </c>
      <c r="AK180" s="23">
        <f>(U180/AG180)*100</f>
        <v>0.3167136960533261</v>
      </c>
      <c r="AL180" s="23">
        <f t="shared" si="35"/>
        <v>0.623</v>
      </c>
    </row>
    <row r="181" spans="1:38" ht="12.75">
      <c r="A181" s="14" t="s">
        <v>399</v>
      </c>
      <c r="B181" s="15" t="s">
        <v>400</v>
      </c>
      <c r="C181" s="16" t="s">
        <v>382</v>
      </c>
      <c r="D181" s="17"/>
      <c r="E181" s="17"/>
      <c r="F181" s="36">
        <v>4428270227</v>
      </c>
      <c r="G181" s="34">
        <v>99.78</v>
      </c>
      <c r="H181" s="20">
        <f t="shared" si="30"/>
        <v>0.9978</v>
      </c>
      <c r="I181" s="18">
        <v>8190423.260000001</v>
      </c>
      <c r="J181" s="18">
        <v>1309240.28</v>
      </c>
      <c r="L181" s="18">
        <v>451394.01</v>
      </c>
      <c r="M181" s="21">
        <f t="shared" si="31"/>
        <v>9951057.55</v>
      </c>
      <c r="N181" s="18">
        <v>2215104</v>
      </c>
      <c r="Q181" s="21">
        <f t="shared" si="32"/>
        <v>2215104</v>
      </c>
      <c r="R181" s="18">
        <v>8919009</v>
      </c>
      <c r="U181" s="22">
        <f t="shared" si="33"/>
        <v>8919009</v>
      </c>
      <c r="V181" s="21">
        <f t="shared" si="34"/>
        <v>21085170.55</v>
      </c>
      <c r="W181" s="23">
        <f t="shared" si="24"/>
        <v>0.20141067601563964</v>
      </c>
      <c r="X181" s="23">
        <f t="shared" si="24"/>
        <v>0</v>
      </c>
      <c r="Y181" s="23">
        <f t="shared" si="25"/>
        <v>0.20141067601563964</v>
      </c>
      <c r="Z181" s="24">
        <f t="shared" si="26"/>
        <v>0.050021879570358925</v>
      </c>
      <c r="AA181" s="24">
        <f t="shared" si="27"/>
        <v>0.22471658322309518</v>
      </c>
      <c r="AB181" s="25"/>
      <c r="AC181" s="24">
        <f t="shared" si="28"/>
        <v>0.47614913880909376</v>
      </c>
      <c r="AD181" s="35">
        <v>1444515.1118760756</v>
      </c>
      <c r="AE181" s="27">
        <f t="shared" si="29"/>
        <v>6878.046265165151</v>
      </c>
      <c r="AF181" s="29"/>
      <c r="AG181" s="30">
        <f>F181/H181</f>
        <v>4438033901.583484</v>
      </c>
      <c r="AH181" s="23">
        <f>(M181/AG181)*100</f>
        <v>0.22422220674000437</v>
      </c>
      <c r="AI181" s="23">
        <f>(Q181/AG181)*100</f>
        <v>0.049911831435304144</v>
      </c>
      <c r="AJ181" s="23">
        <f>(R181/AG181)*100</f>
        <v>0.20096757252840522</v>
      </c>
      <c r="AK181" s="23">
        <f>(U181/AG181)*100</f>
        <v>0.20096757252840522</v>
      </c>
      <c r="AL181" s="23">
        <f t="shared" si="35"/>
        <v>0.47500000000000003</v>
      </c>
    </row>
    <row r="182" spans="1:38" ht="12.75">
      <c r="A182" s="14" t="s">
        <v>401</v>
      </c>
      <c r="B182" s="15" t="s">
        <v>402</v>
      </c>
      <c r="C182" s="16" t="s">
        <v>382</v>
      </c>
      <c r="D182" s="17"/>
      <c r="E182" s="17"/>
      <c r="F182" s="36">
        <v>2239992764</v>
      </c>
      <c r="G182" s="34">
        <v>104.6</v>
      </c>
      <c r="H182" s="20">
        <f t="shared" si="30"/>
        <v>1.046</v>
      </c>
      <c r="I182" s="18">
        <v>3947358.78</v>
      </c>
      <c r="J182" s="18">
        <v>630731.74</v>
      </c>
      <c r="L182" s="18">
        <v>217467.86</v>
      </c>
      <c r="M182" s="21">
        <f t="shared" si="31"/>
        <v>4795558.38</v>
      </c>
      <c r="N182" s="18">
        <v>21928000</v>
      </c>
      <c r="Q182" s="21">
        <f t="shared" si="32"/>
        <v>21928000</v>
      </c>
      <c r="R182" s="18">
        <v>2092428.32</v>
      </c>
      <c r="U182" s="22">
        <f t="shared" si="33"/>
        <v>2092428.32</v>
      </c>
      <c r="V182" s="21">
        <f t="shared" si="34"/>
        <v>28815986.7</v>
      </c>
      <c r="W182" s="23">
        <f t="shared" si="24"/>
        <v>0.09341228032645556</v>
      </c>
      <c r="X182" s="23">
        <f t="shared" si="24"/>
        <v>0</v>
      </c>
      <c r="Y182" s="23">
        <f t="shared" si="25"/>
        <v>0.09341228032645556</v>
      </c>
      <c r="Z182" s="24">
        <f t="shared" si="26"/>
        <v>0.9789317337276898</v>
      </c>
      <c r="AA182" s="24">
        <f t="shared" si="27"/>
        <v>0.21408811925965665</v>
      </c>
      <c r="AB182" s="25"/>
      <c r="AC182" s="24">
        <f t="shared" si="28"/>
        <v>1.286432133313802</v>
      </c>
      <c r="AD182" s="35">
        <v>340710.83909881144</v>
      </c>
      <c r="AE182" s="27">
        <f t="shared" si="29"/>
        <v>4383.013715850196</v>
      </c>
      <c r="AF182" s="29"/>
      <c r="AG182" s="30">
        <f>F182/H182</f>
        <v>2141484478.0114722</v>
      </c>
      <c r="AH182" s="23">
        <f>(M182/AG182)*100</f>
        <v>0.22393617274560088</v>
      </c>
      <c r="AI182" s="23">
        <f>(Q182/AG182)*100</f>
        <v>1.0239625934791636</v>
      </c>
      <c r="AJ182" s="23">
        <f>(R182/AG182)*100</f>
        <v>0.09770924522147252</v>
      </c>
      <c r="AK182" s="23">
        <f>(U182/AG182)*100</f>
        <v>0.09770924522147252</v>
      </c>
      <c r="AL182" s="23">
        <f t="shared" si="35"/>
        <v>1.346</v>
      </c>
    </row>
    <row r="183" spans="1:38" ht="12.75">
      <c r="A183" s="14" t="s">
        <v>403</v>
      </c>
      <c r="B183" s="15" t="s">
        <v>404</v>
      </c>
      <c r="C183" s="16" t="s">
        <v>382</v>
      </c>
      <c r="D183" s="17"/>
      <c r="E183" s="17"/>
      <c r="F183" s="36">
        <v>448315357</v>
      </c>
      <c r="G183" s="34">
        <v>91.16</v>
      </c>
      <c r="H183" s="20">
        <f t="shared" si="30"/>
        <v>0.9116</v>
      </c>
      <c r="I183" s="18">
        <v>891882.2000000001</v>
      </c>
      <c r="J183" s="18">
        <v>142550.09</v>
      </c>
      <c r="L183" s="18">
        <v>49143.91</v>
      </c>
      <c r="M183" s="21">
        <f t="shared" si="31"/>
        <v>1083576.2</v>
      </c>
      <c r="N183" s="18">
        <v>902422</v>
      </c>
      <c r="O183" s="18">
        <v>1743873.11</v>
      </c>
      <c r="Q183" s="21">
        <f t="shared" si="32"/>
        <v>2646295.1100000003</v>
      </c>
      <c r="R183" s="18">
        <v>1510730.33</v>
      </c>
      <c r="U183" s="22">
        <f t="shared" si="33"/>
        <v>1510730.33</v>
      </c>
      <c r="V183" s="21">
        <f t="shared" si="34"/>
        <v>5240601.640000001</v>
      </c>
      <c r="W183" s="23">
        <f t="shared" si="24"/>
        <v>0.3369793843577837</v>
      </c>
      <c r="X183" s="23">
        <f t="shared" si="24"/>
        <v>0</v>
      </c>
      <c r="Y183" s="23">
        <f t="shared" si="25"/>
        <v>0.3369793843577837</v>
      </c>
      <c r="Z183" s="24">
        <f t="shared" si="26"/>
        <v>0.5902753650261416</v>
      </c>
      <c r="AA183" s="24">
        <f t="shared" si="27"/>
        <v>0.24169954989964798</v>
      </c>
      <c r="AB183" s="25"/>
      <c r="AC183" s="24">
        <f t="shared" si="28"/>
        <v>1.1689542992835735</v>
      </c>
      <c r="AD183" s="35">
        <v>437307.74410774413</v>
      </c>
      <c r="AE183" s="27">
        <f t="shared" si="29"/>
        <v>5111.9276758474825</v>
      </c>
      <c r="AF183" s="29"/>
      <c r="AG183" s="30">
        <f>F183/H183</f>
        <v>491789553.532251</v>
      </c>
      <c r="AH183" s="23">
        <f>(M183/AG183)*100</f>
        <v>0.22033330968851908</v>
      </c>
      <c r="AI183" s="23">
        <f>(Q183/AG183)*100</f>
        <v>0.5380950227578307</v>
      </c>
      <c r="AJ183" s="23">
        <f>(R183/AG183)*100</f>
        <v>0.3071904067805556</v>
      </c>
      <c r="AK183" s="23">
        <f>(U183/AG183)*100</f>
        <v>0.3071904067805556</v>
      </c>
      <c r="AL183" s="23">
        <f t="shared" si="35"/>
        <v>1.065</v>
      </c>
    </row>
    <row r="184" spans="1:38" ht="12.75">
      <c r="A184" s="14" t="s">
        <v>405</v>
      </c>
      <c r="B184" s="15" t="s">
        <v>406</v>
      </c>
      <c r="C184" s="16" t="s">
        <v>382</v>
      </c>
      <c r="D184" s="17"/>
      <c r="E184" s="17"/>
      <c r="F184" s="36">
        <v>255446568</v>
      </c>
      <c r="G184" s="34">
        <v>100.53</v>
      </c>
      <c r="H184" s="20">
        <f t="shared" si="30"/>
        <v>1.0053</v>
      </c>
      <c r="I184" s="18">
        <v>483048.39999999997</v>
      </c>
      <c r="J184" s="18">
        <v>77203.79</v>
      </c>
      <c r="L184" s="18">
        <v>26618.84</v>
      </c>
      <c r="M184" s="21">
        <f t="shared" si="31"/>
        <v>586871.0299999999</v>
      </c>
      <c r="N184" s="18">
        <v>1395050.5</v>
      </c>
      <c r="Q184" s="21">
        <f t="shared" si="32"/>
        <v>1395050.5</v>
      </c>
      <c r="R184" s="18">
        <v>1367833</v>
      </c>
      <c r="U184" s="22">
        <f t="shared" si="33"/>
        <v>1367833</v>
      </c>
      <c r="V184" s="21">
        <f t="shared" si="34"/>
        <v>3349754.53</v>
      </c>
      <c r="W184" s="23">
        <f t="shared" si="24"/>
        <v>0.5354673623957241</v>
      </c>
      <c r="X184" s="23">
        <f t="shared" si="24"/>
        <v>0</v>
      </c>
      <c r="Y184" s="23">
        <f t="shared" si="25"/>
        <v>0.5354673623957241</v>
      </c>
      <c r="Z184" s="24">
        <f t="shared" si="26"/>
        <v>0.5461222324975609</v>
      </c>
      <c r="AA184" s="24">
        <f t="shared" si="27"/>
        <v>0.2297431649189352</v>
      </c>
      <c r="AB184" s="25"/>
      <c r="AC184" s="24">
        <f t="shared" si="28"/>
        <v>1.3113327598122202</v>
      </c>
      <c r="AD184" s="35">
        <v>283265.9411011524</v>
      </c>
      <c r="AE184" s="27">
        <f t="shared" si="29"/>
        <v>3714.5590830498</v>
      </c>
      <c r="AF184" s="29"/>
      <c r="AG184" s="30">
        <f>F184/H184</f>
        <v>254099838.85407338</v>
      </c>
      <c r="AH184" s="23">
        <f>(M184/AG184)*100</f>
        <v>0.23096080369300556</v>
      </c>
      <c r="AI184" s="23">
        <f>(Q184/AG184)*100</f>
        <v>0.549016680329798</v>
      </c>
      <c r="AJ184" s="23">
        <f>(R184/AG184)*100</f>
        <v>0.5383053394164216</v>
      </c>
      <c r="AK184" s="23">
        <f>(U184/AG184)*100</f>
        <v>0.5383053394164216</v>
      </c>
      <c r="AL184" s="23">
        <f t="shared" si="35"/>
        <v>1.318</v>
      </c>
    </row>
    <row r="185" spans="1:38" ht="12.75">
      <c r="A185" s="14" t="s">
        <v>407</v>
      </c>
      <c r="B185" s="15" t="s">
        <v>408</v>
      </c>
      <c r="C185" s="16" t="s">
        <v>382</v>
      </c>
      <c r="D185" s="17"/>
      <c r="E185" s="17"/>
      <c r="F185" s="36">
        <v>1573574454</v>
      </c>
      <c r="G185" s="34">
        <v>98.7</v>
      </c>
      <c r="H185" s="20">
        <f t="shared" si="30"/>
        <v>0.987</v>
      </c>
      <c r="I185" s="18">
        <v>2735721.82</v>
      </c>
      <c r="J185" s="18">
        <v>437093.28</v>
      </c>
      <c r="L185" s="18">
        <v>150621.77</v>
      </c>
      <c r="M185" s="21">
        <f t="shared" si="31"/>
        <v>3323436.8699999996</v>
      </c>
      <c r="N185" s="18">
        <v>9360222.5</v>
      </c>
      <c r="Q185" s="21">
        <f t="shared" si="32"/>
        <v>9360222.5</v>
      </c>
      <c r="R185" s="18">
        <v>17119466.43</v>
      </c>
      <c r="U185" s="22">
        <f t="shared" si="33"/>
        <v>17119466.43</v>
      </c>
      <c r="V185" s="21">
        <f t="shared" si="34"/>
        <v>29803125.8</v>
      </c>
      <c r="W185" s="23">
        <f t="shared" si="24"/>
        <v>1.087934948771099</v>
      </c>
      <c r="X185" s="23">
        <f t="shared" si="24"/>
        <v>0</v>
      </c>
      <c r="Y185" s="23">
        <f t="shared" si="25"/>
        <v>1.087934948771099</v>
      </c>
      <c r="Z185" s="24">
        <f t="shared" si="26"/>
        <v>0.5948382344544595</v>
      </c>
      <c r="AA185" s="24">
        <f t="shared" si="27"/>
        <v>0.2112030264314395</v>
      </c>
      <c r="AB185" s="25"/>
      <c r="AC185" s="24">
        <f t="shared" si="28"/>
        <v>1.893976209656998</v>
      </c>
      <c r="AD185" s="35">
        <v>226754.1384938214</v>
      </c>
      <c r="AE185" s="27">
        <f t="shared" si="29"/>
        <v>4294.669437485659</v>
      </c>
      <c r="AF185" s="29"/>
      <c r="AG185" s="30">
        <f>F185/H185</f>
        <v>1594300358.662614</v>
      </c>
      <c r="AH185" s="23">
        <f>(M185/AG185)*100</f>
        <v>0.20845738708783076</v>
      </c>
      <c r="AI185" s="23">
        <f>(Q185/AG185)*100</f>
        <v>0.5871053374065514</v>
      </c>
      <c r="AJ185" s="23">
        <f>(R185/AG185)*100</f>
        <v>1.0737917944370745</v>
      </c>
      <c r="AK185" s="23">
        <f>(U185/AG185)*100</f>
        <v>1.0737917944370745</v>
      </c>
      <c r="AL185" s="23">
        <f t="shared" si="35"/>
        <v>1.869</v>
      </c>
    </row>
    <row r="186" spans="1:38" ht="12.75">
      <c r="A186" s="14" t="s">
        <v>409</v>
      </c>
      <c r="B186" s="15" t="s">
        <v>410</v>
      </c>
      <c r="C186" s="16" t="s">
        <v>382</v>
      </c>
      <c r="D186" s="17"/>
      <c r="E186" s="17"/>
      <c r="F186" s="36">
        <v>2315657912</v>
      </c>
      <c r="G186" s="34">
        <v>102.89</v>
      </c>
      <c r="H186" s="20">
        <f t="shared" si="30"/>
        <v>1.0289</v>
      </c>
      <c r="I186" s="18">
        <v>4215550.98</v>
      </c>
      <c r="J186" s="18">
        <v>673590.38</v>
      </c>
      <c r="L186" s="18">
        <v>232175.99</v>
      </c>
      <c r="M186" s="21">
        <f t="shared" si="31"/>
        <v>5121317.350000001</v>
      </c>
      <c r="N186" s="18">
        <v>6169504</v>
      </c>
      <c r="Q186" s="21">
        <f t="shared" si="32"/>
        <v>6169504</v>
      </c>
      <c r="R186" s="18">
        <v>13327130.91</v>
      </c>
      <c r="U186" s="22">
        <f t="shared" si="33"/>
        <v>13327130.91</v>
      </c>
      <c r="V186" s="21">
        <f t="shared" si="34"/>
        <v>24617952.259999998</v>
      </c>
      <c r="W186" s="23">
        <f t="shared" si="24"/>
        <v>0.5755224396892696</v>
      </c>
      <c r="X186" s="23">
        <f t="shared" si="24"/>
        <v>0</v>
      </c>
      <c r="Y186" s="23">
        <f t="shared" si="25"/>
        <v>0.5755224396892696</v>
      </c>
      <c r="Z186" s="24">
        <f t="shared" si="26"/>
        <v>0.2664255358284544</v>
      </c>
      <c r="AA186" s="24">
        <f t="shared" si="27"/>
        <v>0.2211603589399262</v>
      </c>
      <c r="AB186" s="25"/>
      <c r="AC186" s="24">
        <f t="shared" si="28"/>
        <v>1.0631083344576502</v>
      </c>
      <c r="AD186" s="35">
        <v>385883.60039564787</v>
      </c>
      <c r="AE186" s="27">
        <f t="shared" si="29"/>
        <v>4102.360717111386</v>
      </c>
      <c r="AF186" s="29"/>
      <c r="AG186" s="30">
        <f>F186/H186</f>
        <v>2250615134.6097775</v>
      </c>
      <c r="AH186" s="23">
        <f>(M186/AG186)*100</f>
        <v>0.22755189331329007</v>
      </c>
      <c r="AI186" s="23">
        <f>(Q186/AG186)*100</f>
        <v>0.27412523381389675</v>
      </c>
      <c r="AJ186" s="23">
        <f>(R186/AG186)*100</f>
        <v>0.5921550381962895</v>
      </c>
      <c r="AK186" s="23">
        <f>(U186/AG186)*100</f>
        <v>0.5921550381962895</v>
      </c>
      <c r="AL186" s="23">
        <f t="shared" si="35"/>
        <v>1.0939999999999999</v>
      </c>
    </row>
    <row r="187" spans="1:38" ht="12.75">
      <c r="A187" s="14" t="s">
        <v>411</v>
      </c>
      <c r="B187" s="15" t="s">
        <v>412</v>
      </c>
      <c r="C187" s="16" t="s">
        <v>382</v>
      </c>
      <c r="D187" s="17"/>
      <c r="E187" s="17"/>
      <c r="F187" s="36">
        <v>180544076</v>
      </c>
      <c r="G187" s="34">
        <v>100.12</v>
      </c>
      <c r="H187" s="20">
        <f t="shared" si="30"/>
        <v>1.0012</v>
      </c>
      <c r="I187" s="18">
        <v>330404.35</v>
      </c>
      <c r="J187" s="18">
        <v>52817.46</v>
      </c>
      <c r="L187" s="18">
        <v>18210.38</v>
      </c>
      <c r="M187" s="21">
        <f t="shared" si="31"/>
        <v>401432.19</v>
      </c>
      <c r="N187" s="18">
        <v>1277692</v>
      </c>
      <c r="Q187" s="21">
        <f t="shared" si="32"/>
        <v>1277692</v>
      </c>
      <c r="R187" s="18">
        <v>433019</v>
      </c>
      <c r="U187" s="22">
        <f t="shared" si="33"/>
        <v>433019</v>
      </c>
      <c r="V187" s="21">
        <f t="shared" si="34"/>
        <v>2112143.19</v>
      </c>
      <c r="W187" s="23">
        <f t="shared" si="24"/>
        <v>0.23984115657165067</v>
      </c>
      <c r="X187" s="23">
        <f t="shared" si="24"/>
        <v>0</v>
      </c>
      <c r="Y187" s="23">
        <f t="shared" si="25"/>
        <v>0.23984115657165067</v>
      </c>
      <c r="Z187" s="24">
        <f t="shared" si="26"/>
        <v>0.7076897942638671</v>
      </c>
      <c r="AA187" s="24">
        <f t="shared" si="27"/>
        <v>0.22234581100295975</v>
      </c>
      <c r="AB187" s="25"/>
      <c r="AC187" s="24">
        <f t="shared" si="28"/>
        <v>1.1698767618384776</v>
      </c>
      <c r="AD187" s="35">
        <v>125152.59326660601</v>
      </c>
      <c r="AE187" s="27">
        <f t="shared" si="29"/>
        <v>1464.1311054642508</v>
      </c>
      <c r="AF187" s="29"/>
      <c r="AG187" s="30">
        <f>F187/H187</f>
        <v>180327682.7806632</v>
      </c>
      <c r="AH187" s="23">
        <f>(M187/AG187)*100</f>
        <v>0.2226126259761633</v>
      </c>
      <c r="AI187" s="23">
        <f>(Q187/AG187)*100</f>
        <v>0.7085390220169838</v>
      </c>
      <c r="AJ187" s="23">
        <f>(R187/AG187)*100</f>
        <v>0.24012896595953667</v>
      </c>
      <c r="AK187" s="23">
        <f>(U187/AG187)*100</f>
        <v>0.24012896595953667</v>
      </c>
      <c r="AL187" s="23">
        <f t="shared" si="35"/>
        <v>1.172</v>
      </c>
    </row>
    <row r="188" spans="1:38" ht="12.75">
      <c r="A188" s="14" t="s">
        <v>413</v>
      </c>
      <c r="B188" s="15" t="s">
        <v>414</v>
      </c>
      <c r="C188" s="16" t="s">
        <v>415</v>
      </c>
      <c r="D188" s="17"/>
      <c r="E188" s="17"/>
      <c r="F188" s="36">
        <v>361012992</v>
      </c>
      <c r="G188" s="34">
        <v>67.89</v>
      </c>
      <c r="H188" s="20">
        <f t="shared" si="30"/>
        <v>0.6789000000000001</v>
      </c>
      <c r="I188" s="18">
        <v>4982862.63</v>
      </c>
      <c r="K188" s="18">
        <v>199717.82</v>
      </c>
      <c r="L188" s="18">
        <v>54631.28</v>
      </c>
      <c r="M188" s="21">
        <f t="shared" si="31"/>
        <v>5237211.73</v>
      </c>
      <c r="N188" s="18">
        <v>3851323</v>
      </c>
      <c r="Q188" s="21">
        <f t="shared" si="32"/>
        <v>3851323</v>
      </c>
      <c r="R188" s="18">
        <v>10676103.64</v>
      </c>
      <c r="T188" s="18">
        <v>86652.72</v>
      </c>
      <c r="U188" s="22">
        <f t="shared" si="33"/>
        <v>10762756.360000001</v>
      </c>
      <c r="V188" s="21">
        <f t="shared" si="34"/>
        <v>19851291.09</v>
      </c>
      <c r="W188" s="23">
        <f t="shared" si="24"/>
        <v>2.9572630006623144</v>
      </c>
      <c r="X188" s="23">
        <f t="shared" si="24"/>
        <v>0</v>
      </c>
      <c r="Y188" s="23">
        <f t="shared" si="25"/>
        <v>2.9812656603782286</v>
      </c>
      <c r="Z188" s="24">
        <f t="shared" si="26"/>
        <v>1.066810083111912</v>
      </c>
      <c r="AA188" s="24">
        <f t="shared" si="27"/>
        <v>1.4506989626567235</v>
      </c>
      <c r="AB188" s="25"/>
      <c r="AC188" s="24">
        <f t="shared" si="28"/>
        <v>5.498774706146863</v>
      </c>
      <c r="AD188" s="35">
        <v>54600.31347962382</v>
      </c>
      <c r="AE188" s="27">
        <f t="shared" si="29"/>
        <v>3002.3482270944505</v>
      </c>
      <c r="AF188" s="29"/>
      <c r="AG188" s="30">
        <f>F188/H188</f>
        <v>531761661.5112682</v>
      </c>
      <c r="AH188" s="23">
        <f>(M188/AG188)*100</f>
        <v>0.9848795257476497</v>
      </c>
      <c r="AI188" s="23">
        <f>(Q188/AG188)*100</f>
        <v>0.7242573654246771</v>
      </c>
      <c r="AJ188" s="23">
        <f>(R188/AG188)*100</f>
        <v>2.0076858511496454</v>
      </c>
      <c r="AK188" s="23">
        <f>(U188/AG188)*100</f>
        <v>2.02398125683078</v>
      </c>
      <c r="AL188" s="23">
        <f t="shared" si="35"/>
        <v>3.733</v>
      </c>
    </row>
    <row r="189" spans="1:38" ht="12.75">
      <c r="A189" s="14" t="s">
        <v>416</v>
      </c>
      <c r="B189" s="15" t="s">
        <v>417</v>
      </c>
      <c r="C189" s="16" t="s">
        <v>415</v>
      </c>
      <c r="D189" s="17"/>
      <c r="E189" s="17"/>
      <c r="F189" s="36">
        <v>291994019</v>
      </c>
      <c r="G189" s="34">
        <v>112.62</v>
      </c>
      <c r="H189" s="20">
        <f t="shared" si="30"/>
        <v>1.1262</v>
      </c>
      <c r="I189" s="18">
        <v>2554153.52</v>
      </c>
      <c r="K189" s="18">
        <v>102686.74</v>
      </c>
      <c r="L189" s="18">
        <v>28089.17</v>
      </c>
      <c r="M189" s="21">
        <f t="shared" si="31"/>
        <v>2684929.43</v>
      </c>
      <c r="N189" s="18">
        <v>1786813</v>
      </c>
      <c r="Q189" s="21">
        <f t="shared" si="32"/>
        <v>1786813</v>
      </c>
      <c r="R189" s="18">
        <v>1712982.54</v>
      </c>
      <c r="U189" s="22">
        <f t="shared" si="33"/>
        <v>1712982.54</v>
      </c>
      <c r="V189" s="21">
        <f t="shared" si="34"/>
        <v>6184724.970000001</v>
      </c>
      <c r="W189" s="23">
        <f t="shared" si="24"/>
        <v>0.5866498724413941</v>
      </c>
      <c r="X189" s="23">
        <f t="shared" si="24"/>
        <v>0</v>
      </c>
      <c r="Y189" s="23">
        <f t="shared" si="25"/>
        <v>0.5866498724413941</v>
      </c>
      <c r="Z189" s="24">
        <f t="shared" si="26"/>
        <v>0.6119347944589235</v>
      </c>
      <c r="AA189" s="24">
        <f t="shared" si="27"/>
        <v>0.9195152144537592</v>
      </c>
      <c r="AB189" s="25"/>
      <c r="AC189" s="24">
        <f t="shared" si="28"/>
        <v>2.118099881354077</v>
      </c>
      <c r="AD189" s="35">
        <v>113969.23791821561</v>
      </c>
      <c r="AE189" s="27">
        <f t="shared" si="29"/>
        <v>2413.9822931258705</v>
      </c>
      <c r="AF189" s="29"/>
      <c r="AG189" s="30">
        <f>F189/H189</f>
        <v>259273680.51855797</v>
      </c>
      <c r="AH189" s="23">
        <f>(M189/AG189)*100</f>
        <v>1.0355580345178237</v>
      </c>
      <c r="AI189" s="23">
        <f>(Q189/AG189)*100</f>
        <v>0.6891609655196397</v>
      </c>
      <c r="AJ189" s="23">
        <f>(R189/AG189)*100</f>
        <v>0.6606850863434981</v>
      </c>
      <c r="AK189" s="23">
        <f>(U189/AG189)*100</f>
        <v>0.6606850863434981</v>
      </c>
      <c r="AL189" s="23">
        <f t="shared" si="35"/>
        <v>2.386</v>
      </c>
    </row>
    <row r="190" spans="1:38" ht="12.75">
      <c r="A190" s="14" t="s">
        <v>418</v>
      </c>
      <c r="B190" s="15" t="s">
        <v>419</v>
      </c>
      <c r="C190" s="16" t="s">
        <v>415</v>
      </c>
      <c r="D190" s="17"/>
      <c r="E190" s="17"/>
      <c r="F190" s="36">
        <v>187619461</v>
      </c>
      <c r="G190" s="34">
        <v>87.92</v>
      </c>
      <c r="H190" s="20">
        <f t="shared" si="30"/>
        <v>0.8792</v>
      </c>
      <c r="I190" s="18">
        <v>2046137.46</v>
      </c>
      <c r="K190" s="18">
        <v>82024.16</v>
      </c>
      <c r="L190" s="18">
        <v>22437.08</v>
      </c>
      <c r="M190" s="21">
        <f t="shared" si="31"/>
        <v>2150598.7</v>
      </c>
      <c r="N190" s="18">
        <v>2506521</v>
      </c>
      <c r="O190" s="18">
        <v>1015215.31</v>
      </c>
      <c r="Q190" s="21">
        <f t="shared" si="32"/>
        <v>3521736.31</v>
      </c>
      <c r="R190" s="18">
        <v>93347.12</v>
      </c>
      <c r="U190" s="22">
        <f t="shared" si="33"/>
        <v>93347.12</v>
      </c>
      <c r="V190" s="21">
        <f t="shared" si="34"/>
        <v>5765682.130000001</v>
      </c>
      <c r="W190" s="23">
        <f t="shared" si="24"/>
        <v>0.049753431495040905</v>
      </c>
      <c r="X190" s="23">
        <f t="shared" si="24"/>
        <v>0</v>
      </c>
      <c r="Y190" s="23">
        <f t="shared" si="25"/>
        <v>0.049753431495040905</v>
      </c>
      <c r="Z190" s="24">
        <f t="shared" si="26"/>
        <v>1.8770634406630131</v>
      </c>
      <c r="AA190" s="24">
        <f t="shared" si="27"/>
        <v>1.1462556648108055</v>
      </c>
      <c r="AB190" s="25"/>
      <c r="AC190" s="24">
        <f t="shared" si="28"/>
        <v>3.07307253696886</v>
      </c>
      <c r="AD190" s="35">
        <v>136325.46583850932</v>
      </c>
      <c r="AE190" s="27">
        <f t="shared" si="29"/>
        <v>4189.380451578095</v>
      </c>
      <c r="AF190" s="29"/>
      <c r="AG190" s="30">
        <f>F190/H190</f>
        <v>213397931.07370338</v>
      </c>
      <c r="AH190" s="23">
        <f>(M190/AG190)*100</f>
        <v>1.0077879805016603</v>
      </c>
      <c r="AI190" s="23">
        <f>(Q190/AG190)*100</f>
        <v>1.650314177030921</v>
      </c>
      <c r="AJ190" s="23">
        <f>(R190/AG190)*100</f>
        <v>0.043743216970439966</v>
      </c>
      <c r="AK190" s="23">
        <f>(U190/AG190)*100</f>
        <v>0.043743216970439966</v>
      </c>
      <c r="AL190" s="23">
        <f t="shared" si="35"/>
        <v>2.702</v>
      </c>
    </row>
    <row r="191" spans="1:38" ht="12.75">
      <c r="A191" s="14" t="s">
        <v>420</v>
      </c>
      <c r="B191" s="15" t="s">
        <v>421</v>
      </c>
      <c r="C191" s="16" t="s">
        <v>415</v>
      </c>
      <c r="D191" s="17"/>
      <c r="E191" s="17"/>
      <c r="F191" s="36">
        <v>186825703</v>
      </c>
      <c r="G191" s="34">
        <v>119.18</v>
      </c>
      <c r="H191" s="20">
        <f t="shared" si="30"/>
        <v>1.1918</v>
      </c>
      <c r="I191" s="18">
        <v>1551642.95</v>
      </c>
      <c r="K191" s="18">
        <v>61966.19</v>
      </c>
      <c r="L191" s="18">
        <v>16950.37</v>
      </c>
      <c r="M191" s="21">
        <f t="shared" si="31"/>
        <v>1630559.51</v>
      </c>
      <c r="N191" s="18">
        <v>1257152</v>
      </c>
      <c r="Q191" s="21">
        <f t="shared" si="32"/>
        <v>1257152</v>
      </c>
      <c r="R191" s="18">
        <v>344650</v>
      </c>
      <c r="U191" s="22">
        <f t="shared" si="33"/>
        <v>344650</v>
      </c>
      <c r="V191" s="21">
        <f t="shared" si="34"/>
        <v>3232361.51</v>
      </c>
      <c r="W191" s="23">
        <f t="shared" si="24"/>
        <v>0.18447675799726548</v>
      </c>
      <c r="X191" s="23">
        <f t="shared" si="24"/>
        <v>0</v>
      </c>
      <c r="Y191" s="23">
        <f t="shared" si="25"/>
        <v>0.18447675799726548</v>
      </c>
      <c r="Z191" s="24">
        <f t="shared" si="26"/>
        <v>0.6729009872908119</v>
      </c>
      <c r="AA191" s="24">
        <f t="shared" si="27"/>
        <v>0.8727704399431593</v>
      </c>
      <c r="AB191" s="25"/>
      <c r="AC191" s="24">
        <f t="shared" si="28"/>
        <v>1.7301481852312364</v>
      </c>
      <c r="AD191" s="35">
        <v>160326.21832358674</v>
      </c>
      <c r="AE191" s="27">
        <f t="shared" si="29"/>
        <v>2773.881156775406</v>
      </c>
      <c r="AF191" s="29"/>
      <c r="AG191" s="30">
        <f>F191/H191</f>
        <v>156759274.20708174</v>
      </c>
      <c r="AH191" s="23">
        <f>(M191/AG191)*100</f>
        <v>1.040167810324257</v>
      </c>
      <c r="AI191" s="23">
        <f>(Q191/AG191)*100</f>
        <v>0.8019633966531896</v>
      </c>
      <c r="AJ191" s="23">
        <f>(R191/AG191)*100</f>
        <v>0.21985940018114103</v>
      </c>
      <c r="AK191" s="23">
        <f>(U191/AG191)*100</f>
        <v>0.21985940018114103</v>
      </c>
      <c r="AL191" s="23">
        <f t="shared" si="35"/>
        <v>2.0620000000000003</v>
      </c>
    </row>
    <row r="192" spans="1:38" ht="12.75">
      <c r="A192" s="14" t="s">
        <v>422</v>
      </c>
      <c r="B192" s="32" t="s">
        <v>423</v>
      </c>
      <c r="C192" s="16" t="s">
        <v>415</v>
      </c>
      <c r="D192" s="33"/>
      <c r="E192" s="17"/>
      <c r="F192" s="36">
        <v>321041461</v>
      </c>
      <c r="G192" s="34">
        <v>98.56</v>
      </c>
      <c r="H192" s="20">
        <f t="shared" si="30"/>
        <v>0.9856</v>
      </c>
      <c r="I192" s="18">
        <v>2730433.28</v>
      </c>
      <c r="K192" s="18">
        <v>111012.89</v>
      </c>
      <c r="L192" s="18">
        <v>30366.73</v>
      </c>
      <c r="M192" s="21">
        <f t="shared" si="31"/>
        <v>2871812.9</v>
      </c>
      <c r="N192" s="18">
        <v>1211780</v>
      </c>
      <c r="O192" s="18">
        <v>1393254.37</v>
      </c>
      <c r="Q192" s="21">
        <f t="shared" si="32"/>
        <v>2605034.37</v>
      </c>
      <c r="R192" s="18">
        <v>1203781</v>
      </c>
      <c r="U192" s="22">
        <f t="shared" si="33"/>
        <v>1203781</v>
      </c>
      <c r="V192" s="21">
        <f t="shared" si="34"/>
        <v>6680628.27</v>
      </c>
      <c r="W192" s="23">
        <f t="shared" si="24"/>
        <v>0.3749612265812608</v>
      </c>
      <c r="X192" s="23">
        <f t="shared" si="24"/>
        <v>0</v>
      </c>
      <c r="Y192" s="23">
        <f t="shared" si="25"/>
        <v>0.3749612265812608</v>
      </c>
      <c r="Z192" s="24">
        <f t="shared" si="26"/>
        <v>0.8114323806917887</v>
      </c>
      <c r="AA192" s="24">
        <f t="shared" si="27"/>
        <v>0.8945302239326651</v>
      </c>
      <c r="AB192" s="25"/>
      <c r="AC192" s="24">
        <f t="shared" si="28"/>
        <v>2.0809238312057143</v>
      </c>
      <c r="AD192" s="35">
        <v>161217.90419161678</v>
      </c>
      <c r="AE192" s="27">
        <f t="shared" si="29"/>
        <v>3354.82178849375</v>
      </c>
      <c r="AF192" s="29"/>
      <c r="AG192" s="30">
        <f>F192/H192</f>
        <v>325732001.8262987</v>
      </c>
      <c r="AH192" s="23">
        <f>(M192/AG192)*100</f>
        <v>0.8816489887080347</v>
      </c>
      <c r="AI192" s="23">
        <f>(Q192/AG192)*100</f>
        <v>0.7997477544098267</v>
      </c>
      <c r="AJ192" s="23">
        <f>(R192/AG192)*100</f>
        <v>0.3695617849184906</v>
      </c>
      <c r="AK192" s="23">
        <f>(U192/AG192)*100</f>
        <v>0.3695617849184906</v>
      </c>
      <c r="AL192" s="23">
        <f t="shared" si="35"/>
        <v>2.052</v>
      </c>
    </row>
    <row r="193" spans="1:38" ht="12.75">
      <c r="A193" s="14" t="s">
        <v>424</v>
      </c>
      <c r="B193" s="15" t="s">
        <v>425</v>
      </c>
      <c r="C193" s="16" t="s">
        <v>415</v>
      </c>
      <c r="D193" s="17"/>
      <c r="E193" s="17"/>
      <c r="F193" s="36">
        <v>63271494</v>
      </c>
      <c r="G193" s="34">
        <v>73.93</v>
      </c>
      <c r="H193" s="20">
        <f t="shared" si="30"/>
        <v>0.7393000000000001</v>
      </c>
      <c r="I193" s="18">
        <v>632537.39</v>
      </c>
      <c r="K193" s="18">
        <v>25356.06</v>
      </c>
      <c r="L193" s="18">
        <v>6935.96</v>
      </c>
      <c r="M193" s="21">
        <f t="shared" si="31"/>
        <v>664829.41</v>
      </c>
      <c r="N193" s="18">
        <v>787268</v>
      </c>
      <c r="O193" s="18">
        <v>333146.19</v>
      </c>
      <c r="Q193" s="21">
        <f t="shared" si="32"/>
        <v>1120414.19</v>
      </c>
      <c r="R193" s="18">
        <v>282188.38</v>
      </c>
      <c r="U193" s="22">
        <f t="shared" si="33"/>
        <v>282188.38</v>
      </c>
      <c r="V193" s="21">
        <f t="shared" si="34"/>
        <v>2067431.98</v>
      </c>
      <c r="W193" s="23">
        <f t="shared" si="24"/>
        <v>0.4459960752625819</v>
      </c>
      <c r="X193" s="23">
        <f t="shared" si="24"/>
        <v>0</v>
      </c>
      <c r="Y193" s="23">
        <f t="shared" si="25"/>
        <v>0.4459960752625819</v>
      </c>
      <c r="Z193" s="24">
        <f t="shared" si="26"/>
        <v>1.7708040685747044</v>
      </c>
      <c r="AA193" s="24">
        <f t="shared" si="27"/>
        <v>1.0507566171900413</v>
      </c>
      <c r="AB193" s="25"/>
      <c r="AC193" s="24">
        <f t="shared" si="28"/>
        <v>3.2675567610273277</v>
      </c>
      <c r="AD193" s="35">
        <v>146188.49315068492</v>
      </c>
      <c r="AE193" s="27">
        <f t="shared" si="29"/>
        <v>4776.791991789177</v>
      </c>
      <c r="AF193" s="29"/>
      <c r="AG193" s="30">
        <f>F193/H193</f>
        <v>85582975.78790747</v>
      </c>
      <c r="AH193" s="23">
        <f>(M193/AG193)*100</f>
        <v>0.7768243670885977</v>
      </c>
      <c r="AI193" s="23">
        <f>(Q193/AG193)*100</f>
        <v>1.3091554478972791</v>
      </c>
      <c r="AJ193" s="23">
        <f>(R193/AG193)*100</f>
        <v>0.32972489844162683</v>
      </c>
      <c r="AK193" s="23">
        <f>(U193/AG193)*100</f>
        <v>0.32972489844162683</v>
      </c>
      <c r="AL193" s="23">
        <f t="shared" si="35"/>
        <v>2.416</v>
      </c>
    </row>
    <row r="194" spans="1:38" ht="12.75">
      <c r="A194" s="14" t="s">
        <v>426</v>
      </c>
      <c r="B194" s="15" t="s">
        <v>427</v>
      </c>
      <c r="C194" s="16" t="s">
        <v>415</v>
      </c>
      <c r="D194" s="33"/>
      <c r="E194" s="17"/>
      <c r="F194" s="36">
        <v>236624009</v>
      </c>
      <c r="G194" s="34">
        <v>69.5</v>
      </c>
      <c r="H194" s="20">
        <f t="shared" si="30"/>
        <v>0.695</v>
      </c>
      <c r="I194" s="18">
        <v>3214919.24</v>
      </c>
      <c r="K194" s="18">
        <v>128821.81</v>
      </c>
      <c r="L194" s="18">
        <v>35238.22</v>
      </c>
      <c r="M194" s="21">
        <f t="shared" si="31"/>
        <v>3378979.2700000005</v>
      </c>
      <c r="N194" s="18">
        <v>3360865.82</v>
      </c>
      <c r="O194" s="18">
        <v>1738025.11</v>
      </c>
      <c r="Q194" s="21">
        <f t="shared" si="32"/>
        <v>5098890.93</v>
      </c>
      <c r="R194" s="18">
        <v>512757.45</v>
      </c>
      <c r="U194" s="22">
        <f t="shared" si="33"/>
        <v>512757.45</v>
      </c>
      <c r="V194" s="21">
        <f t="shared" si="34"/>
        <v>8990627.649999999</v>
      </c>
      <c r="W194" s="23">
        <f aca="true" t="shared" si="36" ref="W194:X257">(R194/$F194)*100</f>
        <v>0.21669713575007515</v>
      </c>
      <c r="X194" s="23">
        <f t="shared" si="36"/>
        <v>0</v>
      </c>
      <c r="Y194" s="23">
        <f aca="true" t="shared" si="37" ref="Y194:Y257">(U194/$F194)*100</f>
        <v>0.21669713575007515</v>
      </c>
      <c r="Z194" s="24">
        <f aca="true" t="shared" si="38" ref="Z194:Z257">(Q194/F194)*100</f>
        <v>2.1548493542766405</v>
      </c>
      <c r="AA194" s="24">
        <f aca="true" t="shared" si="39" ref="AA194:AA257">(M194/F194)*100</f>
        <v>1.427995106785635</v>
      </c>
      <c r="AB194" s="25"/>
      <c r="AC194" s="24">
        <f aca="true" t="shared" si="40" ref="AC194:AC257">((V194/F194)*100)-AB194</f>
        <v>3.7995415968123494</v>
      </c>
      <c r="AD194" s="35">
        <v>127054.58435207824</v>
      </c>
      <c r="AE194" s="27">
        <f aca="true" t="shared" si="41" ref="AE194:AE257">AD194/100*AC194</f>
        <v>4827.4917831142475</v>
      </c>
      <c r="AF194" s="29"/>
      <c r="AG194" s="30">
        <f>F194/H194</f>
        <v>340466200</v>
      </c>
      <c r="AH194" s="23">
        <f>(M194/AG194)*100</f>
        <v>0.9924565992160163</v>
      </c>
      <c r="AI194" s="23">
        <f>(Q194/AG194)*100</f>
        <v>1.4976203012222653</v>
      </c>
      <c r="AJ194" s="23">
        <f>(R194/AG194)*100</f>
        <v>0.1506045093463022</v>
      </c>
      <c r="AK194" s="23">
        <f>(U194/AG194)*100</f>
        <v>0.1506045093463022</v>
      </c>
      <c r="AL194" s="23">
        <f t="shared" si="35"/>
        <v>2.641</v>
      </c>
    </row>
    <row r="195" spans="1:38" ht="12.75">
      <c r="A195" s="14" t="s">
        <v>428</v>
      </c>
      <c r="B195" s="15" t="s">
        <v>429</v>
      </c>
      <c r="C195" s="16" t="s">
        <v>415</v>
      </c>
      <c r="D195" s="17"/>
      <c r="E195" s="17"/>
      <c r="F195" s="36">
        <v>244010260</v>
      </c>
      <c r="G195" s="34">
        <v>102.2</v>
      </c>
      <c r="H195" s="20">
        <f aca="true" t="shared" si="42" ref="H195:H258">G195/100</f>
        <v>1.022</v>
      </c>
      <c r="I195" s="18">
        <v>2179154.88</v>
      </c>
      <c r="K195" s="18">
        <v>87921.48</v>
      </c>
      <c r="L195" s="18">
        <v>24050.25</v>
      </c>
      <c r="M195" s="21">
        <f aca="true" t="shared" si="43" ref="M195:M258">SUM(I195:L195)</f>
        <v>2291126.61</v>
      </c>
      <c r="N195" s="18">
        <v>2154877</v>
      </c>
      <c r="Q195" s="21">
        <f aca="true" t="shared" si="44" ref="Q195:Q258">SUM(N195:P195)</f>
        <v>2154877</v>
      </c>
      <c r="R195" s="18">
        <v>789998.3</v>
      </c>
      <c r="U195" s="22">
        <f aca="true" t="shared" si="45" ref="U195:U258">SUM(R195:T195)</f>
        <v>789998.3</v>
      </c>
      <c r="V195" s="21">
        <f aca="true" t="shared" si="46" ref="V195:V258">T195+S195+R195+P195+O195+N195+L195+K195+J195+I195</f>
        <v>5236001.91</v>
      </c>
      <c r="W195" s="23">
        <f t="shared" si="36"/>
        <v>0.3237561813999133</v>
      </c>
      <c r="X195" s="23">
        <f t="shared" si="36"/>
        <v>0</v>
      </c>
      <c r="Y195" s="23">
        <f t="shared" si="37"/>
        <v>0.3237561813999133</v>
      </c>
      <c r="Z195" s="24">
        <f t="shared" si="38"/>
        <v>0.8831091774583577</v>
      </c>
      <c r="AA195" s="24">
        <f t="shared" si="39"/>
        <v>0.9389468336290449</v>
      </c>
      <c r="AB195" s="25"/>
      <c r="AC195" s="24">
        <f t="shared" si="40"/>
        <v>2.145812192487316</v>
      </c>
      <c r="AD195" s="35">
        <v>170733.97282174262</v>
      </c>
      <c r="AE195" s="27">
        <f t="shared" si="41"/>
        <v>3663.630405526934</v>
      </c>
      <c r="AF195" s="29"/>
      <c r="AG195" s="30">
        <f>F195/H195</f>
        <v>238757592.9549902</v>
      </c>
      <c r="AH195" s="23">
        <f>(M195/AG195)*100</f>
        <v>0.9596036639688839</v>
      </c>
      <c r="AI195" s="23">
        <f>(Q195/AG195)*100</f>
        <v>0.9025375793624416</v>
      </c>
      <c r="AJ195" s="23">
        <f>(R195/AG195)*100</f>
        <v>0.3308788173907114</v>
      </c>
      <c r="AK195" s="23">
        <f>(U195/AG195)*100</f>
        <v>0.3308788173907114</v>
      </c>
      <c r="AL195" s="23">
        <f aca="true" t="shared" si="47" ref="AL195:AL258">ROUND(AH195,3)+ROUND(AI195,3)+ROUND(AK195,3)</f>
        <v>2.194</v>
      </c>
    </row>
    <row r="196" spans="1:38" ht="12.75">
      <c r="A196" s="14" t="s">
        <v>430</v>
      </c>
      <c r="B196" s="15" t="s">
        <v>431</v>
      </c>
      <c r="C196" s="16" t="s">
        <v>415</v>
      </c>
      <c r="D196" s="17"/>
      <c r="E196" s="17"/>
      <c r="F196" s="36">
        <v>301105824</v>
      </c>
      <c r="G196" s="39">
        <v>88.49</v>
      </c>
      <c r="H196" s="20">
        <f t="shared" si="42"/>
        <v>0.8848999999999999</v>
      </c>
      <c r="I196" s="18">
        <v>2969752.4499999997</v>
      </c>
      <c r="K196" s="18">
        <v>119672.43</v>
      </c>
      <c r="L196" s="18">
        <v>32735.48</v>
      </c>
      <c r="M196" s="21">
        <f t="shared" si="43"/>
        <v>3122160.36</v>
      </c>
      <c r="N196" s="18">
        <v>2637700</v>
      </c>
      <c r="Q196" s="21">
        <f t="shared" si="44"/>
        <v>2637700</v>
      </c>
      <c r="R196" s="18">
        <v>988268</v>
      </c>
      <c r="U196" s="22">
        <f t="shared" si="45"/>
        <v>988268</v>
      </c>
      <c r="V196" s="21">
        <f t="shared" si="46"/>
        <v>6748128.359999999</v>
      </c>
      <c r="W196" s="23">
        <f t="shared" si="36"/>
        <v>0.3282128478524547</v>
      </c>
      <c r="X196" s="23">
        <f t="shared" si="36"/>
        <v>0</v>
      </c>
      <c r="Y196" s="23">
        <f t="shared" si="37"/>
        <v>0.3282128478524547</v>
      </c>
      <c r="Z196" s="24">
        <f t="shared" si="38"/>
        <v>0.8760043113613107</v>
      </c>
      <c r="AA196" s="24">
        <f t="shared" si="39"/>
        <v>1.036898030906237</v>
      </c>
      <c r="AB196" s="25"/>
      <c r="AC196" s="24">
        <f t="shared" si="40"/>
        <v>2.241115190120002</v>
      </c>
      <c r="AD196" s="35">
        <v>174312.52638986628</v>
      </c>
      <c r="AE196" s="27">
        <f t="shared" si="41"/>
        <v>3906.5445072052303</v>
      </c>
      <c r="AF196" s="29"/>
      <c r="AG196" s="30">
        <f>F196/H196</f>
        <v>340271018.1941463</v>
      </c>
      <c r="AH196" s="23">
        <f>(M196/AG196)*100</f>
        <v>0.9175510675489291</v>
      </c>
      <c r="AI196" s="23">
        <f>(Q196/AG196)*100</f>
        <v>0.7751762151236237</v>
      </c>
      <c r="AJ196" s="23">
        <f>(R196/AG196)*100</f>
        <v>0.2904355490646371</v>
      </c>
      <c r="AK196" s="23">
        <f>(U196/AG196)*100</f>
        <v>0.2904355490646371</v>
      </c>
      <c r="AL196" s="23">
        <f t="shared" si="47"/>
        <v>1.983</v>
      </c>
    </row>
    <row r="197" spans="1:38" ht="12.75">
      <c r="A197" s="14" t="s">
        <v>432</v>
      </c>
      <c r="B197" s="15" t="s">
        <v>433</v>
      </c>
      <c r="C197" s="16" t="s">
        <v>415</v>
      </c>
      <c r="D197" s="17"/>
      <c r="E197" s="17"/>
      <c r="F197" s="36">
        <v>1465954838</v>
      </c>
      <c r="G197" s="34">
        <v>81</v>
      </c>
      <c r="H197" s="20">
        <f t="shared" si="42"/>
        <v>0.81</v>
      </c>
      <c r="I197" s="18">
        <v>16469721.909999996</v>
      </c>
      <c r="K197" s="18">
        <v>684130.3</v>
      </c>
      <c r="L197" s="18">
        <v>187138.61</v>
      </c>
      <c r="M197" s="21">
        <f t="shared" si="43"/>
        <v>17340990.819999997</v>
      </c>
      <c r="N197" s="18">
        <v>10461266</v>
      </c>
      <c r="Q197" s="21">
        <f t="shared" si="44"/>
        <v>10461266</v>
      </c>
      <c r="R197" s="18">
        <v>18491204.19</v>
      </c>
      <c r="U197" s="22">
        <f t="shared" si="45"/>
        <v>18491204.19</v>
      </c>
      <c r="V197" s="21">
        <f t="shared" si="46"/>
        <v>46293461.01</v>
      </c>
      <c r="W197" s="23">
        <f t="shared" si="36"/>
        <v>1.2613761154625693</v>
      </c>
      <c r="X197" s="23">
        <f t="shared" si="36"/>
        <v>0</v>
      </c>
      <c r="Y197" s="23">
        <f t="shared" si="37"/>
        <v>1.2613761154625693</v>
      </c>
      <c r="Z197" s="24">
        <f t="shared" si="38"/>
        <v>0.7136144803936996</v>
      </c>
      <c r="AA197" s="24">
        <f t="shared" si="39"/>
        <v>1.1829143961664115</v>
      </c>
      <c r="AB197" s="25"/>
      <c r="AC197" s="24">
        <f t="shared" si="40"/>
        <v>3.1579049920226803</v>
      </c>
      <c r="AD197" s="35">
        <v>127229.3569208702</v>
      </c>
      <c r="AE197" s="27">
        <f t="shared" si="41"/>
        <v>4017.7822135225133</v>
      </c>
      <c r="AF197" s="29"/>
      <c r="AG197" s="30">
        <f>F197/H197</f>
        <v>1809820787.654321</v>
      </c>
      <c r="AH197" s="23">
        <f>(M197/AG197)*100</f>
        <v>0.9581606608947933</v>
      </c>
      <c r="AI197" s="23">
        <f>(Q197/AG197)*100</f>
        <v>0.5780277291188967</v>
      </c>
      <c r="AJ197" s="23">
        <f>(R197/AG197)*100</f>
        <v>1.0217146535246813</v>
      </c>
      <c r="AK197" s="23">
        <f>(U197/AG197)*100</f>
        <v>1.0217146535246813</v>
      </c>
      <c r="AL197" s="23">
        <f t="shared" si="47"/>
        <v>2.558</v>
      </c>
    </row>
    <row r="198" spans="1:38" ht="12.75">
      <c r="A198" s="14" t="s">
        <v>434</v>
      </c>
      <c r="B198" s="15" t="s">
        <v>435</v>
      </c>
      <c r="C198" s="16" t="s">
        <v>415</v>
      </c>
      <c r="D198" s="17"/>
      <c r="E198" s="17"/>
      <c r="F198" s="36">
        <v>33589433</v>
      </c>
      <c r="G198" s="34">
        <v>116.25</v>
      </c>
      <c r="H198" s="20">
        <f t="shared" si="42"/>
        <v>1.1625</v>
      </c>
      <c r="I198" s="18">
        <v>294070.09</v>
      </c>
      <c r="K198" s="18">
        <v>11776.27</v>
      </c>
      <c r="L198" s="18">
        <v>3221.31</v>
      </c>
      <c r="M198" s="21">
        <f t="shared" si="43"/>
        <v>309067.67000000004</v>
      </c>
      <c r="N198" s="18">
        <v>185272.18</v>
      </c>
      <c r="O198" s="18">
        <v>163607.75</v>
      </c>
      <c r="Q198" s="21">
        <f t="shared" si="44"/>
        <v>348879.93</v>
      </c>
      <c r="R198" s="18">
        <v>105959.93</v>
      </c>
      <c r="U198" s="22">
        <f t="shared" si="45"/>
        <v>105959.93</v>
      </c>
      <c r="V198" s="21">
        <f t="shared" si="46"/>
        <v>763907.53</v>
      </c>
      <c r="W198" s="23">
        <f t="shared" si="36"/>
        <v>0.3154561436032576</v>
      </c>
      <c r="X198" s="23">
        <f t="shared" si="36"/>
        <v>0</v>
      </c>
      <c r="Y198" s="23">
        <f t="shared" si="37"/>
        <v>0.3154561436032576</v>
      </c>
      <c r="Z198" s="24">
        <f t="shared" si="38"/>
        <v>1.0386597773174677</v>
      </c>
      <c r="AA198" s="24">
        <f t="shared" si="39"/>
        <v>0.9201336325028173</v>
      </c>
      <c r="AB198" s="25"/>
      <c r="AC198" s="24">
        <f t="shared" si="40"/>
        <v>2.2742495534235423</v>
      </c>
      <c r="AD198" s="35">
        <v>157922.05128205128</v>
      </c>
      <c r="AE198" s="27">
        <f t="shared" si="41"/>
        <v>3591.5415460393488</v>
      </c>
      <c r="AF198" s="29"/>
      <c r="AG198" s="30">
        <f>F198/H198</f>
        <v>28894135.91397849</v>
      </c>
      <c r="AH198" s="23">
        <f>(M198/AG198)*100</f>
        <v>1.0696553477845252</v>
      </c>
      <c r="AI198" s="23">
        <f>(Q198/AG198)*100</f>
        <v>1.2074419911315561</v>
      </c>
      <c r="AJ198" s="23">
        <f>(R198/AG198)*100</f>
        <v>0.366717766938787</v>
      </c>
      <c r="AK198" s="23">
        <f>(U198/AG198)*100</f>
        <v>0.366717766938787</v>
      </c>
      <c r="AL198" s="23">
        <f t="shared" si="47"/>
        <v>2.644</v>
      </c>
    </row>
    <row r="199" spans="1:38" ht="12.75">
      <c r="A199" s="14" t="s">
        <v>436</v>
      </c>
      <c r="B199" s="15" t="s">
        <v>437</v>
      </c>
      <c r="C199" s="16" t="s">
        <v>415</v>
      </c>
      <c r="D199" s="17"/>
      <c r="E199" s="17"/>
      <c r="F199" s="36">
        <v>81264600</v>
      </c>
      <c r="G199" s="34">
        <v>72.28</v>
      </c>
      <c r="H199" s="20">
        <f t="shared" si="42"/>
        <v>0.7228</v>
      </c>
      <c r="I199" s="18">
        <v>1089769.07</v>
      </c>
      <c r="K199" s="18">
        <v>43681.52</v>
      </c>
      <c r="L199" s="18">
        <v>11948.75</v>
      </c>
      <c r="M199" s="21">
        <f t="shared" si="43"/>
        <v>1145399.34</v>
      </c>
      <c r="N199" s="18">
        <v>880526</v>
      </c>
      <c r="O199" s="18">
        <v>602582.87</v>
      </c>
      <c r="Q199" s="21">
        <f t="shared" si="44"/>
        <v>1483108.87</v>
      </c>
      <c r="R199" s="18">
        <v>171129</v>
      </c>
      <c r="U199" s="22">
        <f t="shared" si="45"/>
        <v>171129</v>
      </c>
      <c r="V199" s="21">
        <f t="shared" si="46"/>
        <v>2799637.21</v>
      </c>
      <c r="W199" s="23">
        <f t="shared" si="36"/>
        <v>0.21058246764273741</v>
      </c>
      <c r="X199" s="23">
        <f t="shared" si="36"/>
        <v>0</v>
      </c>
      <c r="Y199" s="23">
        <f t="shared" si="37"/>
        <v>0.21058246764273741</v>
      </c>
      <c r="Z199" s="24">
        <f t="shared" si="38"/>
        <v>1.8250368179994734</v>
      </c>
      <c r="AA199" s="24">
        <f t="shared" si="39"/>
        <v>1.4094689938792537</v>
      </c>
      <c r="AB199" s="25"/>
      <c r="AC199" s="24">
        <f t="shared" si="40"/>
        <v>3.445088279521465</v>
      </c>
      <c r="AD199" s="35">
        <v>132415.21739130435</v>
      </c>
      <c r="AE199" s="27">
        <f t="shared" si="41"/>
        <v>4561.821134650694</v>
      </c>
      <c r="AF199" s="29"/>
      <c r="AG199" s="30">
        <f>F199/H199</f>
        <v>112430271.16768125</v>
      </c>
      <c r="AH199" s="23">
        <f>(M199/AG199)*100</f>
        <v>1.0187641887759245</v>
      </c>
      <c r="AI199" s="23">
        <f>(Q199/AG199)*100</f>
        <v>1.3191366120500192</v>
      </c>
      <c r="AJ199" s="23">
        <f>(R199/AG199)*100</f>
        <v>0.1522090076121706</v>
      </c>
      <c r="AK199" s="23">
        <f>(U199/AG199)*100</f>
        <v>0.1522090076121706</v>
      </c>
      <c r="AL199" s="23">
        <f t="shared" si="47"/>
        <v>2.49</v>
      </c>
    </row>
    <row r="200" spans="1:38" ht="12.75">
      <c r="A200" s="14" t="s">
        <v>438</v>
      </c>
      <c r="B200" s="15" t="s">
        <v>439</v>
      </c>
      <c r="C200" s="16" t="s">
        <v>415</v>
      </c>
      <c r="D200" s="17"/>
      <c r="E200" s="17"/>
      <c r="F200" s="36">
        <v>424194653</v>
      </c>
      <c r="G200" s="34">
        <v>67.82</v>
      </c>
      <c r="H200" s="20">
        <f t="shared" si="42"/>
        <v>0.6781999999999999</v>
      </c>
      <c r="I200" s="18">
        <v>6330897.04</v>
      </c>
      <c r="K200" s="18">
        <v>254460.33</v>
      </c>
      <c r="L200" s="18">
        <v>69605.68</v>
      </c>
      <c r="M200" s="21">
        <f t="shared" si="43"/>
        <v>6654963.05</v>
      </c>
      <c r="N200" s="18">
        <v>6559101.5</v>
      </c>
      <c r="O200" s="18">
        <v>2838151.27</v>
      </c>
      <c r="Q200" s="21">
        <f t="shared" si="44"/>
        <v>9397252.77</v>
      </c>
      <c r="U200" s="22">
        <f t="shared" si="45"/>
        <v>0</v>
      </c>
      <c r="V200" s="21">
        <f t="shared" si="46"/>
        <v>16052215.82</v>
      </c>
      <c r="W200" s="23">
        <f t="shared" si="36"/>
        <v>0</v>
      </c>
      <c r="X200" s="23">
        <f t="shared" si="36"/>
        <v>0</v>
      </c>
      <c r="Y200" s="23">
        <f t="shared" si="37"/>
        <v>0</v>
      </c>
      <c r="Z200" s="24">
        <f t="shared" si="38"/>
        <v>2.2153161770287566</v>
      </c>
      <c r="AA200" s="24">
        <f t="shared" si="39"/>
        <v>1.568846519618907</v>
      </c>
      <c r="AB200" s="25"/>
      <c r="AC200" s="24">
        <f t="shared" si="40"/>
        <v>3.784162696647664</v>
      </c>
      <c r="AD200" s="35">
        <v>121256.81734656377</v>
      </c>
      <c r="AE200" s="27">
        <f t="shared" si="41"/>
        <v>4588.5552491708595</v>
      </c>
      <c r="AF200" s="29"/>
      <c r="AG200" s="30">
        <f>F200/H200</f>
        <v>625471325.5676793</v>
      </c>
      <c r="AH200" s="23">
        <f>(M200/AG200)*100</f>
        <v>1.0639917096055427</v>
      </c>
      <c r="AI200" s="23">
        <f>(Q200/AG200)*100</f>
        <v>1.5024274312609025</v>
      </c>
      <c r="AJ200" s="23">
        <f>(R200/AG200)*100</f>
        <v>0</v>
      </c>
      <c r="AK200" s="23">
        <f>(U200/AG200)*100</f>
        <v>0</v>
      </c>
      <c r="AL200" s="23">
        <f t="shared" si="47"/>
        <v>2.566</v>
      </c>
    </row>
    <row r="201" spans="1:38" ht="12.75">
      <c r="A201" s="14" t="s">
        <v>440</v>
      </c>
      <c r="B201" s="15" t="s">
        <v>441</v>
      </c>
      <c r="C201" s="16" t="s">
        <v>415</v>
      </c>
      <c r="D201" s="17"/>
      <c r="E201" s="17"/>
      <c r="F201" s="36">
        <v>2134718977</v>
      </c>
      <c r="G201" s="34">
        <v>51.98</v>
      </c>
      <c r="H201" s="20">
        <f t="shared" si="42"/>
        <v>0.5197999999999999</v>
      </c>
      <c r="I201" s="18">
        <v>35892439.09</v>
      </c>
      <c r="L201" s="18">
        <v>395947.8</v>
      </c>
      <c r="M201" s="21">
        <f t="shared" si="43"/>
        <v>36288386.89</v>
      </c>
      <c r="N201" s="18">
        <v>21731439</v>
      </c>
      <c r="Q201" s="21">
        <f t="shared" si="44"/>
        <v>21731439</v>
      </c>
      <c r="R201" s="18">
        <v>28641476.65</v>
      </c>
      <c r="U201" s="22">
        <f t="shared" si="45"/>
        <v>28641476.65</v>
      </c>
      <c r="V201" s="21">
        <f t="shared" si="46"/>
        <v>86661302.53999999</v>
      </c>
      <c r="W201" s="23">
        <f t="shared" si="36"/>
        <v>1.341697757812175</v>
      </c>
      <c r="X201" s="23">
        <f t="shared" si="36"/>
        <v>0</v>
      </c>
      <c r="Y201" s="23">
        <f t="shared" si="37"/>
        <v>1.341697757812175</v>
      </c>
      <c r="Z201" s="24">
        <f t="shared" si="38"/>
        <v>1.0179999912934676</v>
      </c>
      <c r="AA201" s="24">
        <f t="shared" si="39"/>
        <v>1.6999140065263965</v>
      </c>
      <c r="AB201" s="25"/>
      <c r="AC201" s="24">
        <f t="shared" si="40"/>
        <v>4.059611755632039</v>
      </c>
      <c r="AD201" s="35">
        <v>95559.75793302395</v>
      </c>
      <c r="AE201" s="27">
        <f t="shared" si="41"/>
        <v>3879.3551667025604</v>
      </c>
      <c r="AF201" s="29"/>
      <c r="AG201" s="30">
        <f>F201/H201</f>
        <v>4106808343.5936904</v>
      </c>
      <c r="AH201" s="23">
        <f>(M201/AG201)*100</f>
        <v>0.8836153005924207</v>
      </c>
      <c r="AI201" s="23">
        <f>(Q201/AG201)*100</f>
        <v>0.5291563954743445</v>
      </c>
      <c r="AJ201" s="23">
        <f>(R201/AG201)*100</f>
        <v>0.6974144945107684</v>
      </c>
      <c r="AK201" s="23">
        <f>(U201/AG201)*100</f>
        <v>0.6974144945107684</v>
      </c>
      <c r="AL201" s="23">
        <f t="shared" si="47"/>
        <v>2.11</v>
      </c>
    </row>
    <row r="202" spans="1:38" ht="12.75">
      <c r="A202" s="14" t="s">
        <v>442</v>
      </c>
      <c r="B202" s="15" t="s">
        <v>443</v>
      </c>
      <c r="C202" s="16" t="s">
        <v>444</v>
      </c>
      <c r="D202" s="17"/>
      <c r="E202" s="17"/>
      <c r="F202" s="36">
        <v>2840941930</v>
      </c>
      <c r="G202" s="34">
        <v>93.21</v>
      </c>
      <c r="H202" s="20">
        <f t="shared" si="42"/>
        <v>0.9320999999999999</v>
      </c>
      <c r="I202" s="18">
        <v>14756415.81</v>
      </c>
      <c r="L202" s="18">
        <v>525918.2</v>
      </c>
      <c r="M202" s="21">
        <f t="shared" si="43"/>
        <v>15282334.01</v>
      </c>
      <c r="N202" s="18">
        <v>32959663</v>
      </c>
      <c r="Q202" s="21">
        <f t="shared" si="44"/>
        <v>32959663</v>
      </c>
      <c r="R202" s="18">
        <v>41559048.35</v>
      </c>
      <c r="T202" s="18">
        <v>1153796</v>
      </c>
      <c r="U202" s="22">
        <f t="shared" si="45"/>
        <v>42712844.35</v>
      </c>
      <c r="V202" s="21">
        <f t="shared" si="46"/>
        <v>90954841.36</v>
      </c>
      <c r="W202" s="23">
        <f t="shared" si="36"/>
        <v>1.462861592176226</v>
      </c>
      <c r="X202" s="23">
        <f t="shared" si="36"/>
        <v>0</v>
      </c>
      <c r="Y202" s="23">
        <f t="shared" si="37"/>
        <v>1.5034747419142074</v>
      </c>
      <c r="Z202" s="24">
        <f t="shared" si="38"/>
        <v>1.1601667268151448</v>
      </c>
      <c r="AA202" s="24">
        <f t="shared" si="39"/>
        <v>0.5379319390030616</v>
      </c>
      <c r="AB202" s="25"/>
      <c r="AC202" s="24">
        <f t="shared" si="40"/>
        <v>3.201573407732414</v>
      </c>
      <c r="AD202" s="35">
        <v>248220.16485485606</v>
      </c>
      <c r="AE202" s="27">
        <f t="shared" si="41"/>
        <v>7946.950790622631</v>
      </c>
      <c r="AF202" s="29"/>
      <c r="AG202" s="30">
        <f>F202/H202</f>
        <v>3047893927.690162</v>
      </c>
      <c r="AH202" s="23">
        <f>(M202/AG202)*100</f>
        <v>0.5014063603447537</v>
      </c>
      <c r="AI202" s="23">
        <f>(Q202/AG202)*100</f>
        <v>1.0813914060643963</v>
      </c>
      <c r="AJ202" s="23">
        <f>(R202/AG202)*100</f>
        <v>1.3635332900674602</v>
      </c>
      <c r="AK202" s="23">
        <f>(U202/AG202)*100</f>
        <v>1.4013888069382328</v>
      </c>
      <c r="AL202" s="23">
        <f t="shared" si="47"/>
        <v>2.9829999999999997</v>
      </c>
    </row>
    <row r="203" spans="1:38" ht="12.75">
      <c r="A203" s="14" t="s">
        <v>445</v>
      </c>
      <c r="B203" s="15" t="s">
        <v>446</v>
      </c>
      <c r="C203" s="16" t="s">
        <v>444</v>
      </c>
      <c r="D203" s="17"/>
      <c r="E203" s="17"/>
      <c r="F203" s="36">
        <v>4252023300</v>
      </c>
      <c r="G203" s="34">
        <v>93.37</v>
      </c>
      <c r="H203" s="20">
        <f t="shared" si="42"/>
        <v>0.9337000000000001</v>
      </c>
      <c r="I203" s="18">
        <v>20307370.79</v>
      </c>
      <c r="L203" s="18">
        <v>723824.12</v>
      </c>
      <c r="M203" s="21">
        <f t="shared" si="43"/>
        <v>21031194.91</v>
      </c>
      <c r="N203" s="18">
        <v>62714091.5</v>
      </c>
      <c r="Q203" s="21">
        <f t="shared" si="44"/>
        <v>62714091.5</v>
      </c>
      <c r="R203" s="18">
        <v>53090928.14</v>
      </c>
      <c r="S203" s="18">
        <v>212602</v>
      </c>
      <c r="T203" s="18">
        <v>1627765</v>
      </c>
      <c r="U203" s="22">
        <f t="shared" si="45"/>
        <v>54931295.14</v>
      </c>
      <c r="V203" s="21">
        <f t="shared" si="46"/>
        <v>138676581.55</v>
      </c>
      <c r="W203" s="23">
        <f t="shared" si="36"/>
        <v>1.2486038855901846</v>
      </c>
      <c r="X203" s="23">
        <f t="shared" si="36"/>
        <v>0.005000019637709888</v>
      </c>
      <c r="Y203" s="23">
        <f t="shared" si="37"/>
        <v>1.291886033173901</v>
      </c>
      <c r="Z203" s="24">
        <f t="shared" si="38"/>
        <v>1.4749235146477209</v>
      </c>
      <c r="AA203" s="24">
        <f t="shared" si="39"/>
        <v>0.49461617272887476</v>
      </c>
      <c r="AB203" s="25"/>
      <c r="AC203" s="24">
        <f t="shared" si="40"/>
        <v>3.2614257205504966</v>
      </c>
      <c r="AD203" s="35">
        <v>286870.71685817186</v>
      </c>
      <c r="AE203" s="27">
        <f t="shared" si="41"/>
        <v>9356.075344340006</v>
      </c>
      <c r="AF203" s="29"/>
      <c r="AG203" s="30">
        <f>F203/H203</f>
        <v>4553950198.136446</v>
      </c>
      <c r="AH203" s="23">
        <f>(M203/AG203)*100</f>
        <v>0.4618231204769504</v>
      </c>
      <c r="AI203" s="23">
        <f>(Q203/AG203)*100</f>
        <v>1.377136085626577</v>
      </c>
      <c r="AJ203" s="23">
        <f>(R203/AG203)*100</f>
        <v>1.1658214479755558</v>
      </c>
      <c r="AK203" s="23">
        <f>(U203/AG203)*100</f>
        <v>1.2062339891744716</v>
      </c>
      <c r="AL203" s="23">
        <f t="shared" si="47"/>
        <v>3.045</v>
      </c>
    </row>
    <row r="204" spans="1:38" ht="12.75">
      <c r="A204" s="14" t="s">
        <v>447</v>
      </c>
      <c r="B204" s="15" t="s">
        <v>448</v>
      </c>
      <c r="C204" s="16" t="s">
        <v>444</v>
      </c>
      <c r="D204" s="17"/>
      <c r="E204" s="17"/>
      <c r="F204" s="36">
        <v>1031511186</v>
      </c>
      <c r="G204" s="34">
        <v>95.61</v>
      </c>
      <c r="H204" s="20">
        <f t="shared" si="42"/>
        <v>0.9561</v>
      </c>
      <c r="I204" s="18">
        <v>4732429.38</v>
      </c>
      <c r="L204" s="18">
        <v>168740.66</v>
      </c>
      <c r="M204" s="21">
        <f t="shared" si="43"/>
        <v>4901170.04</v>
      </c>
      <c r="N204" s="18">
        <v>11750553.98</v>
      </c>
      <c r="Q204" s="21">
        <f t="shared" si="44"/>
        <v>11750553.98</v>
      </c>
      <c r="R204" s="18">
        <v>6669786.58</v>
      </c>
      <c r="S204" s="18">
        <v>103192</v>
      </c>
      <c r="T204" s="18">
        <v>370764.71</v>
      </c>
      <c r="U204" s="22">
        <f t="shared" si="45"/>
        <v>7143743.29</v>
      </c>
      <c r="V204" s="21">
        <f t="shared" si="46"/>
        <v>23795467.31</v>
      </c>
      <c r="W204" s="23">
        <f t="shared" si="36"/>
        <v>0.6466034174446655</v>
      </c>
      <c r="X204" s="23">
        <f t="shared" si="36"/>
        <v>0.010003963253191517</v>
      </c>
      <c r="Y204" s="23">
        <f t="shared" si="37"/>
        <v>0.692551218732009</v>
      </c>
      <c r="Z204" s="24">
        <f t="shared" si="38"/>
        <v>1.139159142380837</v>
      </c>
      <c r="AA204" s="24">
        <f t="shared" si="39"/>
        <v>0.4751446330898054</v>
      </c>
      <c r="AB204" s="25"/>
      <c r="AC204" s="24">
        <f t="shared" si="40"/>
        <v>2.3068549942026513</v>
      </c>
      <c r="AD204" s="35">
        <v>429423.1194108364</v>
      </c>
      <c r="AE204" s="27">
        <f t="shared" si="41"/>
        <v>9906.168676389696</v>
      </c>
      <c r="AF204" s="29"/>
      <c r="AG204" s="30">
        <f>F204/H204</f>
        <v>1078873743.3322875</v>
      </c>
      <c r="AH204" s="23">
        <f>(M204/AG204)*100</f>
        <v>0.45428578369716294</v>
      </c>
      <c r="AI204" s="23">
        <f>(Q204/AG204)*100</f>
        <v>1.089150056030318</v>
      </c>
      <c r="AJ204" s="23">
        <f>(R204/AG204)*100</f>
        <v>0.6182175274188446</v>
      </c>
      <c r="AK204" s="23">
        <f>(U204/AG204)*100</f>
        <v>0.6621482202296737</v>
      </c>
      <c r="AL204" s="23">
        <f t="shared" si="47"/>
        <v>2.205</v>
      </c>
    </row>
    <row r="205" spans="1:38" ht="12.75">
      <c r="A205" s="14" t="s">
        <v>449</v>
      </c>
      <c r="B205" s="15" t="s">
        <v>450</v>
      </c>
      <c r="C205" s="16" t="s">
        <v>444</v>
      </c>
      <c r="D205" s="17"/>
      <c r="E205" s="17"/>
      <c r="F205" s="36">
        <v>2274523800</v>
      </c>
      <c r="G205" s="34">
        <v>97.4</v>
      </c>
      <c r="H205" s="20">
        <f t="shared" si="42"/>
        <v>0.9740000000000001</v>
      </c>
      <c r="I205" s="18">
        <v>10243303.34</v>
      </c>
      <c r="L205" s="18">
        <v>365190.01</v>
      </c>
      <c r="M205" s="21">
        <f t="shared" si="43"/>
        <v>10608493.35</v>
      </c>
      <c r="N205" s="18">
        <v>23930225</v>
      </c>
      <c r="Q205" s="21">
        <f t="shared" si="44"/>
        <v>23930225</v>
      </c>
      <c r="R205" s="18">
        <v>7693016.56</v>
      </c>
      <c r="S205" s="18">
        <v>45490.48</v>
      </c>
      <c r="T205" s="18">
        <v>805886</v>
      </c>
      <c r="U205" s="22">
        <f t="shared" si="45"/>
        <v>8544393.04</v>
      </c>
      <c r="V205" s="21">
        <f t="shared" si="46"/>
        <v>43083111.39</v>
      </c>
      <c r="W205" s="23">
        <f t="shared" si="36"/>
        <v>0.3382253709545708</v>
      </c>
      <c r="X205" s="23">
        <f t="shared" si="36"/>
        <v>0.0020000001758609873</v>
      </c>
      <c r="Y205" s="23">
        <f t="shared" si="37"/>
        <v>0.3756563479353348</v>
      </c>
      <c r="Z205" s="24">
        <f t="shared" si="38"/>
        <v>1.0520982457954495</v>
      </c>
      <c r="AA205" s="24">
        <f t="shared" si="39"/>
        <v>0.4664050272852717</v>
      </c>
      <c r="AB205" s="25"/>
      <c r="AC205" s="24">
        <f t="shared" si="40"/>
        <v>1.894159621016056</v>
      </c>
      <c r="AD205" s="35">
        <v>480464.0194075587</v>
      </c>
      <c r="AE205" s="27">
        <f t="shared" si="41"/>
        <v>9100.755449128723</v>
      </c>
      <c r="AF205" s="29"/>
      <c r="AG205" s="30">
        <f>F205/H205</f>
        <v>2335240041.0677614</v>
      </c>
      <c r="AH205" s="23">
        <f>(M205/AG205)*100</f>
        <v>0.45427849657585473</v>
      </c>
      <c r="AI205" s="23">
        <f>(Q205/AG205)*100</f>
        <v>1.024743691404768</v>
      </c>
      <c r="AJ205" s="23">
        <f>(R205/AG205)*100</f>
        <v>0.329431511309752</v>
      </c>
      <c r="AK205" s="23">
        <f>(U205/AG205)*100</f>
        <v>0.3658892828890162</v>
      </c>
      <c r="AL205" s="23">
        <f t="shared" si="47"/>
        <v>1.8449999999999998</v>
      </c>
    </row>
    <row r="206" spans="1:38" ht="12.75">
      <c r="A206" s="14" t="s">
        <v>451</v>
      </c>
      <c r="B206" s="15" t="s">
        <v>452</v>
      </c>
      <c r="C206" s="16" t="s">
        <v>444</v>
      </c>
      <c r="D206" s="17"/>
      <c r="E206" s="17"/>
      <c r="F206" s="36">
        <v>3424477886</v>
      </c>
      <c r="G206" s="34">
        <v>94.68</v>
      </c>
      <c r="H206" s="20">
        <f t="shared" si="42"/>
        <v>0.9468000000000001</v>
      </c>
      <c r="I206" s="18">
        <v>14200832.19</v>
      </c>
      <c r="L206" s="18">
        <v>505471.73</v>
      </c>
      <c r="M206" s="21">
        <f t="shared" si="43"/>
        <v>14706303.92</v>
      </c>
      <c r="N206" s="18">
        <v>20361814</v>
      </c>
      <c r="P206" s="18">
        <v>54275</v>
      </c>
      <c r="Q206" s="21">
        <f t="shared" si="44"/>
        <v>20416089</v>
      </c>
      <c r="R206" s="18">
        <v>78693769</v>
      </c>
      <c r="U206" s="22">
        <f t="shared" si="45"/>
        <v>78693769</v>
      </c>
      <c r="V206" s="21">
        <f t="shared" si="46"/>
        <v>113816161.92</v>
      </c>
      <c r="W206" s="23">
        <f t="shared" si="36"/>
        <v>2.2979786005252656</v>
      </c>
      <c r="X206" s="23">
        <f t="shared" si="36"/>
        <v>0</v>
      </c>
      <c r="Y206" s="23">
        <f t="shared" si="37"/>
        <v>2.2979786005252656</v>
      </c>
      <c r="Z206" s="24">
        <f t="shared" si="38"/>
        <v>0.5961810728422382</v>
      </c>
      <c r="AA206" s="24">
        <f t="shared" si="39"/>
        <v>0.4294466020680853</v>
      </c>
      <c r="AB206" s="25"/>
      <c r="AC206" s="24">
        <f t="shared" si="40"/>
        <v>3.3236062754355893</v>
      </c>
      <c r="AD206" s="35">
        <v>242868.41111486868</v>
      </c>
      <c r="AE206" s="27">
        <f t="shared" si="41"/>
        <v>8071.989752864482</v>
      </c>
      <c r="AF206" s="29"/>
      <c r="AG206" s="30">
        <f>F206/H206</f>
        <v>3616896795.521757</v>
      </c>
      <c r="AH206" s="23">
        <f>(M206/AG206)*100</f>
        <v>0.4066000428380632</v>
      </c>
      <c r="AI206" s="23">
        <f>(Q206/AG206)*100</f>
        <v>0.5644642397670313</v>
      </c>
      <c r="AJ206" s="23">
        <f>(R206/AG206)*100</f>
        <v>2.1757261389773217</v>
      </c>
      <c r="AK206" s="23">
        <f>(U206/AG206)*100</f>
        <v>2.1757261389773217</v>
      </c>
      <c r="AL206" s="23">
        <f t="shared" si="47"/>
        <v>3.1470000000000002</v>
      </c>
    </row>
    <row r="207" spans="1:38" ht="12.75">
      <c r="A207" s="14" t="s">
        <v>453</v>
      </c>
      <c r="B207" s="15" t="s">
        <v>454</v>
      </c>
      <c r="C207" s="16" t="s">
        <v>444</v>
      </c>
      <c r="D207" s="17"/>
      <c r="E207" s="17"/>
      <c r="F207" s="36">
        <v>768783063</v>
      </c>
      <c r="G207" s="34">
        <v>100.81</v>
      </c>
      <c r="H207" s="20">
        <f t="shared" si="42"/>
        <v>1.0081</v>
      </c>
      <c r="I207" s="18">
        <v>3399677.54</v>
      </c>
      <c r="L207" s="18">
        <v>121118.42</v>
      </c>
      <c r="M207" s="21">
        <f t="shared" si="43"/>
        <v>3520795.96</v>
      </c>
      <c r="N207" s="18">
        <v>4137250</v>
      </c>
      <c r="O207" s="18">
        <v>2822583.09</v>
      </c>
      <c r="Q207" s="21">
        <f t="shared" si="44"/>
        <v>6959833.09</v>
      </c>
      <c r="R207" s="18">
        <v>3163848.39</v>
      </c>
      <c r="U207" s="22">
        <f t="shared" si="45"/>
        <v>3163848.39</v>
      </c>
      <c r="V207" s="21">
        <f t="shared" si="46"/>
        <v>13644477.440000001</v>
      </c>
      <c r="W207" s="23">
        <f t="shared" si="36"/>
        <v>0.4115398143208054</v>
      </c>
      <c r="X207" s="23">
        <f t="shared" si="36"/>
        <v>0</v>
      </c>
      <c r="Y207" s="23">
        <f t="shared" si="37"/>
        <v>0.4115398143208054</v>
      </c>
      <c r="Z207" s="24">
        <f t="shared" si="38"/>
        <v>0.9053052057157509</v>
      </c>
      <c r="AA207" s="24">
        <f t="shared" si="39"/>
        <v>0.45797002164185296</v>
      </c>
      <c r="AB207" s="25"/>
      <c r="AC207" s="24">
        <f t="shared" si="40"/>
        <v>1.7748150416784094</v>
      </c>
      <c r="AD207" s="35">
        <v>938661.0191082803</v>
      </c>
      <c r="AE207" s="27">
        <f t="shared" si="41"/>
        <v>16659.49695750561</v>
      </c>
      <c r="AF207" s="29"/>
      <c r="AG207" s="30">
        <f>F207/H207</f>
        <v>762605954.7663922</v>
      </c>
      <c r="AH207" s="23">
        <f>(M207/AG207)*100</f>
        <v>0.46167957881715194</v>
      </c>
      <c r="AI207" s="23">
        <f>(Q207/AG207)*100</f>
        <v>0.9126381778820483</v>
      </c>
      <c r="AJ207" s="23">
        <f>(R207/AG207)*100</f>
        <v>0.41487328681680385</v>
      </c>
      <c r="AK207" s="23">
        <f>(U207/AG207)*100</f>
        <v>0.41487328681680385</v>
      </c>
      <c r="AL207" s="23">
        <f t="shared" si="47"/>
        <v>1.79</v>
      </c>
    </row>
    <row r="208" spans="1:38" ht="12.75">
      <c r="A208" s="14" t="s">
        <v>455</v>
      </c>
      <c r="B208" s="32" t="s">
        <v>423</v>
      </c>
      <c r="C208" s="16" t="s">
        <v>444</v>
      </c>
      <c r="D208" s="17"/>
      <c r="E208" s="17"/>
      <c r="F208" s="36">
        <v>3087558937</v>
      </c>
      <c r="G208" s="34">
        <v>105.46</v>
      </c>
      <c r="H208" s="20">
        <f t="shared" si="42"/>
        <v>1.0546</v>
      </c>
      <c r="I208" s="18">
        <v>12566588.38</v>
      </c>
      <c r="L208" s="18">
        <v>448144.03</v>
      </c>
      <c r="M208" s="21">
        <f t="shared" si="43"/>
        <v>13014732.41</v>
      </c>
      <c r="N208" s="18">
        <v>9909289</v>
      </c>
      <c r="O208" s="18">
        <v>14436746.92</v>
      </c>
      <c r="Q208" s="21">
        <f t="shared" si="44"/>
        <v>24346035.92</v>
      </c>
      <c r="R208" s="18">
        <v>11558220.67</v>
      </c>
      <c r="S208" s="18">
        <v>311036</v>
      </c>
      <c r="T208" s="18">
        <v>998006.42</v>
      </c>
      <c r="U208" s="22">
        <f t="shared" si="45"/>
        <v>12867263.09</v>
      </c>
      <c r="V208" s="21">
        <f t="shared" si="46"/>
        <v>50228031.42</v>
      </c>
      <c r="W208" s="23">
        <f t="shared" si="36"/>
        <v>0.37434817944659043</v>
      </c>
      <c r="X208" s="23">
        <f t="shared" si="36"/>
        <v>0.010073848187079968</v>
      </c>
      <c r="Y208" s="23">
        <f t="shared" si="37"/>
        <v>0.416745505188716</v>
      </c>
      <c r="Z208" s="24">
        <f t="shared" si="38"/>
        <v>0.7885205243614107</v>
      </c>
      <c r="AA208" s="24">
        <f t="shared" si="39"/>
        <v>0.4215217482664688</v>
      </c>
      <c r="AB208" s="25"/>
      <c r="AC208" s="24">
        <f t="shared" si="40"/>
        <v>1.6267877778165956</v>
      </c>
      <c r="AD208" s="35">
        <v>529934.1894060995</v>
      </c>
      <c r="AE208" s="27">
        <f t="shared" si="41"/>
        <v>8620.904623729875</v>
      </c>
      <c r="AF208" s="29"/>
      <c r="AG208" s="30">
        <f>F208/H208</f>
        <v>2927706179.594159</v>
      </c>
      <c r="AH208" s="23">
        <f>(M208/AG208)*100</f>
        <v>0.44453683572181796</v>
      </c>
      <c r="AI208" s="23">
        <f>(Q208/AG208)*100</f>
        <v>0.8315737449915438</v>
      </c>
      <c r="AJ208" s="23">
        <f>(R208/AG208)*100</f>
        <v>0.3947875900443742</v>
      </c>
      <c r="AK208" s="23">
        <f>(U208/AG208)*100</f>
        <v>0.4394998097720199</v>
      </c>
      <c r="AL208" s="23">
        <f t="shared" si="47"/>
        <v>1.716</v>
      </c>
    </row>
    <row r="209" spans="1:38" ht="12.75">
      <c r="A209" s="14" t="s">
        <v>456</v>
      </c>
      <c r="B209" s="15" t="s">
        <v>457</v>
      </c>
      <c r="C209" s="16" t="s">
        <v>444</v>
      </c>
      <c r="D209" s="17"/>
      <c r="E209" s="17"/>
      <c r="F209" s="36">
        <v>1419213439</v>
      </c>
      <c r="G209" s="34">
        <v>97.12</v>
      </c>
      <c r="H209" s="20">
        <f t="shared" si="42"/>
        <v>0.9712000000000001</v>
      </c>
      <c r="I209" s="18">
        <v>6324437.83</v>
      </c>
      <c r="L209" s="18">
        <v>225386.33</v>
      </c>
      <c r="M209" s="21">
        <f t="shared" si="43"/>
        <v>6549824.16</v>
      </c>
      <c r="N209" s="18">
        <v>26030506</v>
      </c>
      <c r="Q209" s="21">
        <f t="shared" si="44"/>
        <v>26030506</v>
      </c>
      <c r="R209" s="18">
        <v>9038222.39</v>
      </c>
      <c r="T209" s="18">
        <v>499720</v>
      </c>
      <c r="U209" s="22">
        <f t="shared" si="45"/>
        <v>9537942.39</v>
      </c>
      <c r="V209" s="21">
        <f t="shared" si="46"/>
        <v>42118272.55</v>
      </c>
      <c r="W209" s="23">
        <f t="shared" si="36"/>
        <v>0.6368472945386194</v>
      </c>
      <c r="X209" s="23">
        <f t="shared" si="36"/>
        <v>0</v>
      </c>
      <c r="Y209" s="23">
        <f t="shared" si="37"/>
        <v>0.6720583478071194</v>
      </c>
      <c r="Z209" s="24">
        <f t="shared" si="38"/>
        <v>1.8341501908508913</v>
      </c>
      <c r="AA209" s="24">
        <f t="shared" si="39"/>
        <v>0.4615108608762265</v>
      </c>
      <c r="AB209" s="25"/>
      <c r="AC209" s="24">
        <f t="shared" si="40"/>
        <v>2.967719399534237</v>
      </c>
      <c r="AD209" s="35">
        <v>580177.7583951156</v>
      </c>
      <c r="AE209" s="27">
        <f t="shared" si="41"/>
        <v>17218.047887674722</v>
      </c>
      <c r="AF209" s="29"/>
      <c r="AG209" s="30">
        <f>F209/H209</f>
        <v>1461298845.7578254</v>
      </c>
      <c r="AH209" s="23">
        <f>(M209/AG209)*100</f>
        <v>0.4482193480829912</v>
      </c>
      <c r="AI209" s="23">
        <f>(Q209/AG209)*100</f>
        <v>1.781326665354386</v>
      </c>
      <c r="AJ209" s="23">
        <f>(R209/AG209)*100</f>
        <v>0.6185060924559073</v>
      </c>
      <c r="AK209" s="23">
        <f>(U209/AG209)*100</f>
        <v>0.6527030673902744</v>
      </c>
      <c r="AL209" s="23">
        <f t="shared" si="47"/>
        <v>2.882</v>
      </c>
    </row>
    <row r="210" spans="1:38" ht="12.75">
      <c r="A210" s="14" t="s">
        <v>458</v>
      </c>
      <c r="B210" s="15" t="s">
        <v>459</v>
      </c>
      <c r="C210" s="16" t="s">
        <v>444</v>
      </c>
      <c r="D210" s="17"/>
      <c r="E210" s="17"/>
      <c r="F210" s="36">
        <v>3064240467</v>
      </c>
      <c r="G210" s="34">
        <v>105.87</v>
      </c>
      <c r="H210" s="20">
        <f t="shared" si="42"/>
        <v>1.0587</v>
      </c>
      <c r="I210" s="18">
        <v>12736204.13</v>
      </c>
      <c r="L210" s="18">
        <v>452654.86</v>
      </c>
      <c r="M210" s="21">
        <f t="shared" si="43"/>
        <v>13188858.99</v>
      </c>
      <c r="N210" s="18">
        <v>17459529</v>
      </c>
      <c r="P210" s="18">
        <v>1371697.38</v>
      </c>
      <c r="Q210" s="21">
        <f t="shared" si="44"/>
        <v>18831226.38</v>
      </c>
      <c r="R210" s="18">
        <v>69400947.52</v>
      </c>
      <c r="U210" s="22">
        <f t="shared" si="45"/>
        <v>69400947.52</v>
      </c>
      <c r="V210" s="21">
        <f t="shared" si="46"/>
        <v>101421032.88999999</v>
      </c>
      <c r="W210" s="23">
        <f t="shared" si="36"/>
        <v>2.2648662292468837</v>
      </c>
      <c r="X210" s="23">
        <f t="shared" si="36"/>
        <v>0</v>
      </c>
      <c r="Y210" s="23">
        <f t="shared" si="37"/>
        <v>2.2648662292468837</v>
      </c>
      <c r="Z210" s="24">
        <f t="shared" si="38"/>
        <v>0.6145479306471152</v>
      </c>
      <c r="AA210" s="24">
        <f t="shared" si="39"/>
        <v>0.4304120101550764</v>
      </c>
      <c r="AB210" s="25"/>
      <c r="AC210" s="24">
        <f t="shared" si="40"/>
        <v>3.3098261700490745</v>
      </c>
      <c r="AD210" s="35">
        <v>255427.9459594696</v>
      </c>
      <c r="AE210" s="27">
        <f t="shared" si="41"/>
        <v>8454.221000985333</v>
      </c>
      <c r="AF210" s="29"/>
      <c r="AG210" s="30">
        <f>F210/H210</f>
        <v>2894342558.798527</v>
      </c>
      <c r="AH210" s="23">
        <f>(M210/AG210)*100</f>
        <v>0.4556771951511793</v>
      </c>
      <c r="AI210" s="23">
        <f>(Q210/AG210)*100</f>
        <v>0.6506218941761008</v>
      </c>
      <c r="AJ210" s="23">
        <f>(R210/AG210)*100</f>
        <v>2.397813876903675</v>
      </c>
      <c r="AK210" s="23">
        <f>(U210/AG210)*100</f>
        <v>2.397813876903675</v>
      </c>
      <c r="AL210" s="23">
        <f t="shared" si="47"/>
        <v>3.505</v>
      </c>
    </row>
    <row r="211" spans="1:38" ht="12.75">
      <c r="A211" s="14" t="s">
        <v>460</v>
      </c>
      <c r="B211" s="15" t="s">
        <v>461</v>
      </c>
      <c r="C211" s="16" t="s">
        <v>444</v>
      </c>
      <c r="D211" s="17"/>
      <c r="E211" s="17"/>
      <c r="F211" s="36">
        <v>7448915474</v>
      </c>
      <c r="G211" s="34">
        <v>97.31</v>
      </c>
      <c r="H211" s="20">
        <f t="shared" si="42"/>
        <v>0.9731000000000001</v>
      </c>
      <c r="I211" s="18">
        <v>32880103.759999998</v>
      </c>
      <c r="L211" s="18">
        <v>1173120.79</v>
      </c>
      <c r="M211" s="21">
        <f t="shared" si="43"/>
        <v>34053224.55</v>
      </c>
      <c r="N211" s="18">
        <v>95135065</v>
      </c>
      <c r="Q211" s="21">
        <f t="shared" si="44"/>
        <v>95135065</v>
      </c>
      <c r="R211" s="18">
        <v>27096187.1</v>
      </c>
      <c r="S211" s="18">
        <v>372400</v>
      </c>
      <c r="T211" s="18">
        <v>2624290.27</v>
      </c>
      <c r="U211" s="22">
        <f t="shared" si="45"/>
        <v>30092877.37</v>
      </c>
      <c r="V211" s="21">
        <f t="shared" si="46"/>
        <v>159281166.92000002</v>
      </c>
      <c r="W211" s="23">
        <f t="shared" si="36"/>
        <v>0.3637601634033524</v>
      </c>
      <c r="X211" s="23">
        <f t="shared" si="36"/>
        <v>0.004999385498464041</v>
      </c>
      <c r="Y211" s="23">
        <f t="shared" si="37"/>
        <v>0.40399005029708573</v>
      </c>
      <c r="Z211" s="24">
        <f t="shared" si="38"/>
        <v>1.2771666604630343</v>
      </c>
      <c r="AA211" s="24">
        <f t="shared" si="39"/>
        <v>0.4571568125435276</v>
      </c>
      <c r="AB211" s="25"/>
      <c r="AC211" s="24">
        <f t="shared" si="40"/>
        <v>2.1383135233036477</v>
      </c>
      <c r="AD211" s="35">
        <v>604649.6692080919</v>
      </c>
      <c r="AE211" s="27">
        <f t="shared" si="41"/>
        <v>12929.3056452874</v>
      </c>
      <c r="AF211" s="29"/>
      <c r="AG211" s="30">
        <f>F211/H211</f>
        <v>7654830412.085089</v>
      </c>
      <c r="AH211" s="23">
        <f>(M211/AG211)*100</f>
        <v>0.44485929428610665</v>
      </c>
      <c r="AI211" s="23">
        <f>(Q211/AG211)*100</f>
        <v>1.2428108772965787</v>
      </c>
      <c r="AJ211" s="23">
        <f>(R211/AG211)*100</f>
        <v>0.35397501500780226</v>
      </c>
      <c r="AK211" s="23">
        <f>(U211/AG211)*100</f>
        <v>0.3931227179440941</v>
      </c>
      <c r="AL211" s="23">
        <f t="shared" si="47"/>
        <v>2.0810000000000004</v>
      </c>
    </row>
    <row r="212" spans="1:38" ht="12.75">
      <c r="A212" s="14" t="s">
        <v>462</v>
      </c>
      <c r="B212" s="15" t="s">
        <v>463</v>
      </c>
      <c r="C212" s="16" t="s">
        <v>444</v>
      </c>
      <c r="D212" s="17"/>
      <c r="E212" s="17"/>
      <c r="F212" s="36">
        <v>3281367941</v>
      </c>
      <c r="G212" s="34">
        <v>91.05</v>
      </c>
      <c r="H212" s="20">
        <f t="shared" si="42"/>
        <v>0.9105</v>
      </c>
      <c r="I212" s="18">
        <v>15573273.15</v>
      </c>
      <c r="L212" s="18">
        <v>555039.39</v>
      </c>
      <c r="M212" s="21">
        <f t="shared" si="43"/>
        <v>16128312.540000001</v>
      </c>
      <c r="O212" s="18">
        <v>58960359.98</v>
      </c>
      <c r="Q212" s="21">
        <f t="shared" si="44"/>
        <v>58960359.98</v>
      </c>
      <c r="R212" s="18">
        <v>25176362.42</v>
      </c>
      <c r="S212" s="18">
        <v>308450</v>
      </c>
      <c r="T212" s="18">
        <v>1224832.45</v>
      </c>
      <c r="U212" s="22">
        <f t="shared" si="45"/>
        <v>26709644.87</v>
      </c>
      <c r="V212" s="21">
        <f t="shared" si="46"/>
        <v>101798317.39</v>
      </c>
      <c r="W212" s="23">
        <f t="shared" si="36"/>
        <v>0.7672520385607071</v>
      </c>
      <c r="X212" s="23">
        <f t="shared" si="36"/>
        <v>0.009400043077948754</v>
      </c>
      <c r="Y212" s="23">
        <f t="shared" si="37"/>
        <v>0.8139789670115509</v>
      </c>
      <c r="Z212" s="24">
        <f t="shared" si="38"/>
        <v>1.7968225764414512</v>
      </c>
      <c r="AA212" s="24">
        <f t="shared" si="39"/>
        <v>0.49151185816379017</v>
      </c>
      <c r="AB212" s="25"/>
      <c r="AC212" s="24">
        <f t="shared" si="40"/>
        <v>3.1023134016167924</v>
      </c>
      <c r="AD212" s="35">
        <v>422840.39831370837</v>
      </c>
      <c r="AE212" s="27">
        <f t="shared" si="41"/>
        <v>13117.834344336</v>
      </c>
      <c r="AF212" s="29"/>
      <c r="AG212" s="30">
        <f>F212/H212</f>
        <v>3603918661.1751785</v>
      </c>
      <c r="AH212" s="23">
        <f>(M212/AG212)*100</f>
        <v>0.44752154685813095</v>
      </c>
      <c r="AI212" s="23">
        <f>(Q212/AG212)*100</f>
        <v>1.636006955849941</v>
      </c>
      <c r="AJ212" s="23">
        <f>(R212/AG212)*100</f>
        <v>0.6985829811095239</v>
      </c>
      <c r="AK212" s="23">
        <f>(U212/AG212)*100</f>
        <v>0.7411278494640172</v>
      </c>
      <c r="AL212" s="23">
        <f t="shared" si="47"/>
        <v>2.825</v>
      </c>
    </row>
    <row r="213" spans="1:38" ht="12.75">
      <c r="A213" s="14" t="s">
        <v>464</v>
      </c>
      <c r="B213" s="15" t="s">
        <v>465</v>
      </c>
      <c r="C213" s="16" t="s">
        <v>444</v>
      </c>
      <c r="D213" s="17"/>
      <c r="E213" s="17"/>
      <c r="F213" s="36">
        <v>8196988436</v>
      </c>
      <c r="G213" s="34">
        <v>94.08</v>
      </c>
      <c r="H213" s="20">
        <f t="shared" si="42"/>
        <v>0.9408</v>
      </c>
      <c r="I213" s="18">
        <v>37272986.69</v>
      </c>
      <c r="L213" s="18">
        <v>1328368.85</v>
      </c>
      <c r="M213" s="21">
        <f t="shared" si="43"/>
        <v>38601355.54</v>
      </c>
      <c r="N213" s="18">
        <v>75120680</v>
      </c>
      <c r="Q213" s="21">
        <f t="shared" si="44"/>
        <v>75120680</v>
      </c>
      <c r="R213" s="18">
        <v>34763211.55</v>
      </c>
      <c r="T213" s="18">
        <v>2941814.11</v>
      </c>
      <c r="U213" s="22">
        <f t="shared" si="45"/>
        <v>37705025.66</v>
      </c>
      <c r="V213" s="21">
        <f t="shared" si="46"/>
        <v>151427061.2</v>
      </c>
      <c r="W213" s="23">
        <f t="shared" si="36"/>
        <v>0.4240973599197108</v>
      </c>
      <c r="X213" s="23">
        <f t="shared" si="36"/>
        <v>0</v>
      </c>
      <c r="Y213" s="23">
        <f t="shared" si="37"/>
        <v>0.4599863224694196</v>
      </c>
      <c r="Z213" s="24">
        <f t="shared" si="38"/>
        <v>0.9164424298816957</v>
      </c>
      <c r="AA213" s="24">
        <f t="shared" si="39"/>
        <v>0.47092119064690113</v>
      </c>
      <c r="AB213" s="25"/>
      <c r="AC213" s="24">
        <f t="shared" si="40"/>
        <v>1.8473499429980162</v>
      </c>
      <c r="AD213" s="35">
        <v>1082014.7440051846</v>
      </c>
      <c r="AE213" s="27">
        <f t="shared" si="41"/>
        <v>19988.598756609907</v>
      </c>
      <c r="AF213" s="29"/>
      <c r="AG213" s="30">
        <f>F213/H213</f>
        <v>8712785327.380953</v>
      </c>
      <c r="AH213" s="23">
        <f>(M213/AG213)*100</f>
        <v>0.44304265616060456</v>
      </c>
      <c r="AI213" s="23">
        <f>(Q213/AG213)*100</f>
        <v>0.8621890380326992</v>
      </c>
      <c r="AJ213" s="23">
        <f>(R213/AG213)*100</f>
        <v>0.39899079621246397</v>
      </c>
      <c r="AK213" s="23">
        <f>(U213/AG213)*100</f>
        <v>0.4327551321792299</v>
      </c>
      <c r="AL213" s="23">
        <f t="shared" si="47"/>
        <v>1.738</v>
      </c>
    </row>
    <row r="214" spans="1:38" ht="12.75">
      <c r="A214" s="14" t="s">
        <v>466</v>
      </c>
      <c r="B214" s="15" t="s">
        <v>467</v>
      </c>
      <c r="C214" s="16" t="s">
        <v>444</v>
      </c>
      <c r="D214" s="17"/>
      <c r="E214" s="17"/>
      <c r="F214" s="36">
        <v>7181141428</v>
      </c>
      <c r="G214" s="34">
        <v>104.82</v>
      </c>
      <c r="H214" s="20">
        <f t="shared" si="42"/>
        <v>1.0482</v>
      </c>
      <c r="I214" s="18">
        <v>29192271.18</v>
      </c>
      <c r="L214" s="18">
        <v>1040194.74</v>
      </c>
      <c r="M214" s="21">
        <f t="shared" si="43"/>
        <v>30232465.919999998</v>
      </c>
      <c r="N214" s="18">
        <v>97509698</v>
      </c>
      <c r="P214" s="18">
        <v>4712469</v>
      </c>
      <c r="Q214" s="21">
        <f t="shared" si="44"/>
        <v>102222167</v>
      </c>
      <c r="R214" s="18">
        <v>49079318.54</v>
      </c>
      <c r="T214" s="18">
        <v>2359338</v>
      </c>
      <c r="U214" s="22">
        <f t="shared" si="45"/>
        <v>51438656.54</v>
      </c>
      <c r="V214" s="21">
        <f t="shared" si="46"/>
        <v>183893289.46</v>
      </c>
      <c r="W214" s="23">
        <f t="shared" si="36"/>
        <v>0.6834473186760359</v>
      </c>
      <c r="X214" s="23">
        <f t="shared" si="36"/>
        <v>0</v>
      </c>
      <c r="Y214" s="23">
        <f t="shared" si="37"/>
        <v>0.7163019563914373</v>
      </c>
      <c r="Z214" s="24">
        <f t="shared" si="38"/>
        <v>1.4234807659047821</v>
      </c>
      <c r="AA214" s="24">
        <f t="shared" si="39"/>
        <v>0.42099805752495756</v>
      </c>
      <c r="AB214" s="25"/>
      <c r="AC214" s="24">
        <f t="shared" si="40"/>
        <v>2.5607807798211772</v>
      </c>
      <c r="AD214" s="35">
        <v>640131.0154068866</v>
      </c>
      <c r="AE214" s="27">
        <f t="shared" si="41"/>
        <v>16392.35200821369</v>
      </c>
      <c r="AF214" s="29"/>
      <c r="AG214" s="30">
        <f>F214/H214</f>
        <v>6850926758.252242</v>
      </c>
      <c r="AH214" s="23">
        <f>(M214/AG214)*100</f>
        <v>0.44129016389766046</v>
      </c>
      <c r="AI214" s="23">
        <f>(Q214/AG214)*100</f>
        <v>1.4920925388213924</v>
      </c>
      <c r="AJ214" s="23">
        <f>(R214/AG214)*100</f>
        <v>0.7163894794362209</v>
      </c>
      <c r="AK214" s="23">
        <f>(U214/AG214)*100</f>
        <v>0.7508277106895046</v>
      </c>
      <c r="AL214" s="23">
        <f t="shared" si="47"/>
        <v>2.684</v>
      </c>
    </row>
    <row r="215" spans="1:38" ht="12.75">
      <c r="A215" s="14" t="s">
        <v>468</v>
      </c>
      <c r="B215" s="15" t="s">
        <v>469</v>
      </c>
      <c r="C215" s="16" t="s">
        <v>444</v>
      </c>
      <c r="D215" s="17"/>
      <c r="E215" s="17"/>
      <c r="F215" s="36">
        <v>10839929709</v>
      </c>
      <c r="G215" s="39">
        <v>66.56</v>
      </c>
      <c r="H215" s="20">
        <f t="shared" si="42"/>
        <v>0.6656</v>
      </c>
      <c r="I215" s="18">
        <v>71909088.59</v>
      </c>
      <c r="L215" s="18">
        <v>2568421.5</v>
      </c>
      <c r="M215" s="21">
        <f t="shared" si="43"/>
        <v>74477510.09</v>
      </c>
      <c r="N215" s="18">
        <v>104378431.5</v>
      </c>
      <c r="P215" s="18">
        <v>7632234</v>
      </c>
      <c r="Q215" s="21">
        <f t="shared" si="44"/>
        <v>112010665.5</v>
      </c>
      <c r="R215" s="18">
        <v>168887392.47</v>
      </c>
      <c r="T215" s="18">
        <v>5333578</v>
      </c>
      <c r="U215" s="22">
        <f t="shared" si="45"/>
        <v>174220970.47</v>
      </c>
      <c r="V215" s="21">
        <f t="shared" si="46"/>
        <v>360709146.06000006</v>
      </c>
      <c r="W215" s="23">
        <f t="shared" si="36"/>
        <v>1.5580118783406771</v>
      </c>
      <c r="X215" s="23">
        <f t="shared" si="36"/>
        <v>0</v>
      </c>
      <c r="Y215" s="23">
        <f t="shared" si="37"/>
        <v>1.607214946471015</v>
      </c>
      <c r="Z215" s="24">
        <f t="shared" si="38"/>
        <v>1.0333154227651642</v>
      </c>
      <c r="AA215" s="24">
        <f t="shared" si="39"/>
        <v>0.6870663564189354</v>
      </c>
      <c r="AB215" s="25"/>
      <c r="AC215" s="24">
        <f t="shared" si="40"/>
        <v>3.3275967256551153</v>
      </c>
      <c r="AD215" s="35">
        <v>182184.67138591607</v>
      </c>
      <c r="AE215" s="27">
        <f t="shared" si="41"/>
        <v>6062.3711596832745</v>
      </c>
      <c r="AF215" s="29"/>
      <c r="AG215" s="30">
        <f>F215/H215</f>
        <v>16285952086.838943</v>
      </c>
      <c r="AH215" s="23">
        <f>(M215/AG215)*100</f>
        <v>0.45731136683244333</v>
      </c>
      <c r="AI215" s="23">
        <f>(Q215/AG215)*100</f>
        <v>0.6877747453924933</v>
      </c>
      <c r="AJ215" s="23">
        <f>(R215/AG215)*100</f>
        <v>1.0370127062235546</v>
      </c>
      <c r="AK215" s="23">
        <f>(U215/AG215)*100</f>
        <v>1.0697622683711074</v>
      </c>
      <c r="AL215" s="23">
        <f t="shared" si="47"/>
        <v>2.215</v>
      </c>
    </row>
    <row r="216" spans="1:38" ht="12.75">
      <c r="A216" s="14" t="s">
        <v>470</v>
      </c>
      <c r="B216" s="15" t="s">
        <v>471</v>
      </c>
      <c r="C216" s="16" t="s">
        <v>444</v>
      </c>
      <c r="D216" s="17"/>
      <c r="E216" s="17"/>
      <c r="F216" s="36">
        <v>1580750300</v>
      </c>
      <c r="G216" s="34">
        <v>94.33</v>
      </c>
      <c r="H216" s="20">
        <f t="shared" si="42"/>
        <v>0.9433</v>
      </c>
      <c r="I216" s="18">
        <v>7229015.569999999</v>
      </c>
      <c r="L216" s="18">
        <v>257688.4</v>
      </c>
      <c r="M216" s="21">
        <f t="shared" si="43"/>
        <v>7486703.97</v>
      </c>
      <c r="O216" s="18">
        <v>7512274.03</v>
      </c>
      <c r="P216" s="18">
        <v>11444877</v>
      </c>
      <c r="Q216" s="21">
        <f t="shared" si="44"/>
        <v>18957151.03</v>
      </c>
      <c r="R216" s="18">
        <v>5731869.65</v>
      </c>
      <c r="U216" s="22">
        <f t="shared" si="45"/>
        <v>5731869.65</v>
      </c>
      <c r="V216" s="21">
        <f t="shared" si="46"/>
        <v>32175724.65</v>
      </c>
      <c r="W216" s="23">
        <f t="shared" si="36"/>
        <v>0.362604368950618</v>
      </c>
      <c r="X216" s="23">
        <f t="shared" si="36"/>
        <v>0</v>
      </c>
      <c r="Y216" s="23">
        <f t="shared" si="37"/>
        <v>0.362604368950618</v>
      </c>
      <c r="Z216" s="24">
        <f t="shared" si="38"/>
        <v>1.1992501934049926</v>
      </c>
      <c r="AA216" s="24">
        <f t="shared" si="39"/>
        <v>0.47361711523951633</v>
      </c>
      <c r="AB216" s="25"/>
      <c r="AC216" s="24">
        <f t="shared" si="40"/>
        <v>2.0354716775951265</v>
      </c>
      <c r="AD216" s="35">
        <v>712169.4978883154</v>
      </c>
      <c r="AE216" s="27">
        <f t="shared" si="41"/>
        <v>14496.00842598808</v>
      </c>
      <c r="AF216" s="29"/>
      <c r="AG216" s="30">
        <f>F216/H216</f>
        <v>1675766246.157108</v>
      </c>
      <c r="AH216" s="23">
        <f>(M216/AG216)*100</f>
        <v>0.44676302480543567</v>
      </c>
      <c r="AI216" s="23">
        <f>(Q216/AG216)*100</f>
        <v>1.1312527074389294</v>
      </c>
      <c r="AJ216" s="23">
        <f>(R216/AG216)*100</f>
        <v>0.3420447012311179</v>
      </c>
      <c r="AK216" s="23">
        <f>(U216/AG216)*100</f>
        <v>0.3420447012311179</v>
      </c>
      <c r="AL216" s="23">
        <f t="shared" si="47"/>
        <v>1.9200000000000002</v>
      </c>
    </row>
    <row r="217" spans="1:38" ht="12.75">
      <c r="A217" s="14" t="s">
        <v>472</v>
      </c>
      <c r="B217" s="15" t="s">
        <v>473</v>
      </c>
      <c r="C217" s="16" t="s">
        <v>444</v>
      </c>
      <c r="D217" s="17"/>
      <c r="E217" s="17"/>
      <c r="F217" s="36">
        <v>3662184300</v>
      </c>
      <c r="G217" s="34">
        <v>92.31</v>
      </c>
      <c r="H217" s="20">
        <f t="shared" si="42"/>
        <v>0.9231</v>
      </c>
      <c r="I217" s="18">
        <v>17237372.5</v>
      </c>
      <c r="L217" s="18">
        <v>614684.91</v>
      </c>
      <c r="M217" s="21">
        <f t="shared" si="43"/>
        <v>17852057.41</v>
      </c>
      <c r="N217" s="18">
        <v>50584373.5</v>
      </c>
      <c r="Q217" s="21">
        <f t="shared" si="44"/>
        <v>50584373.5</v>
      </c>
      <c r="R217" s="18">
        <v>36698347.74</v>
      </c>
      <c r="T217" s="18">
        <v>1372159</v>
      </c>
      <c r="U217" s="22">
        <f t="shared" si="45"/>
        <v>38070506.74</v>
      </c>
      <c r="V217" s="21">
        <f t="shared" si="46"/>
        <v>106506937.65</v>
      </c>
      <c r="W217" s="23">
        <f t="shared" si="36"/>
        <v>1.0020890466927075</v>
      </c>
      <c r="X217" s="23">
        <f t="shared" si="36"/>
        <v>0</v>
      </c>
      <c r="Y217" s="23">
        <f t="shared" si="37"/>
        <v>1.039557368535494</v>
      </c>
      <c r="Z217" s="24">
        <f t="shared" si="38"/>
        <v>1.3812623657416696</v>
      </c>
      <c r="AA217" s="24">
        <f t="shared" si="39"/>
        <v>0.48747020760260484</v>
      </c>
      <c r="AB217" s="25"/>
      <c r="AC217" s="24">
        <f t="shared" si="40"/>
        <v>2.9082899418797687</v>
      </c>
      <c r="AD217" s="35">
        <v>342815.4816792041</v>
      </c>
      <c r="AE217" s="27">
        <f t="shared" si="41"/>
        <v>9970.068172882973</v>
      </c>
      <c r="AF217" s="29"/>
      <c r="AG217" s="30">
        <f>F217/H217</f>
        <v>3967267143.321417</v>
      </c>
      <c r="AH217" s="23">
        <f>(M217/AG217)*100</f>
        <v>0.44998374863796453</v>
      </c>
      <c r="AI217" s="23">
        <f>(Q217/AG217)*100</f>
        <v>1.2750432898161352</v>
      </c>
      <c r="AJ217" s="23">
        <f>(R217/AG217)*100</f>
        <v>0.9250283990020383</v>
      </c>
      <c r="AK217" s="23">
        <f>(U217/AG217)*100</f>
        <v>0.9596154068951146</v>
      </c>
      <c r="AL217" s="23">
        <f t="shared" si="47"/>
        <v>2.6849999999999996</v>
      </c>
    </row>
    <row r="218" spans="1:38" ht="12.75">
      <c r="A218" s="14" t="s">
        <v>474</v>
      </c>
      <c r="B218" s="15" t="s">
        <v>475</v>
      </c>
      <c r="C218" s="16" t="s">
        <v>444</v>
      </c>
      <c r="D218" s="17"/>
      <c r="E218" s="17"/>
      <c r="F218" s="36">
        <v>1573660083</v>
      </c>
      <c r="G218" s="34">
        <v>104.19</v>
      </c>
      <c r="H218" s="20">
        <f t="shared" si="42"/>
        <v>1.0419</v>
      </c>
      <c r="I218" s="18">
        <v>7319814.9</v>
      </c>
      <c r="L218" s="18">
        <v>260840.61</v>
      </c>
      <c r="M218" s="21">
        <f t="shared" si="43"/>
        <v>7580655.510000001</v>
      </c>
      <c r="N218" s="18">
        <v>10247567</v>
      </c>
      <c r="P218" s="18">
        <v>803433</v>
      </c>
      <c r="Q218" s="21">
        <f t="shared" si="44"/>
        <v>11051000</v>
      </c>
      <c r="R218" s="18">
        <v>35647913.1</v>
      </c>
      <c r="U218" s="22">
        <f t="shared" si="45"/>
        <v>35647913.1</v>
      </c>
      <c r="V218" s="21">
        <f t="shared" si="46"/>
        <v>54279568.61</v>
      </c>
      <c r="W218" s="23">
        <f t="shared" si="36"/>
        <v>2.2652867340983445</v>
      </c>
      <c r="X218" s="23">
        <f t="shared" si="36"/>
        <v>0</v>
      </c>
      <c r="Y218" s="23">
        <f t="shared" si="37"/>
        <v>2.2652867340983445</v>
      </c>
      <c r="Z218" s="24">
        <f t="shared" si="38"/>
        <v>0.7022482249745163</v>
      </c>
      <c r="AA218" s="24">
        <f t="shared" si="39"/>
        <v>0.4817212809737388</v>
      </c>
      <c r="AB218" s="25"/>
      <c r="AC218" s="24">
        <f t="shared" si="40"/>
        <v>3.4492562400465996</v>
      </c>
      <c r="AD218" s="35">
        <v>237227.5730014361</v>
      </c>
      <c r="AE218" s="27">
        <f t="shared" si="41"/>
        <v>8182.586864863138</v>
      </c>
      <c r="AF218" s="29"/>
      <c r="AG218" s="30">
        <f>F218/H218</f>
        <v>1510375355.6003454</v>
      </c>
      <c r="AH218" s="23">
        <f>(M218/AG218)*100</f>
        <v>0.5019054026465385</v>
      </c>
      <c r="AI218" s="23">
        <f>(Q218/AG218)*100</f>
        <v>0.7316724256009486</v>
      </c>
      <c r="AJ218" s="23">
        <f>(R218/AG218)*100</f>
        <v>2.3602022482570657</v>
      </c>
      <c r="AK218" s="23">
        <f>(U218/AG218)*100</f>
        <v>2.3602022482570657</v>
      </c>
      <c r="AL218" s="23">
        <f t="shared" si="47"/>
        <v>3.594</v>
      </c>
    </row>
    <row r="219" spans="1:38" ht="12.75">
      <c r="A219" s="14" t="s">
        <v>476</v>
      </c>
      <c r="B219" s="15" t="s">
        <v>477</v>
      </c>
      <c r="C219" s="16" t="s">
        <v>444</v>
      </c>
      <c r="D219" s="17"/>
      <c r="E219" s="17"/>
      <c r="F219" s="36">
        <v>1806065920</v>
      </c>
      <c r="G219" s="34">
        <v>91.78</v>
      </c>
      <c r="H219" s="20">
        <f t="shared" si="42"/>
        <v>0.9178000000000001</v>
      </c>
      <c r="I219" s="18">
        <v>7512454.130000001</v>
      </c>
      <c r="L219" s="18">
        <v>268101.61</v>
      </c>
      <c r="M219" s="21">
        <f t="shared" si="43"/>
        <v>7780555.740000001</v>
      </c>
      <c r="O219" s="18">
        <v>8087057.76</v>
      </c>
      <c r="P219" s="18">
        <v>7467062.5</v>
      </c>
      <c r="Q219" s="21">
        <f t="shared" si="44"/>
        <v>15554120.26</v>
      </c>
      <c r="R219" s="18">
        <v>9154967.39</v>
      </c>
      <c r="S219" s="18">
        <v>722586.21</v>
      </c>
      <c r="T219" s="18">
        <v>602691</v>
      </c>
      <c r="U219" s="22">
        <f t="shared" si="45"/>
        <v>10480244.600000001</v>
      </c>
      <c r="V219" s="21">
        <f t="shared" si="46"/>
        <v>33814920.6</v>
      </c>
      <c r="W219" s="23">
        <f t="shared" si="36"/>
        <v>0.5069010653830398</v>
      </c>
      <c r="X219" s="23">
        <f t="shared" si="36"/>
        <v>0.0400088502860405</v>
      </c>
      <c r="Y219" s="23">
        <f t="shared" si="37"/>
        <v>0.5802802923162407</v>
      </c>
      <c r="Z219" s="24">
        <f t="shared" si="38"/>
        <v>0.8612155341483881</v>
      </c>
      <c r="AA219" s="24">
        <f t="shared" si="39"/>
        <v>0.4308013153805594</v>
      </c>
      <c r="AB219" s="25"/>
      <c r="AC219" s="24">
        <f t="shared" si="40"/>
        <v>1.8722971418451881</v>
      </c>
      <c r="AD219" s="35">
        <v>478732.51556420233</v>
      </c>
      <c r="AE219" s="27">
        <f t="shared" si="41"/>
        <v>8963.295205992132</v>
      </c>
      <c r="AF219" s="29"/>
      <c r="AG219" s="30">
        <f>F219/H219</f>
        <v>1967820788.842885</v>
      </c>
      <c r="AH219" s="23">
        <f>(M219/AG219)*100</f>
        <v>0.3953894472562774</v>
      </c>
      <c r="AI219" s="23">
        <f>(Q219/AG219)*100</f>
        <v>0.7904236172413907</v>
      </c>
      <c r="AJ219" s="23">
        <f>(R219/AG219)*100</f>
        <v>0.465233797808554</v>
      </c>
      <c r="AK219" s="23">
        <f>(U219/AG219)*100</f>
        <v>0.5325812522878458</v>
      </c>
      <c r="AL219" s="23">
        <f t="shared" si="47"/>
        <v>1.718</v>
      </c>
    </row>
    <row r="220" spans="1:38" ht="12.75">
      <c r="A220" s="14" t="s">
        <v>478</v>
      </c>
      <c r="B220" s="15" t="s">
        <v>479</v>
      </c>
      <c r="C220" s="16" t="s">
        <v>444</v>
      </c>
      <c r="D220" s="17"/>
      <c r="E220" s="17"/>
      <c r="F220" s="36">
        <v>2800880449</v>
      </c>
      <c r="G220" s="34">
        <v>105.21</v>
      </c>
      <c r="H220" s="20">
        <f t="shared" si="42"/>
        <v>1.0521</v>
      </c>
      <c r="I220" s="18">
        <v>11550598.51</v>
      </c>
      <c r="L220" s="18">
        <v>411458.43</v>
      </c>
      <c r="M220" s="21">
        <f t="shared" si="43"/>
        <v>11962056.94</v>
      </c>
      <c r="O220" s="18">
        <v>43299689.01</v>
      </c>
      <c r="Q220" s="21">
        <f t="shared" si="44"/>
        <v>43299689.01</v>
      </c>
      <c r="R220" s="18">
        <v>20058070.68</v>
      </c>
      <c r="S220" s="18">
        <v>280103.08</v>
      </c>
      <c r="T220" s="18">
        <v>925538.9</v>
      </c>
      <c r="U220" s="22">
        <f t="shared" si="45"/>
        <v>21263712.659999996</v>
      </c>
      <c r="V220" s="21">
        <f t="shared" si="46"/>
        <v>76525458.61</v>
      </c>
      <c r="W220" s="23">
        <f t="shared" si="36"/>
        <v>0.7161344814685449</v>
      </c>
      <c r="X220" s="23">
        <f t="shared" si="36"/>
        <v>0.010000536799062787</v>
      </c>
      <c r="Y220" s="23">
        <f t="shared" si="37"/>
        <v>0.7591795882466812</v>
      </c>
      <c r="Z220" s="24">
        <f t="shared" si="38"/>
        <v>1.545931352602333</v>
      </c>
      <c r="AA220" s="24">
        <f t="shared" si="39"/>
        <v>0.4270820250207687</v>
      </c>
      <c r="AB220" s="25"/>
      <c r="AC220" s="24">
        <f t="shared" si="40"/>
        <v>2.732192965869783</v>
      </c>
      <c r="AD220" s="35">
        <v>573959.6381955576</v>
      </c>
      <c r="AE220" s="27">
        <f t="shared" si="41"/>
        <v>15681.684861710683</v>
      </c>
      <c r="AF220" s="29"/>
      <c r="AG220" s="30">
        <f>F220/H220</f>
        <v>2662180827.8680735</v>
      </c>
      <c r="AH220" s="23">
        <f>(M220/AG220)*100</f>
        <v>0.4493329985243507</v>
      </c>
      <c r="AI220" s="23">
        <f>(Q220/AG220)*100</f>
        <v>1.6264743760729146</v>
      </c>
      <c r="AJ220" s="23">
        <f>(R220/AG220)*100</f>
        <v>0.753445087953056</v>
      </c>
      <c r="AK220" s="23">
        <f>(U220/AG220)*100</f>
        <v>0.7987328447943334</v>
      </c>
      <c r="AL220" s="23">
        <f t="shared" si="47"/>
        <v>2.8739999999999997</v>
      </c>
    </row>
    <row r="221" spans="1:38" ht="12.75">
      <c r="A221" s="14" t="s">
        <v>480</v>
      </c>
      <c r="B221" s="15" t="s">
        <v>481</v>
      </c>
      <c r="C221" s="16" t="s">
        <v>444</v>
      </c>
      <c r="D221" s="17"/>
      <c r="E221" s="17"/>
      <c r="F221" s="36">
        <v>2141243800</v>
      </c>
      <c r="G221" s="34">
        <v>92.89</v>
      </c>
      <c r="H221" s="20">
        <f t="shared" si="42"/>
        <v>0.9289000000000001</v>
      </c>
      <c r="I221" s="18">
        <v>9964387.03</v>
      </c>
      <c r="L221" s="18">
        <v>355358.97</v>
      </c>
      <c r="M221" s="21">
        <f t="shared" si="43"/>
        <v>10319746</v>
      </c>
      <c r="N221" s="18">
        <v>29396707</v>
      </c>
      <c r="Q221" s="21">
        <f t="shared" si="44"/>
        <v>29396707</v>
      </c>
      <c r="R221" s="18">
        <v>14066583</v>
      </c>
      <c r="T221" s="18">
        <v>798625</v>
      </c>
      <c r="U221" s="22">
        <f t="shared" si="45"/>
        <v>14865208</v>
      </c>
      <c r="V221" s="21">
        <f t="shared" si="46"/>
        <v>54581661</v>
      </c>
      <c r="W221" s="23">
        <f t="shared" si="36"/>
        <v>0.6569351420889111</v>
      </c>
      <c r="X221" s="23">
        <f t="shared" si="36"/>
        <v>0</v>
      </c>
      <c r="Y221" s="23">
        <f t="shared" si="37"/>
        <v>0.694232389604584</v>
      </c>
      <c r="Z221" s="24">
        <f t="shared" si="38"/>
        <v>1.3728799588351406</v>
      </c>
      <c r="AA221" s="24">
        <f t="shared" si="39"/>
        <v>0.4819510043648462</v>
      </c>
      <c r="AB221" s="25"/>
      <c r="AC221" s="24">
        <f t="shared" si="40"/>
        <v>2.549063352804571</v>
      </c>
      <c r="AD221" s="35">
        <v>386390.8638906153</v>
      </c>
      <c r="AE221" s="27">
        <f t="shared" si="41"/>
        <v>9849.347910020666</v>
      </c>
      <c r="AF221" s="29"/>
      <c r="AG221" s="30">
        <f>F221/H221</f>
        <v>2305139196.8995585</v>
      </c>
      <c r="AH221" s="23">
        <f>(M221/AG221)*100</f>
        <v>0.44768428795450577</v>
      </c>
      <c r="AI221" s="23">
        <f>(Q221/AG221)*100</f>
        <v>1.275268193761962</v>
      </c>
      <c r="AJ221" s="23">
        <f>(R221/AG221)*100</f>
        <v>0.6102270534863895</v>
      </c>
      <c r="AK221" s="23">
        <f>(U221/AG221)*100</f>
        <v>0.6448724667036981</v>
      </c>
      <c r="AL221" s="23">
        <f t="shared" si="47"/>
        <v>2.368</v>
      </c>
    </row>
    <row r="222" spans="1:38" ht="12.75">
      <c r="A222" s="14" t="s">
        <v>482</v>
      </c>
      <c r="B222" s="15" t="s">
        <v>483</v>
      </c>
      <c r="C222" s="16" t="s">
        <v>444</v>
      </c>
      <c r="D222" s="17"/>
      <c r="E222" s="17"/>
      <c r="F222" s="36">
        <v>2233497000</v>
      </c>
      <c r="G222" s="34">
        <v>95.41</v>
      </c>
      <c r="H222" s="20">
        <f t="shared" si="42"/>
        <v>0.9541</v>
      </c>
      <c r="I222" s="18">
        <v>10252620.61</v>
      </c>
      <c r="L222" s="18">
        <v>365732.67</v>
      </c>
      <c r="M222" s="21">
        <f t="shared" si="43"/>
        <v>10618353.28</v>
      </c>
      <c r="N222" s="18">
        <v>26042046.02</v>
      </c>
      <c r="Q222" s="21">
        <f t="shared" si="44"/>
        <v>26042046.02</v>
      </c>
      <c r="R222" s="18">
        <v>11439978.36</v>
      </c>
      <c r="T222" s="18">
        <v>797436.21</v>
      </c>
      <c r="U222" s="22">
        <f t="shared" si="45"/>
        <v>12237414.57</v>
      </c>
      <c r="V222" s="21">
        <f t="shared" si="46"/>
        <v>48897813.870000005</v>
      </c>
      <c r="W222" s="23">
        <f t="shared" si="36"/>
        <v>0.5122003011421102</v>
      </c>
      <c r="X222" s="23">
        <f t="shared" si="36"/>
        <v>0</v>
      </c>
      <c r="Y222" s="23">
        <f t="shared" si="37"/>
        <v>0.5479037836182453</v>
      </c>
      <c r="Z222" s="24">
        <f t="shared" si="38"/>
        <v>1.1659763151685452</v>
      </c>
      <c r="AA222" s="24">
        <f t="shared" si="39"/>
        <v>0.4754138143010713</v>
      </c>
      <c r="AB222" s="25"/>
      <c r="AC222" s="24">
        <f t="shared" si="40"/>
        <v>2.189293913087862</v>
      </c>
      <c r="AD222" s="35">
        <v>432355.79337899544</v>
      </c>
      <c r="AE222" s="27">
        <f t="shared" si="41"/>
        <v>9465.53906732908</v>
      </c>
      <c r="AF222" s="29"/>
      <c r="AG222" s="30">
        <f>F222/H222</f>
        <v>2340946441.672781</v>
      </c>
      <c r="AH222" s="23">
        <f>(M222/AG222)*100</f>
        <v>0.45359232022465207</v>
      </c>
      <c r="AI222" s="23">
        <f>(Q222/AG222)*100</f>
        <v>1.1124580023023087</v>
      </c>
      <c r="AJ222" s="23">
        <f>(R222/AG222)*100</f>
        <v>0.4886903073196874</v>
      </c>
      <c r="AK222" s="23">
        <f>(U222/AG222)*100</f>
        <v>0.5227549999501677</v>
      </c>
      <c r="AL222" s="23">
        <f t="shared" si="47"/>
        <v>2.089</v>
      </c>
    </row>
    <row r="223" spans="1:38" ht="12.75">
      <c r="A223" s="14" t="s">
        <v>484</v>
      </c>
      <c r="B223" s="15" t="s">
        <v>485</v>
      </c>
      <c r="C223" s="16" t="s">
        <v>444</v>
      </c>
      <c r="D223" s="17"/>
      <c r="E223" s="17"/>
      <c r="F223" s="36">
        <v>5727444799</v>
      </c>
      <c r="G223" s="34">
        <v>91.52</v>
      </c>
      <c r="H223" s="20">
        <f t="shared" si="42"/>
        <v>0.9152</v>
      </c>
      <c r="I223" s="18">
        <v>26872391.73</v>
      </c>
      <c r="L223" s="18">
        <v>957237.98</v>
      </c>
      <c r="M223" s="21">
        <f t="shared" si="43"/>
        <v>27829629.71</v>
      </c>
      <c r="N223" s="18">
        <v>120287738</v>
      </c>
      <c r="Q223" s="21">
        <f t="shared" si="44"/>
        <v>120287738</v>
      </c>
      <c r="R223" s="18">
        <v>48971497</v>
      </c>
      <c r="S223" s="18">
        <v>150448.41</v>
      </c>
      <c r="T223" s="18">
        <v>2103803</v>
      </c>
      <c r="U223" s="22">
        <f t="shared" si="45"/>
        <v>51225748.41</v>
      </c>
      <c r="V223" s="21">
        <f t="shared" si="46"/>
        <v>199343116.11999997</v>
      </c>
      <c r="W223" s="23">
        <f t="shared" si="36"/>
        <v>0.8550321953089853</v>
      </c>
      <c r="X223" s="23">
        <f t="shared" si="36"/>
        <v>0.0026267980797696727</v>
      </c>
      <c r="Y223" s="23">
        <f t="shared" si="37"/>
        <v>0.8943909580576649</v>
      </c>
      <c r="Z223" s="24">
        <f t="shared" si="38"/>
        <v>2.1001989931182226</v>
      </c>
      <c r="AA223" s="24">
        <f t="shared" si="39"/>
        <v>0.4858995710418544</v>
      </c>
      <c r="AB223" s="25"/>
      <c r="AC223" s="24">
        <f t="shared" si="40"/>
        <v>3.480489522217741</v>
      </c>
      <c r="AD223" s="35">
        <v>339660.15213134506</v>
      </c>
      <c r="AE223" s="27">
        <f t="shared" si="41"/>
        <v>11821.836006080304</v>
      </c>
      <c r="AF223" s="29"/>
      <c r="AG223" s="30">
        <f>F223/H223</f>
        <v>6258134614.291958</v>
      </c>
      <c r="AH223" s="23">
        <f>(M223/AG223)*100</f>
        <v>0.44469528741750514</v>
      </c>
      <c r="AI223" s="23">
        <f>(Q223/AG223)*100</f>
        <v>1.922102118501797</v>
      </c>
      <c r="AJ223" s="23">
        <f>(R223/AG223)*100</f>
        <v>0.7825254651467833</v>
      </c>
      <c r="AK223" s="23">
        <f>(U223/AG223)*100</f>
        <v>0.8185466048143748</v>
      </c>
      <c r="AL223" s="23">
        <f t="shared" si="47"/>
        <v>3.186</v>
      </c>
    </row>
    <row r="224" spans="1:38" ht="12.75">
      <c r="A224" s="14" t="s">
        <v>486</v>
      </c>
      <c r="B224" s="15" t="s">
        <v>487</v>
      </c>
      <c r="C224" s="16" t="s">
        <v>488</v>
      </c>
      <c r="D224" s="17"/>
      <c r="E224" s="17"/>
      <c r="F224" s="36">
        <v>288500455</v>
      </c>
      <c r="G224" s="34">
        <v>56.47</v>
      </c>
      <c r="H224" s="20">
        <f t="shared" si="42"/>
        <v>0.5647</v>
      </c>
      <c r="I224" s="18">
        <v>2605959.87</v>
      </c>
      <c r="J224" s="18">
        <v>211652.55</v>
      </c>
      <c r="L224" s="18">
        <v>208198.89</v>
      </c>
      <c r="M224" s="21">
        <f t="shared" si="43"/>
        <v>3025811.31</v>
      </c>
      <c r="N224" s="18">
        <v>8067295</v>
      </c>
      <c r="Q224" s="21">
        <f t="shared" si="44"/>
        <v>8067295</v>
      </c>
      <c r="R224" s="18">
        <v>3915000</v>
      </c>
      <c r="U224" s="22">
        <f t="shared" si="45"/>
        <v>3915000</v>
      </c>
      <c r="V224" s="21">
        <f t="shared" si="46"/>
        <v>15008106.310000002</v>
      </c>
      <c r="W224" s="23">
        <f t="shared" si="36"/>
        <v>1.357016923942113</v>
      </c>
      <c r="X224" s="23">
        <f t="shared" si="36"/>
        <v>0</v>
      </c>
      <c r="Y224" s="23">
        <f t="shared" si="37"/>
        <v>1.357016923942113</v>
      </c>
      <c r="Z224" s="24">
        <f t="shared" si="38"/>
        <v>2.7962850179906997</v>
      </c>
      <c r="AA224" s="24">
        <f t="shared" si="39"/>
        <v>1.0488064256259146</v>
      </c>
      <c r="AB224" s="25"/>
      <c r="AC224" s="24">
        <f t="shared" si="40"/>
        <v>5.202108367558727</v>
      </c>
      <c r="AD224" s="35">
        <v>97107.41029641185</v>
      </c>
      <c r="AE224" s="27">
        <f t="shared" si="41"/>
        <v>5051.632716549227</v>
      </c>
      <c r="AF224" s="29"/>
      <c r="AG224" s="30">
        <f>F224/H224</f>
        <v>510891544.1827519</v>
      </c>
      <c r="AH224" s="23">
        <f>(M224/AG224)*100</f>
        <v>0.592260988550954</v>
      </c>
      <c r="AI224" s="23">
        <f>(Q224/AG224)*100</f>
        <v>1.579062149659348</v>
      </c>
      <c r="AJ224" s="23">
        <f>(R224/AG224)*100</f>
        <v>0.7663074569501113</v>
      </c>
      <c r="AK224" s="23">
        <f>(U224/AG224)*100</f>
        <v>0.7663074569501113</v>
      </c>
      <c r="AL224" s="23">
        <f t="shared" si="47"/>
        <v>2.937</v>
      </c>
    </row>
    <row r="225" spans="1:38" ht="12.75">
      <c r="A225" s="14" t="s">
        <v>489</v>
      </c>
      <c r="B225" s="15" t="s">
        <v>490</v>
      </c>
      <c r="C225" s="16" t="s">
        <v>488</v>
      </c>
      <c r="D225" s="17"/>
      <c r="E225" s="17"/>
      <c r="F225" s="36">
        <v>1734669909</v>
      </c>
      <c r="G225" s="34">
        <v>57.54</v>
      </c>
      <c r="H225" s="20">
        <f t="shared" si="42"/>
        <v>0.5754</v>
      </c>
      <c r="I225" s="18">
        <v>15936131.58</v>
      </c>
      <c r="L225" s="18">
        <v>1273204.14</v>
      </c>
      <c r="M225" s="21">
        <f t="shared" si="43"/>
        <v>17209335.72</v>
      </c>
      <c r="N225" s="18">
        <v>34511721</v>
      </c>
      <c r="Q225" s="21">
        <f t="shared" si="44"/>
        <v>34511721</v>
      </c>
      <c r="R225" s="18">
        <v>18337891.4</v>
      </c>
      <c r="T225" s="18">
        <v>1064454</v>
      </c>
      <c r="U225" s="22">
        <f t="shared" si="45"/>
        <v>19402345.4</v>
      </c>
      <c r="V225" s="21">
        <f t="shared" si="46"/>
        <v>71123402.12</v>
      </c>
      <c r="W225" s="23">
        <f t="shared" si="36"/>
        <v>1.0571401109143237</v>
      </c>
      <c r="X225" s="23">
        <f t="shared" si="36"/>
        <v>0</v>
      </c>
      <c r="Y225" s="23">
        <f t="shared" si="37"/>
        <v>1.1185036011367162</v>
      </c>
      <c r="Z225" s="24">
        <f t="shared" si="38"/>
        <v>1.9895267002063388</v>
      </c>
      <c r="AA225" s="24">
        <f t="shared" si="39"/>
        <v>0.9920812963153787</v>
      </c>
      <c r="AB225" s="25"/>
      <c r="AC225" s="24">
        <f t="shared" si="40"/>
        <v>4.100111597658434</v>
      </c>
      <c r="AD225" s="35">
        <v>113767.82948207171</v>
      </c>
      <c r="AE225" s="27">
        <f t="shared" si="41"/>
        <v>4664.607970998693</v>
      </c>
      <c r="AF225" s="29"/>
      <c r="AG225" s="30">
        <f>F225/H225</f>
        <v>3014720036.4963503</v>
      </c>
      <c r="AH225" s="23">
        <f>(M225/AG225)*100</f>
        <v>0.5708435778998688</v>
      </c>
      <c r="AI225" s="23">
        <f>(Q225/AG225)*100</f>
        <v>1.1447736632987273</v>
      </c>
      <c r="AJ225" s="23">
        <f>(R225/AG225)*100</f>
        <v>0.6082784198201019</v>
      </c>
      <c r="AK225" s="23">
        <f>(U225/AG225)*100</f>
        <v>0.6435869720940666</v>
      </c>
      <c r="AL225" s="23">
        <f t="shared" si="47"/>
        <v>2.36</v>
      </c>
    </row>
    <row r="226" spans="1:38" ht="12.75">
      <c r="A226" s="14" t="s">
        <v>491</v>
      </c>
      <c r="B226" s="15" t="s">
        <v>492</v>
      </c>
      <c r="C226" s="16" t="s">
        <v>488</v>
      </c>
      <c r="D226" s="17"/>
      <c r="E226" s="17"/>
      <c r="F226" s="36">
        <v>624165671</v>
      </c>
      <c r="G226" s="34">
        <v>56.25</v>
      </c>
      <c r="H226" s="20">
        <f t="shared" si="42"/>
        <v>0.5625</v>
      </c>
      <c r="I226" s="18">
        <v>5740539.78</v>
      </c>
      <c r="J226" s="18">
        <v>466230.12</v>
      </c>
      <c r="L226" s="18">
        <v>458617.28</v>
      </c>
      <c r="M226" s="21">
        <f t="shared" si="43"/>
        <v>6665387.180000001</v>
      </c>
      <c r="N226" s="18">
        <v>10053758</v>
      </c>
      <c r="O226" s="18">
        <v>6961963.24</v>
      </c>
      <c r="Q226" s="21">
        <f t="shared" si="44"/>
        <v>17015721.240000002</v>
      </c>
      <c r="R226" s="18">
        <v>2413043.47</v>
      </c>
      <c r="S226" s="18">
        <v>187249.7</v>
      </c>
      <c r="U226" s="22">
        <f t="shared" si="45"/>
        <v>2600293.1700000004</v>
      </c>
      <c r="V226" s="21">
        <f t="shared" si="46"/>
        <v>26281401.590000004</v>
      </c>
      <c r="W226" s="23">
        <f t="shared" si="36"/>
        <v>0.38660304180682825</v>
      </c>
      <c r="X226" s="23">
        <f t="shared" si="36"/>
        <v>0.02999999979172197</v>
      </c>
      <c r="Y226" s="23">
        <f t="shared" si="37"/>
        <v>0.4166030415985502</v>
      </c>
      <c r="Z226" s="24">
        <f t="shared" si="38"/>
        <v>2.7261546141649307</v>
      </c>
      <c r="AA226" s="24">
        <f t="shared" si="39"/>
        <v>1.0678875000160015</v>
      </c>
      <c r="AB226" s="25"/>
      <c r="AC226" s="24">
        <f t="shared" si="40"/>
        <v>4.210645155779483</v>
      </c>
      <c r="AD226" s="35">
        <v>169617.29066985645</v>
      </c>
      <c r="AE226" s="27">
        <f t="shared" si="41"/>
        <v>7141.982232954716</v>
      </c>
      <c r="AF226" s="29"/>
      <c r="AG226" s="30">
        <f>F226/H226</f>
        <v>1109627859.5555556</v>
      </c>
      <c r="AH226" s="23">
        <f>(M226/AG226)*100</f>
        <v>0.6006867187590008</v>
      </c>
      <c r="AI226" s="23">
        <f>(Q226/AG226)*100</f>
        <v>1.5334619704677734</v>
      </c>
      <c r="AJ226" s="23">
        <f>(R226/AG226)*100</f>
        <v>0.2174642110163409</v>
      </c>
      <c r="AK226" s="23">
        <f>(U226/AG226)*100</f>
        <v>0.23433921089918452</v>
      </c>
      <c r="AL226" s="23">
        <f t="shared" si="47"/>
        <v>2.368</v>
      </c>
    </row>
    <row r="227" spans="1:38" ht="12.75">
      <c r="A227" s="14" t="s">
        <v>493</v>
      </c>
      <c r="B227" s="15" t="s">
        <v>494</v>
      </c>
      <c r="C227" s="16" t="s">
        <v>488</v>
      </c>
      <c r="D227" s="17"/>
      <c r="E227" s="17"/>
      <c r="F227" s="36">
        <v>398413164</v>
      </c>
      <c r="G227" s="34">
        <v>105.08</v>
      </c>
      <c r="H227" s="20">
        <f t="shared" si="42"/>
        <v>1.0508</v>
      </c>
      <c r="I227" s="18">
        <v>1968279.59</v>
      </c>
      <c r="J227" s="18">
        <v>159841.1</v>
      </c>
      <c r="L227" s="18">
        <v>157230.78</v>
      </c>
      <c r="M227" s="21">
        <f t="shared" si="43"/>
        <v>2285351.4699999997</v>
      </c>
      <c r="N227" s="18">
        <v>2408917</v>
      </c>
      <c r="O227" s="18">
        <v>2528831.39</v>
      </c>
      <c r="Q227" s="21">
        <f t="shared" si="44"/>
        <v>4937748.390000001</v>
      </c>
      <c r="R227" s="18">
        <v>2287000</v>
      </c>
      <c r="U227" s="22">
        <f t="shared" si="45"/>
        <v>2287000</v>
      </c>
      <c r="V227" s="21">
        <f t="shared" si="46"/>
        <v>9510099.860000001</v>
      </c>
      <c r="W227" s="23">
        <f t="shared" si="36"/>
        <v>0.5740272176348068</v>
      </c>
      <c r="X227" s="23">
        <f t="shared" si="36"/>
        <v>0</v>
      </c>
      <c r="Y227" s="23">
        <f t="shared" si="37"/>
        <v>0.5740272176348068</v>
      </c>
      <c r="Z227" s="24">
        <f t="shared" si="38"/>
        <v>1.2393537252699813</v>
      </c>
      <c r="AA227" s="24">
        <f t="shared" si="39"/>
        <v>0.5736134436561939</v>
      </c>
      <c r="AB227" s="38"/>
      <c r="AC227" s="24">
        <f t="shared" si="40"/>
        <v>2.3869943865609824</v>
      </c>
      <c r="AD227" s="35">
        <v>232563.68563685636</v>
      </c>
      <c r="AE227" s="27">
        <f t="shared" si="41"/>
        <v>5551.282121331091</v>
      </c>
      <c r="AF227" s="29"/>
      <c r="AG227" s="30">
        <f>F227/H227</f>
        <v>379152230.68138564</v>
      </c>
      <c r="AH227" s="23">
        <f>(M227/AG227)*100</f>
        <v>0.6027530065939286</v>
      </c>
      <c r="AI227" s="23">
        <f>(Q227/AG227)*100</f>
        <v>1.3023128945136964</v>
      </c>
      <c r="AJ227" s="23">
        <f>(R227/AG227)*100</f>
        <v>0.603187800290655</v>
      </c>
      <c r="AK227" s="23">
        <f>(U227/AG227)*100</f>
        <v>0.603187800290655</v>
      </c>
      <c r="AL227" s="23">
        <f t="shared" si="47"/>
        <v>2.508</v>
      </c>
    </row>
    <row r="228" spans="1:38" ht="12.75">
      <c r="A228" s="14" t="s">
        <v>495</v>
      </c>
      <c r="B228" s="15" t="s">
        <v>496</v>
      </c>
      <c r="C228" s="16" t="s">
        <v>488</v>
      </c>
      <c r="D228" s="17"/>
      <c r="E228" s="17"/>
      <c r="F228" s="36">
        <v>805727012</v>
      </c>
      <c r="G228" s="34">
        <v>58.35</v>
      </c>
      <c r="H228" s="20">
        <f t="shared" si="42"/>
        <v>0.5835</v>
      </c>
      <c r="I228" s="18">
        <v>7301085.51</v>
      </c>
      <c r="L228" s="18">
        <v>583298.46</v>
      </c>
      <c r="M228" s="21">
        <f t="shared" si="43"/>
        <v>7884383.97</v>
      </c>
      <c r="N228" s="18">
        <v>8712173</v>
      </c>
      <c r="O228" s="18">
        <v>10120679.1</v>
      </c>
      <c r="Q228" s="21">
        <f t="shared" si="44"/>
        <v>18832852.1</v>
      </c>
      <c r="R228" s="18">
        <v>6794375.1</v>
      </c>
      <c r="S228" s="18">
        <v>80528.85</v>
      </c>
      <c r="T228" s="18">
        <v>487545.03</v>
      </c>
      <c r="U228" s="22">
        <f t="shared" si="45"/>
        <v>7362448.9799999995</v>
      </c>
      <c r="V228" s="21">
        <f t="shared" si="46"/>
        <v>34079685.05</v>
      </c>
      <c r="W228" s="23">
        <f t="shared" si="36"/>
        <v>0.8432601859946083</v>
      </c>
      <c r="X228" s="23">
        <f t="shared" si="36"/>
        <v>0.00999455756114082</v>
      </c>
      <c r="Y228" s="23">
        <f t="shared" si="37"/>
        <v>0.9137646957776314</v>
      </c>
      <c r="Z228" s="24">
        <f t="shared" si="38"/>
        <v>2.3373738027291058</v>
      </c>
      <c r="AA228" s="24">
        <f t="shared" si="39"/>
        <v>0.9785428380301093</v>
      </c>
      <c r="AB228" s="25"/>
      <c r="AC228" s="24">
        <f t="shared" si="40"/>
        <v>4.229681336536847</v>
      </c>
      <c r="AD228" s="35">
        <v>121588.10421666095</v>
      </c>
      <c r="AE228" s="27">
        <f t="shared" si="41"/>
        <v>5142.789351501079</v>
      </c>
      <c r="AF228" s="29"/>
      <c r="AG228" s="30">
        <f>F228/H228</f>
        <v>1380851777.2065125</v>
      </c>
      <c r="AH228" s="23">
        <f>(M228/AG228)*100</f>
        <v>0.5709797459905688</v>
      </c>
      <c r="AI228" s="23">
        <f>(Q228/AG228)*100</f>
        <v>1.3638576138924334</v>
      </c>
      <c r="AJ228" s="23">
        <f>(R228/AG228)*100</f>
        <v>0.4920423185278539</v>
      </c>
      <c r="AK228" s="23">
        <f>(U228/AG228)*100</f>
        <v>0.5331816999862479</v>
      </c>
      <c r="AL228" s="23">
        <f t="shared" si="47"/>
        <v>2.468</v>
      </c>
    </row>
    <row r="229" spans="1:38" ht="12.75">
      <c r="A229" s="14" t="s">
        <v>497</v>
      </c>
      <c r="B229" s="15" t="s">
        <v>498</v>
      </c>
      <c r="C229" s="16" t="s">
        <v>488</v>
      </c>
      <c r="D229" s="17"/>
      <c r="E229" s="17"/>
      <c r="F229" s="36">
        <v>1192858427</v>
      </c>
      <c r="G229" s="34">
        <v>98.74</v>
      </c>
      <c r="H229" s="20">
        <f t="shared" si="42"/>
        <v>0.9873999999999999</v>
      </c>
      <c r="I229" s="18">
        <v>6277346.71</v>
      </c>
      <c r="J229" s="18">
        <v>509839.74</v>
      </c>
      <c r="L229" s="18">
        <v>501506.61</v>
      </c>
      <c r="M229" s="21">
        <f t="shared" si="43"/>
        <v>7288693.0600000005</v>
      </c>
      <c r="N229" s="18">
        <v>18348745</v>
      </c>
      <c r="Q229" s="21">
        <f t="shared" si="44"/>
        <v>18348745</v>
      </c>
      <c r="R229" s="18">
        <v>11306300</v>
      </c>
      <c r="U229" s="22">
        <f t="shared" si="45"/>
        <v>11306300</v>
      </c>
      <c r="V229" s="21">
        <f t="shared" si="46"/>
        <v>36943738.059999995</v>
      </c>
      <c r="W229" s="23">
        <f t="shared" si="36"/>
        <v>0.9478325125668916</v>
      </c>
      <c r="X229" s="23">
        <f t="shared" si="36"/>
        <v>0</v>
      </c>
      <c r="Y229" s="23">
        <f t="shared" si="37"/>
        <v>0.9478325125668916</v>
      </c>
      <c r="Z229" s="24">
        <f t="shared" si="38"/>
        <v>1.538216487781077</v>
      </c>
      <c r="AA229" s="24">
        <f t="shared" si="39"/>
        <v>0.6110275029309912</v>
      </c>
      <c r="AB229" s="25"/>
      <c r="AC229" s="24">
        <f t="shared" si="40"/>
        <v>3.0970765032789593</v>
      </c>
      <c r="AD229" s="35">
        <v>187900.42408821036</v>
      </c>
      <c r="AE229" s="27">
        <f t="shared" si="41"/>
        <v>5819.419883997481</v>
      </c>
      <c r="AF229" s="29"/>
      <c r="AG229" s="30">
        <f>F229/H229</f>
        <v>1208080237.9987848</v>
      </c>
      <c r="AH229" s="23">
        <f>(M229/AG229)*100</f>
        <v>0.6033285563940606</v>
      </c>
      <c r="AI229" s="23">
        <f>(Q229/AG229)*100</f>
        <v>1.518834960035035</v>
      </c>
      <c r="AJ229" s="23">
        <f>(R229/AG229)*100</f>
        <v>0.9358898229085486</v>
      </c>
      <c r="AK229" s="23">
        <f>(U229/AG229)*100</f>
        <v>0.9358898229085486</v>
      </c>
      <c r="AL229" s="23">
        <f t="shared" si="47"/>
        <v>3.058</v>
      </c>
    </row>
    <row r="230" spans="1:38" ht="12.75">
      <c r="A230" s="14" t="s">
        <v>499</v>
      </c>
      <c r="B230" s="15" t="s">
        <v>425</v>
      </c>
      <c r="C230" s="16" t="s">
        <v>488</v>
      </c>
      <c r="D230" s="17"/>
      <c r="E230" s="17"/>
      <c r="F230" s="36">
        <v>655710713</v>
      </c>
      <c r="G230" s="34">
        <v>50.8</v>
      </c>
      <c r="H230" s="20">
        <f t="shared" si="42"/>
        <v>0.508</v>
      </c>
      <c r="I230" s="18">
        <v>5659702.33</v>
      </c>
      <c r="J230" s="18">
        <v>459641.78</v>
      </c>
      <c r="L230" s="18">
        <v>452145.81</v>
      </c>
      <c r="M230" s="21">
        <f t="shared" si="43"/>
        <v>6571489.92</v>
      </c>
      <c r="N230" s="18">
        <v>9867903</v>
      </c>
      <c r="Q230" s="21">
        <f t="shared" si="44"/>
        <v>9867903</v>
      </c>
      <c r="R230" s="18">
        <v>8374593.33</v>
      </c>
      <c r="U230" s="22">
        <f t="shared" si="45"/>
        <v>8374593.33</v>
      </c>
      <c r="V230" s="21">
        <f t="shared" si="46"/>
        <v>24813986.25</v>
      </c>
      <c r="W230" s="23">
        <f t="shared" si="36"/>
        <v>1.2771780548901908</v>
      </c>
      <c r="X230" s="23">
        <f t="shared" si="36"/>
        <v>0</v>
      </c>
      <c r="Y230" s="23">
        <f t="shared" si="37"/>
        <v>1.2771780548901908</v>
      </c>
      <c r="Z230" s="24">
        <f t="shared" si="38"/>
        <v>1.5049171539157085</v>
      </c>
      <c r="AA230" s="24">
        <f t="shared" si="39"/>
        <v>1.0021934657639184</v>
      </c>
      <c r="AB230" s="25"/>
      <c r="AC230" s="24">
        <f t="shared" si="40"/>
        <v>3.7842886745698174</v>
      </c>
      <c r="AD230" s="35">
        <v>101755.16774891775</v>
      </c>
      <c r="AE230" s="27">
        <f t="shared" si="41"/>
        <v>3850.709288911814</v>
      </c>
      <c r="AF230" s="29"/>
      <c r="AG230" s="30">
        <f>F230/H230</f>
        <v>1290769120.0787401</v>
      </c>
      <c r="AH230" s="23">
        <f>(M230/AG230)*100</f>
        <v>0.5091142806080705</v>
      </c>
      <c r="AI230" s="23">
        <f>(Q230/AG230)*100</f>
        <v>0.76449791418918</v>
      </c>
      <c r="AJ230" s="23">
        <f>(R230/AG230)*100</f>
        <v>0.6488064518842168</v>
      </c>
      <c r="AK230" s="23">
        <f>(U230/AG230)*100</f>
        <v>0.6488064518842168</v>
      </c>
      <c r="AL230" s="23">
        <f t="shared" si="47"/>
        <v>1.9220000000000002</v>
      </c>
    </row>
    <row r="231" spans="1:38" ht="12.75">
      <c r="A231" s="14" t="s">
        <v>500</v>
      </c>
      <c r="B231" s="15" t="s">
        <v>501</v>
      </c>
      <c r="C231" s="16" t="s">
        <v>488</v>
      </c>
      <c r="D231" s="17"/>
      <c r="E231" s="17"/>
      <c r="F231" s="36">
        <v>1326110524</v>
      </c>
      <c r="G231" s="34">
        <v>94.62</v>
      </c>
      <c r="H231" s="20">
        <f t="shared" si="42"/>
        <v>0.9462</v>
      </c>
      <c r="I231" s="18">
        <v>7171906.3</v>
      </c>
      <c r="J231" s="18">
        <v>582596.08</v>
      </c>
      <c r="L231" s="18">
        <v>573017.95</v>
      </c>
      <c r="M231" s="21">
        <f t="shared" si="43"/>
        <v>8327520.33</v>
      </c>
      <c r="N231" s="18">
        <v>11404387</v>
      </c>
      <c r="O231" s="18">
        <v>8568540.41</v>
      </c>
      <c r="Q231" s="21">
        <f t="shared" si="44"/>
        <v>19972927.41</v>
      </c>
      <c r="R231" s="18">
        <v>3816351.76</v>
      </c>
      <c r="S231" s="18">
        <v>795666</v>
      </c>
      <c r="U231" s="22">
        <f t="shared" si="45"/>
        <v>4612017.76</v>
      </c>
      <c r="V231" s="21">
        <f t="shared" si="46"/>
        <v>32912465.5</v>
      </c>
      <c r="W231" s="23">
        <f t="shared" si="36"/>
        <v>0.2877853460123811</v>
      </c>
      <c r="X231" s="23">
        <f t="shared" si="36"/>
        <v>0.05999997629156889</v>
      </c>
      <c r="Y231" s="23">
        <f t="shared" si="37"/>
        <v>0.34778532230395</v>
      </c>
      <c r="Z231" s="24">
        <f t="shared" si="38"/>
        <v>1.5061284145272344</v>
      </c>
      <c r="AA231" s="24">
        <f t="shared" si="39"/>
        <v>0.6279657825866104</v>
      </c>
      <c r="AB231" s="25"/>
      <c r="AC231" s="24">
        <f t="shared" si="40"/>
        <v>2.4818795194177947</v>
      </c>
      <c r="AD231" s="35">
        <v>313807.50853242324</v>
      </c>
      <c r="AE231" s="27">
        <f t="shared" si="41"/>
        <v>7788.324284661461</v>
      </c>
      <c r="AF231" s="29"/>
      <c r="AG231" s="30">
        <f>F231/H231</f>
        <v>1401511862.1855843</v>
      </c>
      <c r="AH231" s="23">
        <f>(M231/AG231)*100</f>
        <v>0.5941812234834508</v>
      </c>
      <c r="AI231" s="23">
        <f>(Q231/AG231)*100</f>
        <v>1.4250987058256692</v>
      </c>
      <c r="AJ231" s="23">
        <f>(R231/AG231)*100</f>
        <v>0.272302494396915</v>
      </c>
      <c r="AK231" s="23">
        <f>(U231/AG231)*100</f>
        <v>0.3290744719639975</v>
      </c>
      <c r="AL231" s="23">
        <f t="shared" si="47"/>
        <v>2.3480000000000003</v>
      </c>
    </row>
    <row r="232" spans="1:38" ht="12.75">
      <c r="A232" s="14" t="s">
        <v>502</v>
      </c>
      <c r="B232" s="15" t="s">
        <v>503</v>
      </c>
      <c r="C232" s="16" t="s">
        <v>488</v>
      </c>
      <c r="D232" s="17"/>
      <c r="E232" s="17"/>
      <c r="F232" s="36">
        <v>614511988</v>
      </c>
      <c r="G232" s="34">
        <v>53.99</v>
      </c>
      <c r="H232" s="20">
        <f t="shared" si="42"/>
        <v>0.5399</v>
      </c>
      <c r="I232" s="18">
        <v>6176494.579999999</v>
      </c>
      <c r="J232" s="18">
        <v>501156.21</v>
      </c>
      <c r="L232" s="18">
        <v>492821.31</v>
      </c>
      <c r="M232" s="21">
        <f t="shared" si="43"/>
        <v>7170472.099999999</v>
      </c>
      <c r="N232" s="18">
        <v>11905912</v>
      </c>
      <c r="Q232" s="21">
        <f t="shared" si="44"/>
        <v>11905912</v>
      </c>
      <c r="R232" s="18">
        <v>2058615.16</v>
      </c>
      <c r="S232" s="18">
        <v>61451.2</v>
      </c>
      <c r="U232" s="22">
        <f t="shared" si="45"/>
        <v>2120066.36</v>
      </c>
      <c r="V232" s="21">
        <f t="shared" si="46"/>
        <v>21196450.46</v>
      </c>
      <c r="W232" s="23">
        <f t="shared" si="36"/>
        <v>0.33500000003254615</v>
      </c>
      <c r="X232" s="23">
        <f t="shared" si="36"/>
        <v>0.010000000195276906</v>
      </c>
      <c r="Y232" s="23">
        <f t="shared" si="37"/>
        <v>0.34500000022782307</v>
      </c>
      <c r="Z232" s="24">
        <f t="shared" si="38"/>
        <v>1.9374580533000114</v>
      </c>
      <c r="AA232" s="24">
        <f t="shared" si="39"/>
        <v>1.1668563412956559</v>
      </c>
      <c r="AB232" s="25"/>
      <c r="AC232" s="24">
        <f t="shared" si="40"/>
        <v>3.4493143948234906</v>
      </c>
      <c r="AD232" s="35">
        <v>107413.65123889668</v>
      </c>
      <c r="AE232" s="27">
        <f t="shared" si="41"/>
        <v>3705.0345341887637</v>
      </c>
      <c r="AF232" s="29"/>
      <c r="AG232" s="30">
        <f>F232/H232</f>
        <v>1138195939.9888868</v>
      </c>
      <c r="AH232" s="23">
        <f>(M232/AG232)*100</f>
        <v>0.6299857386655245</v>
      </c>
      <c r="AI232" s="23">
        <f>(Q232/AG232)*100</f>
        <v>1.0460336029766764</v>
      </c>
      <c r="AJ232" s="23">
        <f>(R232/AG232)*100</f>
        <v>0.18086650001757165</v>
      </c>
      <c r="AK232" s="23">
        <f>(U232/AG232)*100</f>
        <v>0.18626550012300164</v>
      </c>
      <c r="AL232" s="23">
        <f t="shared" si="47"/>
        <v>1.862</v>
      </c>
    </row>
    <row r="233" spans="1:38" ht="12.75">
      <c r="A233" s="14" t="s">
        <v>504</v>
      </c>
      <c r="B233" s="15" t="s">
        <v>505</v>
      </c>
      <c r="C233" s="16" t="s">
        <v>488</v>
      </c>
      <c r="D233" s="17"/>
      <c r="E233" s="17"/>
      <c r="F233" s="36">
        <v>771898451</v>
      </c>
      <c r="G233" s="34">
        <v>53</v>
      </c>
      <c r="H233" s="20">
        <f t="shared" si="42"/>
        <v>0.53</v>
      </c>
      <c r="I233" s="18">
        <v>7607116.2</v>
      </c>
      <c r="J233" s="18">
        <v>617811.14</v>
      </c>
      <c r="L233" s="18">
        <v>607728.79</v>
      </c>
      <c r="M233" s="21">
        <f t="shared" si="43"/>
        <v>8832656.129999999</v>
      </c>
      <c r="N233" s="18">
        <v>11360778</v>
      </c>
      <c r="O233" s="18">
        <v>8955903.59</v>
      </c>
      <c r="Q233" s="21">
        <f t="shared" si="44"/>
        <v>20316681.59</v>
      </c>
      <c r="R233" s="18">
        <v>7102473.64</v>
      </c>
      <c r="S233" s="18">
        <v>157000</v>
      </c>
      <c r="U233" s="22">
        <f t="shared" si="45"/>
        <v>7259473.64</v>
      </c>
      <c r="V233" s="21">
        <f t="shared" si="46"/>
        <v>36408811.36</v>
      </c>
      <c r="W233" s="23">
        <f t="shared" si="36"/>
        <v>0.9201305729786986</v>
      </c>
      <c r="X233" s="23">
        <f t="shared" si="36"/>
        <v>0.020339463020894184</v>
      </c>
      <c r="Y233" s="23">
        <f t="shared" si="37"/>
        <v>0.9404700359995929</v>
      </c>
      <c r="Z233" s="24">
        <f t="shared" si="38"/>
        <v>2.632040725522845</v>
      </c>
      <c r="AA233" s="24">
        <f t="shared" si="39"/>
        <v>1.1442769600790401</v>
      </c>
      <c r="AB233" s="25"/>
      <c r="AC233" s="24">
        <f t="shared" si="40"/>
        <v>4.716787721601478</v>
      </c>
      <c r="AD233" s="35">
        <v>121964.96511200881</v>
      </c>
      <c r="AE233" s="27">
        <f t="shared" si="41"/>
        <v>5752.828499058758</v>
      </c>
      <c r="AF233" s="29"/>
      <c r="AG233" s="30">
        <f>F233/H233</f>
        <v>1456412171.6981132</v>
      </c>
      <c r="AH233" s="23">
        <f>(M233/AG233)*100</f>
        <v>0.6064667888418912</v>
      </c>
      <c r="AI233" s="23">
        <f>(Q233/AG233)*100</f>
        <v>1.3949815845271076</v>
      </c>
      <c r="AJ233" s="23">
        <f>(R233/AG233)*100</f>
        <v>0.4876692036787103</v>
      </c>
      <c r="AK233" s="23">
        <f>(U233/AG233)*100</f>
        <v>0.49844911907978423</v>
      </c>
      <c r="AL233" s="23">
        <f t="shared" si="47"/>
        <v>2.4989999999999997</v>
      </c>
    </row>
    <row r="234" spans="1:38" ht="12.75">
      <c r="A234" s="14" t="s">
        <v>506</v>
      </c>
      <c r="B234" s="15" t="s">
        <v>507</v>
      </c>
      <c r="C234" s="16" t="s">
        <v>488</v>
      </c>
      <c r="D234" s="17"/>
      <c r="E234" s="17"/>
      <c r="F234" s="36">
        <v>2881856611</v>
      </c>
      <c r="G234" s="34">
        <v>103.85</v>
      </c>
      <c r="H234" s="20">
        <f t="shared" si="42"/>
        <v>1.0385</v>
      </c>
      <c r="I234" s="18">
        <v>14314439.09</v>
      </c>
      <c r="L234" s="18">
        <v>1143697.87</v>
      </c>
      <c r="M234" s="21">
        <f t="shared" si="43"/>
        <v>15458136.96</v>
      </c>
      <c r="N234" s="18">
        <v>45767460.5</v>
      </c>
      <c r="Q234" s="21">
        <f t="shared" si="44"/>
        <v>45767460.5</v>
      </c>
      <c r="R234" s="18">
        <v>19286106.43</v>
      </c>
      <c r="S234" s="18">
        <v>72046</v>
      </c>
      <c r="T234" s="18">
        <v>965478.7</v>
      </c>
      <c r="U234" s="22">
        <f t="shared" si="45"/>
        <v>20323631.13</v>
      </c>
      <c r="V234" s="21">
        <f t="shared" si="46"/>
        <v>81549228.59</v>
      </c>
      <c r="W234" s="23">
        <f t="shared" si="36"/>
        <v>0.6692250529184987</v>
      </c>
      <c r="X234" s="23">
        <f t="shared" si="36"/>
        <v>0.0024999855900186565</v>
      </c>
      <c r="Y234" s="23">
        <f t="shared" si="37"/>
        <v>0.7052270072155925</v>
      </c>
      <c r="Z234" s="24">
        <f t="shared" si="38"/>
        <v>1.5881241393241545</v>
      </c>
      <c r="AA234" s="24">
        <f t="shared" si="39"/>
        <v>0.5363950760421785</v>
      </c>
      <c r="AB234" s="25"/>
      <c r="AC234" s="24">
        <f t="shared" si="40"/>
        <v>2.829746222581926</v>
      </c>
      <c r="AD234" s="35">
        <v>226828.33502819636</v>
      </c>
      <c r="AE234" s="27">
        <f t="shared" si="41"/>
        <v>6418.666242205862</v>
      </c>
      <c r="AF234" s="29"/>
      <c r="AG234" s="30">
        <f>F234/H234</f>
        <v>2775018402.503611</v>
      </c>
      <c r="AH234" s="23">
        <f>(M234/AG234)*100</f>
        <v>0.5570462864698024</v>
      </c>
      <c r="AI234" s="23">
        <f>(Q234/AG234)*100</f>
        <v>1.6492669186881346</v>
      </c>
      <c r="AJ234" s="23">
        <f>(R234/AG234)*100</f>
        <v>0.6949902174558608</v>
      </c>
      <c r="AK234" s="23">
        <f>(U234/AG234)*100</f>
        <v>0.7323782469933928</v>
      </c>
      <c r="AL234" s="23">
        <f t="shared" si="47"/>
        <v>2.9379999999999997</v>
      </c>
    </row>
    <row r="235" spans="1:38" ht="12.75">
      <c r="A235" s="14" t="s">
        <v>508</v>
      </c>
      <c r="B235" s="15" t="s">
        <v>509</v>
      </c>
      <c r="C235" s="16" t="s">
        <v>488</v>
      </c>
      <c r="D235" s="17"/>
      <c r="E235" s="17"/>
      <c r="F235" s="36">
        <v>178795901</v>
      </c>
      <c r="G235" s="34">
        <v>97.52</v>
      </c>
      <c r="H235" s="20">
        <f t="shared" si="42"/>
        <v>0.9752</v>
      </c>
      <c r="I235" s="18">
        <v>906978.57</v>
      </c>
      <c r="J235" s="18">
        <v>73659.01</v>
      </c>
      <c r="L235" s="18">
        <v>72457.46</v>
      </c>
      <c r="M235" s="21">
        <f t="shared" si="43"/>
        <v>1053095.04</v>
      </c>
      <c r="N235" s="18">
        <v>1920953</v>
      </c>
      <c r="O235" s="18">
        <v>1705317.6</v>
      </c>
      <c r="Q235" s="21">
        <f t="shared" si="44"/>
        <v>3626270.6</v>
      </c>
      <c r="R235" s="18">
        <v>1466550</v>
      </c>
      <c r="U235" s="22">
        <f t="shared" si="45"/>
        <v>1466550</v>
      </c>
      <c r="V235" s="21">
        <f t="shared" si="46"/>
        <v>6145915.64</v>
      </c>
      <c r="W235" s="23">
        <f t="shared" si="36"/>
        <v>0.8202369247827443</v>
      </c>
      <c r="X235" s="23">
        <f t="shared" si="36"/>
        <v>0</v>
      </c>
      <c r="Y235" s="23">
        <f t="shared" si="37"/>
        <v>0.8202369247827443</v>
      </c>
      <c r="Z235" s="24">
        <f t="shared" si="38"/>
        <v>2.028162043826721</v>
      </c>
      <c r="AA235" s="24">
        <f t="shared" si="39"/>
        <v>0.5889928315526651</v>
      </c>
      <c r="AB235" s="25"/>
      <c r="AC235" s="24">
        <f t="shared" si="40"/>
        <v>3.4373918001621298</v>
      </c>
      <c r="AD235" s="35">
        <v>152772.75229357797</v>
      </c>
      <c r="AE235" s="27">
        <f t="shared" si="41"/>
        <v>5251.3980602214515</v>
      </c>
      <c r="AF235" s="29"/>
      <c r="AG235" s="30">
        <f>F235/H235</f>
        <v>183342802.50205088</v>
      </c>
      <c r="AH235" s="23">
        <f>(M235/AG235)*100</f>
        <v>0.574385809330159</v>
      </c>
      <c r="AI235" s="23">
        <f>(Q235/AG235)*100</f>
        <v>1.9778636251398178</v>
      </c>
      <c r="AJ235" s="23">
        <f>(R235/AG235)*100</f>
        <v>0.7998950490481321</v>
      </c>
      <c r="AK235" s="23">
        <f>(U235/AG235)*100</f>
        <v>0.7998950490481321</v>
      </c>
      <c r="AL235" s="23">
        <f t="shared" si="47"/>
        <v>3.3520000000000003</v>
      </c>
    </row>
    <row r="236" spans="1:38" ht="12.75">
      <c r="A236" s="14" t="s">
        <v>510</v>
      </c>
      <c r="B236" s="15" t="s">
        <v>511</v>
      </c>
      <c r="C236" s="16" t="s">
        <v>488</v>
      </c>
      <c r="D236" s="17"/>
      <c r="E236" s="17"/>
      <c r="F236" s="36">
        <v>143550123</v>
      </c>
      <c r="G236" s="34">
        <v>107.94</v>
      </c>
      <c r="H236" s="20">
        <f t="shared" si="42"/>
        <v>1.0794</v>
      </c>
      <c r="I236" s="18">
        <v>674890.97</v>
      </c>
      <c r="J236" s="18">
        <v>54812.43</v>
      </c>
      <c r="L236" s="18">
        <v>53920</v>
      </c>
      <c r="M236" s="21">
        <f t="shared" si="43"/>
        <v>783623.4</v>
      </c>
      <c r="N236" s="18">
        <v>1939717</v>
      </c>
      <c r="Q236" s="21">
        <f t="shared" si="44"/>
        <v>1939717</v>
      </c>
      <c r="R236" s="18">
        <v>804281.05</v>
      </c>
      <c r="U236" s="22">
        <f t="shared" si="45"/>
        <v>804281.05</v>
      </c>
      <c r="V236" s="21">
        <f t="shared" si="46"/>
        <v>3527621.45</v>
      </c>
      <c r="W236" s="23">
        <f t="shared" si="36"/>
        <v>0.5602788999351815</v>
      </c>
      <c r="X236" s="23">
        <f t="shared" si="36"/>
        <v>0</v>
      </c>
      <c r="Y236" s="23">
        <f t="shared" si="37"/>
        <v>0.5602788999351815</v>
      </c>
      <c r="Z236" s="24">
        <f t="shared" si="38"/>
        <v>1.35124718771575</v>
      </c>
      <c r="AA236" s="24">
        <f t="shared" si="39"/>
        <v>0.545888351485425</v>
      </c>
      <c r="AB236" s="25"/>
      <c r="AC236" s="24">
        <f t="shared" si="40"/>
        <v>2.4574144391363566</v>
      </c>
      <c r="AD236" s="35">
        <v>205677.38693467336</v>
      </c>
      <c r="AE236" s="27">
        <f t="shared" si="41"/>
        <v>5054.345804571018</v>
      </c>
      <c r="AF236" s="29"/>
      <c r="AG236" s="30">
        <f>F236/H236</f>
        <v>132990664.25792108</v>
      </c>
      <c r="AH236" s="23">
        <f>(M236/AG236)*100</f>
        <v>0.5892318865933678</v>
      </c>
      <c r="AI236" s="23">
        <f>(Q236/AG236)*100</f>
        <v>1.4585362144203802</v>
      </c>
      <c r="AJ236" s="23">
        <f>(R236/AG236)*100</f>
        <v>0.6047650445900349</v>
      </c>
      <c r="AK236" s="23">
        <f>(U236/AG236)*100</f>
        <v>0.6047650445900349</v>
      </c>
      <c r="AL236" s="23">
        <f t="shared" si="47"/>
        <v>2.653</v>
      </c>
    </row>
    <row r="237" spans="1:38" ht="12.75">
      <c r="A237" s="14" t="s">
        <v>512</v>
      </c>
      <c r="B237" s="15" t="s">
        <v>513</v>
      </c>
      <c r="C237" s="16" t="s">
        <v>488</v>
      </c>
      <c r="D237" s="17"/>
      <c r="E237" s="17"/>
      <c r="F237" s="36">
        <v>250415226</v>
      </c>
      <c r="G237" s="34">
        <v>55.65</v>
      </c>
      <c r="H237" s="20">
        <f t="shared" si="42"/>
        <v>0.5565</v>
      </c>
      <c r="I237" s="18">
        <v>2542646.8200000003</v>
      </c>
      <c r="L237" s="18">
        <v>203426.97</v>
      </c>
      <c r="M237" s="21">
        <f t="shared" si="43"/>
        <v>2746073.7900000005</v>
      </c>
      <c r="N237" s="18">
        <v>4914994.5</v>
      </c>
      <c r="Q237" s="21">
        <f t="shared" si="44"/>
        <v>4914994.5</v>
      </c>
      <c r="R237" s="18">
        <v>4941368</v>
      </c>
      <c r="T237" s="18">
        <v>156324.14</v>
      </c>
      <c r="U237" s="22">
        <f t="shared" si="45"/>
        <v>5097692.14</v>
      </c>
      <c r="V237" s="21">
        <f t="shared" si="46"/>
        <v>12758760.430000002</v>
      </c>
      <c r="W237" s="23">
        <f t="shared" si="36"/>
        <v>1.9732697883155077</v>
      </c>
      <c r="X237" s="23">
        <f t="shared" si="36"/>
        <v>0</v>
      </c>
      <c r="Y237" s="23">
        <f t="shared" si="37"/>
        <v>2.035695760768157</v>
      </c>
      <c r="Z237" s="24">
        <f t="shared" si="38"/>
        <v>1.9627378808028233</v>
      </c>
      <c r="AA237" s="24">
        <f t="shared" si="39"/>
        <v>1.0966081551287143</v>
      </c>
      <c r="AB237" s="25"/>
      <c r="AC237" s="24">
        <f t="shared" si="40"/>
        <v>5.095041796699695</v>
      </c>
      <c r="AD237" s="35">
        <v>71707.73117736231</v>
      </c>
      <c r="AE237" s="27">
        <f t="shared" si="41"/>
        <v>3653.5388749516674</v>
      </c>
      <c r="AF237" s="29"/>
      <c r="AG237" s="30">
        <f>F237/H237</f>
        <v>449982436.65768194</v>
      </c>
      <c r="AH237" s="23">
        <f>(M237/AG237)*100</f>
        <v>0.6102624383291295</v>
      </c>
      <c r="AI237" s="23">
        <f>(Q237/AG237)*100</f>
        <v>1.092263630666771</v>
      </c>
      <c r="AJ237" s="23">
        <f>(R237/AG237)*100</f>
        <v>1.09812463719758</v>
      </c>
      <c r="AK237" s="23">
        <f>(U237/AG237)*100</f>
        <v>1.1328646908674793</v>
      </c>
      <c r="AL237" s="23">
        <f t="shared" si="47"/>
        <v>2.835</v>
      </c>
    </row>
    <row r="238" spans="1:38" ht="12.75">
      <c r="A238" s="14" t="s">
        <v>514</v>
      </c>
      <c r="B238" s="15" t="s">
        <v>515</v>
      </c>
      <c r="C238" s="16" t="s">
        <v>488</v>
      </c>
      <c r="D238" s="17"/>
      <c r="E238" s="17"/>
      <c r="F238" s="36">
        <v>375879095</v>
      </c>
      <c r="G238" s="34">
        <v>52.74</v>
      </c>
      <c r="H238" s="20">
        <f t="shared" si="42"/>
        <v>0.5274</v>
      </c>
      <c r="I238" s="18">
        <v>3621585.63</v>
      </c>
      <c r="L238" s="18">
        <v>289346.84</v>
      </c>
      <c r="M238" s="21">
        <f t="shared" si="43"/>
        <v>3910932.4699999997</v>
      </c>
      <c r="N238" s="18">
        <v>12055529</v>
      </c>
      <c r="Q238" s="21">
        <f t="shared" si="44"/>
        <v>12055529</v>
      </c>
      <c r="R238" s="18">
        <v>4737532.96</v>
      </c>
      <c r="T238" s="18">
        <v>247150</v>
      </c>
      <c r="U238" s="22">
        <f t="shared" si="45"/>
        <v>4984682.96</v>
      </c>
      <c r="V238" s="21">
        <f t="shared" si="46"/>
        <v>20951144.43</v>
      </c>
      <c r="W238" s="23">
        <f t="shared" si="36"/>
        <v>1.2603874551735843</v>
      </c>
      <c r="X238" s="23">
        <f t="shared" si="36"/>
        <v>0</v>
      </c>
      <c r="Y238" s="23">
        <f t="shared" si="37"/>
        <v>1.3261399812617938</v>
      </c>
      <c r="Z238" s="24">
        <f t="shared" si="38"/>
        <v>3.207289035321318</v>
      </c>
      <c r="AA238" s="24">
        <f t="shared" si="39"/>
        <v>1.0404761855670637</v>
      </c>
      <c r="AB238" s="25"/>
      <c r="AC238" s="24">
        <f t="shared" si="40"/>
        <v>5.573905202150176</v>
      </c>
      <c r="AD238" s="35">
        <v>109489.31068931069</v>
      </c>
      <c r="AE238" s="27">
        <f t="shared" si="41"/>
        <v>6102.830384309857</v>
      </c>
      <c r="AF238" s="29"/>
      <c r="AG238" s="30">
        <f>F238/H238</f>
        <v>712702114.1448616</v>
      </c>
      <c r="AH238" s="23">
        <f>(M238/AG238)*100</f>
        <v>0.5487471402680694</v>
      </c>
      <c r="AI238" s="23">
        <f>(Q238/AG238)*100</f>
        <v>1.6915242372284631</v>
      </c>
      <c r="AJ238" s="23">
        <f>(R238/AG238)*100</f>
        <v>0.6647283438585484</v>
      </c>
      <c r="AK238" s="23">
        <f>(U238/AG238)*100</f>
        <v>0.69940622611747</v>
      </c>
      <c r="AL238" s="23">
        <f t="shared" si="47"/>
        <v>2.94</v>
      </c>
    </row>
    <row r="239" spans="1:38" ht="12.75">
      <c r="A239" s="14" t="s">
        <v>516</v>
      </c>
      <c r="B239" s="15" t="s">
        <v>517</v>
      </c>
      <c r="C239" s="16" t="s">
        <v>488</v>
      </c>
      <c r="D239" s="17"/>
      <c r="E239" s="17"/>
      <c r="F239" s="36">
        <v>402725957</v>
      </c>
      <c r="G239" s="34">
        <v>109.63</v>
      </c>
      <c r="H239" s="20">
        <f t="shared" si="42"/>
        <v>1.0963</v>
      </c>
      <c r="I239" s="18">
        <v>1910764.15</v>
      </c>
      <c r="J239" s="18">
        <v>155189.35</v>
      </c>
      <c r="L239" s="18">
        <v>152645.66</v>
      </c>
      <c r="M239" s="21">
        <f t="shared" si="43"/>
        <v>2218599.16</v>
      </c>
      <c r="N239" s="18">
        <v>3464445</v>
      </c>
      <c r="O239" s="18">
        <v>2595196.53</v>
      </c>
      <c r="Q239" s="21">
        <f t="shared" si="44"/>
        <v>6059641.529999999</v>
      </c>
      <c r="R239" s="18">
        <v>667569.68</v>
      </c>
      <c r="S239" s="18">
        <v>40272.6</v>
      </c>
      <c r="U239" s="22">
        <f t="shared" si="45"/>
        <v>707842.28</v>
      </c>
      <c r="V239" s="21">
        <f t="shared" si="46"/>
        <v>8986082.969999999</v>
      </c>
      <c r="W239" s="23">
        <f t="shared" si="36"/>
        <v>0.16576276457889205</v>
      </c>
      <c r="X239" s="23">
        <f t="shared" si="36"/>
        <v>0.010000001067723578</v>
      </c>
      <c r="Y239" s="23">
        <f t="shared" si="37"/>
        <v>0.17576276564661564</v>
      </c>
      <c r="Z239" s="24">
        <f t="shared" si="38"/>
        <v>1.5046563114877642</v>
      </c>
      <c r="AA239" s="24">
        <f t="shared" si="39"/>
        <v>0.5508954964132099</v>
      </c>
      <c r="AB239" s="25"/>
      <c r="AC239" s="24">
        <f t="shared" si="40"/>
        <v>2.2313145735475897</v>
      </c>
      <c r="AD239" s="35">
        <v>349683.62403100776</v>
      </c>
      <c r="AE239" s="27">
        <f t="shared" si="41"/>
        <v>7802.541664313238</v>
      </c>
      <c r="AF239" s="29"/>
      <c r="AG239" s="30">
        <f>F239/H239</f>
        <v>367350138.64818025</v>
      </c>
      <c r="AH239" s="23">
        <f>(M239/AG239)*100</f>
        <v>0.603946732717802</v>
      </c>
      <c r="AI239" s="23">
        <f>(Q239/AG239)*100</f>
        <v>1.649554714284036</v>
      </c>
      <c r="AJ239" s="23">
        <f>(R239/AG239)*100</f>
        <v>0.18172571880783936</v>
      </c>
      <c r="AK239" s="23">
        <f>(U239/AG239)*100</f>
        <v>0.19268871997838471</v>
      </c>
      <c r="AL239" s="23">
        <f t="shared" si="47"/>
        <v>2.447</v>
      </c>
    </row>
    <row r="240" spans="1:38" ht="12.75">
      <c r="A240" s="14" t="s">
        <v>518</v>
      </c>
      <c r="B240" s="15" t="s">
        <v>519</v>
      </c>
      <c r="C240" s="16" t="s">
        <v>488</v>
      </c>
      <c r="D240" s="17"/>
      <c r="E240" s="17"/>
      <c r="F240" s="36">
        <v>191503120</v>
      </c>
      <c r="G240" s="34">
        <v>99.09</v>
      </c>
      <c r="H240" s="20">
        <f t="shared" si="42"/>
        <v>0.9909</v>
      </c>
      <c r="I240" s="18">
        <v>1011327.44</v>
      </c>
      <c r="J240" s="18">
        <v>82137.19</v>
      </c>
      <c r="L240" s="18">
        <v>80795.63</v>
      </c>
      <c r="M240" s="21">
        <f t="shared" si="43"/>
        <v>1174260.2599999998</v>
      </c>
      <c r="N240" s="18">
        <v>2192168.82</v>
      </c>
      <c r="O240" s="18">
        <v>1365811.62</v>
      </c>
      <c r="Q240" s="21">
        <f t="shared" si="44"/>
        <v>3557980.44</v>
      </c>
      <c r="R240" s="18">
        <v>1427859.66</v>
      </c>
      <c r="U240" s="22">
        <f t="shared" si="45"/>
        <v>1427859.66</v>
      </c>
      <c r="V240" s="21">
        <f t="shared" si="46"/>
        <v>6160100.359999999</v>
      </c>
      <c r="W240" s="23">
        <f t="shared" si="36"/>
        <v>0.745606473669985</v>
      </c>
      <c r="X240" s="23">
        <f t="shared" si="36"/>
        <v>0</v>
      </c>
      <c r="Y240" s="23">
        <f t="shared" si="37"/>
        <v>0.745606473669985</v>
      </c>
      <c r="Z240" s="24">
        <f t="shared" si="38"/>
        <v>1.8579229622995175</v>
      </c>
      <c r="AA240" s="24">
        <f t="shared" si="39"/>
        <v>0.6131807460891497</v>
      </c>
      <c r="AB240" s="25"/>
      <c r="AC240" s="24">
        <f t="shared" si="40"/>
        <v>3.2167101820586526</v>
      </c>
      <c r="AD240" s="35">
        <v>186990.26548672566</v>
      </c>
      <c r="AE240" s="27">
        <f t="shared" si="41"/>
        <v>6014.934909370011</v>
      </c>
      <c r="AF240" s="29"/>
      <c r="AG240" s="30">
        <f>F240/H240</f>
        <v>193261802.4018569</v>
      </c>
      <c r="AH240" s="23">
        <f>(M240/AG240)*100</f>
        <v>0.6076008012997385</v>
      </c>
      <c r="AI240" s="23">
        <f>(Q240/AG240)*100</f>
        <v>1.841015863342592</v>
      </c>
      <c r="AJ240" s="23">
        <f>(R240/AG240)*100</f>
        <v>0.7388214547595883</v>
      </c>
      <c r="AK240" s="23">
        <f>(U240/AG240)*100</f>
        <v>0.7388214547595883</v>
      </c>
      <c r="AL240" s="23">
        <f t="shared" si="47"/>
        <v>3.1879999999999997</v>
      </c>
    </row>
    <row r="241" spans="1:38" ht="12.75">
      <c r="A241" s="14" t="s">
        <v>520</v>
      </c>
      <c r="B241" s="15" t="s">
        <v>215</v>
      </c>
      <c r="C241" s="16" t="s">
        <v>488</v>
      </c>
      <c r="D241" s="17"/>
      <c r="E241" s="17"/>
      <c r="F241" s="36">
        <v>2561083683</v>
      </c>
      <c r="G241" s="34">
        <v>52.87</v>
      </c>
      <c r="H241" s="20">
        <f t="shared" si="42"/>
        <v>0.5287</v>
      </c>
      <c r="I241" s="18">
        <v>25871594.32</v>
      </c>
      <c r="L241" s="18">
        <v>2066865.55</v>
      </c>
      <c r="M241" s="21">
        <f t="shared" si="43"/>
        <v>27938459.87</v>
      </c>
      <c r="N241" s="18">
        <v>76215274.5</v>
      </c>
      <c r="Q241" s="21">
        <f t="shared" si="44"/>
        <v>76215274.5</v>
      </c>
      <c r="R241" s="18">
        <v>25235331.13</v>
      </c>
      <c r="T241" s="18">
        <v>1724044</v>
      </c>
      <c r="U241" s="22">
        <f t="shared" si="45"/>
        <v>26959375.13</v>
      </c>
      <c r="V241" s="21">
        <f t="shared" si="46"/>
        <v>131113109.5</v>
      </c>
      <c r="W241" s="23">
        <f t="shared" si="36"/>
        <v>0.9853380152123673</v>
      </c>
      <c r="X241" s="23">
        <f t="shared" si="36"/>
        <v>0</v>
      </c>
      <c r="Y241" s="23">
        <f t="shared" si="37"/>
        <v>1.0526549877675355</v>
      </c>
      <c r="Z241" s="24">
        <f t="shared" si="38"/>
        <v>2.9758994212451118</v>
      </c>
      <c r="AA241" s="24">
        <f t="shared" si="39"/>
        <v>1.0908843024322217</v>
      </c>
      <c r="AB241" s="25"/>
      <c r="AC241" s="24">
        <f t="shared" si="40"/>
        <v>5.11943871144487</v>
      </c>
      <c r="AD241" s="35">
        <v>129102.64218817838</v>
      </c>
      <c r="AE241" s="27">
        <f t="shared" si="41"/>
        <v>6609.33064167976</v>
      </c>
      <c r="AF241" s="29"/>
      <c r="AG241" s="30">
        <f>F241/H241</f>
        <v>4844115156.043125</v>
      </c>
      <c r="AH241" s="23">
        <f>(M241/AG241)*100</f>
        <v>0.5767505306959155</v>
      </c>
      <c r="AI241" s="23">
        <f>(Q241/AG241)*100</f>
        <v>1.5733580240122904</v>
      </c>
      <c r="AJ241" s="23">
        <f>(R241/AG241)*100</f>
        <v>0.5209482086427786</v>
      </c>
      <c r="AK241" s="23">
        <f>(U241/AG241)*100</f>
        <v>0.556538692032696</v>
      </c>
      <c r="AL241" s="23">
        <f t="shared" si="47"/>
        <v>2.707</v>
      </c>
    </row>
    <row r="242" spans="1:38" ht="12.75">
      <c r="A242" s="14" t="s">
        <v>521</v>
      </c>
      <c r="B242" s="15" t="s">
        <v>522</v>
      </c>
      <c r="C242" s="16" t="s">
        <v>488</v>
      </c>
      <c r="D242" s="17"/>
      <c r="E242" s="17"/>
      <c r="F242" s="36">
        <v>292521581</v>
      </c>
      <c r="G242" s="34">
        <v>113.23</v>
      </c>
      <c r="H242" s="20">
        <f t="shared" si="42"/>
        <v>1.1323</v>
      </c>
      <c r="I242" s="18">
        <v>1357379.59</v>
      </c>
      <c r="L242" s="18">
        <v>108446.13</v>
      </c>
      <c r="M242" s="21">
        <f t="shared" si="43"/>
        <v>1465825.7200000002</v>
      </c>
      <c r="N242" s="18">
        <v>2448180</v>
      </c>
      <c r="O242" s="18">
        <v>1915281.41</v>
      </c>
      <c r="Q242" s="21">
        <f t="shared" si="44"/>
        <v>4363461.41</v>
      </c>
      <c r="R242" s="18">
        <v>1815282.99</v>
      </c>
      <c r="T242" s="18">
        <v>92101.68</v>
      </c>
      <c r="U242" s="22">
        <f t="shared" si="45"/>
        <v>1907384.67</v>
      </c>
      <c r="V242" s="21">
        <f t="shared" si="46"/>
        <v>7736671.8</v>
      </c>
      <c r="W242" s="23">
        <f t="shared" si="36"/>
        <v>0.620563783292283</v>
      </c>
      <c r="X242" s="23">
        <f t="shared" si="36"/>
        <v>0</v>
      </c>
      <c r="Y242" s="23">
        <f t="shared" si="37"/>
        <v>0.6520492141056765</v>
      </c>
      <c r="Z242" s="24">
        <f t="shared" si="38"/>
        <v>1.4916716213153518</v>
      </c>
      <c r="AA242" s="24">
        <f t="shared" si="39"/>
        <v>0.501100026531034</v>
      </c>
      <c r="AB242" s="25"/>
      <c r="AC242" s="24">
        <f t="shared" si="40"/>
        <v>2.6448208619520623</v>
      </c>
      <c r="AD242" s="35">
        <v>347990.8200734394</v>
      </c>
      <c r="AE242" s="27">
        <f t="shared" si="41"/>
        <v>9203.73380698039</v>
      </c>
      <c r="AF242" s="29"/>
      <c r="AG242" s="30">
        <f>F242/H242</f>
        <v>258342825.22299743</v>
      </c>
      <c r="AH242" s="23">
        <f>(M242/AG242)*100</f>
        <v>0.5673955600410898</v>
      </c>
      <c r="AI242" s="23">
        <f>(Q242/AG242)*100</f>
        <v>1.689019776815373</v>
      </c>
      <c r="AJ242" s="23">
        <f>(R242/AG242)*100</f>
        <v>0.702664371821852</v>
      </c>
      <c r="AK242" s="23">
        <f>(U242/AG242)*100</f>
        <v>0.7383153251318575</v>
      </c>
      <c r="AL242" s="23">
        <f t="shared" si="47"/>
        <v>2.994</v>
      </c>
    </row>
    <row r="243" spans="1:38" ht="12.75">
      <c r="A243" s="14" t="s">
        <v>523</v>
      </c>
      <c r="B243" s="15" t="s">
        <v>524</v>
      </c>
      <c r="C243" s="16" t="s">
        <v>488</v>
      </c>
      <c r="D243" s="17"/>
      <c r="E243" s="17"/>
      <c r="F243" s="36">
        <v>2718739721</v>
      </c>
      <c r="G243" s="34">
        <v>100.65</v>
      </c>
      <c r="H243" s="20">
        <f t="shared" si="42"/>
        <v>1.0065</v>
      </c>
      <c r="I243" s="18">
        <v>13213964.93</v>
      </c>
      <c r="L243" s="18">
        <v>1055800.98</v>
      </c>
      <c r="M243" s="21">
        <f t="shared" si="43"/>
        <v>14269765.91</v>
      </c>
      <c r="N243" s="18">
        <v>29730495</v>
      </c>
      <c r="Q243" s="21">
        <f t="shared" si="44"/>
        <v>29730495</v>
      </c>
      <c r="R243" s="18">
        <v>20237815</v>
      </c>
      <c r="T243" s="18">
        <v>878516.07</v>
      </c>
      <c r="U243" s="22">
        <f t="shared" si="45"/>
        <v>21116331.07</v>
      </c>
      <c r="V243" s="21">
        <f t="shared" si="46"/>
        <v>65116591.98</v>
      </c>
      <c r="W243" s="23">
        <f t="shared" si="36"/>
        <v>0.7443822166454455</v>
      </c>
      <c r="X243" s="23">
        <f t="shared" si="36"/>
        <v>0</v>
      </c>
      <c r="Y243" s="23">
        <f t="shared" si="37"/>
        <v>0.7766955735738118</v>
      </c>
      <c r="Z243" s="24">
        <f t="shared" si="38"/>
        <v>1.0935395827102052</v>
      </c>
      <c r="AA243" s="24">
        <f t="shared" si="39"/>
        <v>0.5248669374187586</v>
      </c>
      <c r="AB243" s="25"/>
      <c r="AC243" s="24">
        <f t="shared" si="40"/>
        <v>2.3951020937027754</v>
      </c>
      <c r="AD243" s="35">
        <v>208271.05577095138</v>
      </c>
      <c r="AE243" s="27">
        <f t="shared" si="41"/>
        <v>4988.304417346932</v>
      </c>
      <c r="AF243" s="29"/>
      <c r="AG243" s="30">
        <f>F243/H243</f>
        <v>2701182037.7545953</v>
      </c>
      <c r="AH243" s="23">
        <f>(M243/AG243)*100</f>
        <v>0.5282785725119804</v>
      </c>
      <c r="AI243" s="23">
        <f>(Q243/AG243)*100</f>
        <v>1.1006475899978214</v>
      </c>
      <c r="AJ243" s="23">
        <f>(R243/AG243)*100</f>
        <v>0.7492207010536408</v>
      </c>
      <c r="AK243" s="23">
        <f>(U243/AG243)*100</f>
        <v>0.7817440948020415</v>
      </c>
      <c r="AL243" s="23">
        <f t="shared" si="47"/>
        <v>2.411</v>
      </c>
    </row>
    <row r="244" spans="1:38" ht="12.75">
      <c r="A244" s="14" t="s">
        <v>525</v>
      </c>
      <c r="B244" s="15" t="s">
        <v>526</v>
      </c>
      <c r="C244" s="16" t="s">
        <v>488</v>
      </c>
      <c r="D244" s="17"/>
      <c r="E244" s="17"/>
      <c r="F244" s="36">
        <v>160763731</v>
      </c>
      <c r="G244" s="34">
        <v>61.73</v>
      </c>
      <c r="H244" s="20">
        <f t="shared" si="42"/>
        <v>0.6173</v>
      </c>
      <c r="I244" s="18">
        <v>1441647.66</v>
      </c>
      <c r="L244" s="18">
        <v>115175.23</v>
      </c>
      <c r="M244" s="21">
        <f t="shared" si="43"/>
        <v>1556822.89</v>
      </c>
      <c r="N244" s="18">
        <v>2178731</v>
      </c>
      <c r="O244" s="18">
        <v>2769090.83</v>
      </c>
      <c r="Q244" s="21">
        <f t="shared" si="44"/>
        <v>4947821.83</v>
      </c>
      <c r="R244" s="18">
        <v>2411191</v>
      </c>
      <c r="T244" s="18">
        <v>95809</v>
      </c>
      <c r="U244" s="22">
        <f t="shared" si="45"/>
        <v>2507000</v>
      </c>
      <c r="V244" s="21">
        <f t="shared" si="46"/>
        <v>9011644.72</v>
      </c>
      <c r="W244" s="23">
        <f t="shared" si="36"/>
        <v>1.4998351835962305</v>
      </c>
      <c r="X244" s="23">
        <f t="shared" si="36"/>
        <v>0</v>
      </c>
      <c r="Y244" s="23">
        <f t="shared" si="37"/>
        <v>1.5594313371590014</v>
      </c>
      <c r="Z244" s="24">
        <f t="shared" si="38"/>
        <v>3.0776978110815305</v>
      </c>
      <c r="AA244" s="24">
        <f t="shared" si="39"/>
        <v>0.9683918632119827</v>
      </c>
      <c r="AB244" s="25"/>
      <c r="AC244" s="24">
        <f t="shared" si="40"/>
        <v>5.605521011452516</v>
      </c>
      <c r="AD244" s="35">
        <v>87194.83129935391</v>
      </c>
      <c r="AE244" s="27">
        <f t="shared" si="41"/>
        <v>4887.724589385858</v>
      </c>
      <c r="AF244" s="29"/>
      <c r="AG244" s="30">
        <f>F244/H244</f>
        <v>260430473.0277013</v>
      </c>
      <c r="AH244" s="23">
        <f>(M244/AG244)*100</f>
        <v>0.5977882971607569</v>
      </c>
      <c r="AI244" s="23">
        <f>(Q244/AG244)*100</f>
        <v>1.8998628587806285</v>
      </c>
      <c r="AJ244" s="23">
        <f>(R244/AG244)*100</f>
        <v>0.925848258833953</v>
      </c>
      <c r="AK244" s="23">
        <f>(U244/AG244)*100</f>
        <v>0.9626369644282515</v>
      </c>
      <c r="AL244" s="23">
        <f t="shared" si="47"/>
        <v>3.461</v>
      </c>
    </row>
    <row r="245" spans="1:38" ht="12.75">
      <c r="A245" s="14" t="s">
        <v>527</v>
      </c>
      <c r="B245" s="15" t="s">
        <v>528</v>
      </c>
      <c r="C245" s="16" t="s">
        <v>488</v>
      </c>
      <c r="D245" s="17"/>
      <c r="E245" s="17"/>
      <c r="F245" s="36">
        <v>374110986</v>
      </c>
      <c r="G245" s="34">
        <v>59.17</v>
      </c>
      <c r="H245" s="20">
        <f t="shared" si="42"/>
        <v>0.5917</v>
      </c>
      <c r="I245" s="18">
        <v>3401349.96</v>
      </c>
      <c r="L245" s="18">
        <v>271734.05</v>
      </c>
      <c r="M245" s="21">
        <f t="shared" si="43"/>
        <v>3673084.01</v>
      </c>
      <c r="N245" s="18">
        <v>12125377.5</v>
      </c>
      <c r="Q245" s="21">
        <f t="shared" si="44"/>
        <v>12125377.5</v>
      </c>
      <c r="R245" s="18">
        <v>8762362.31</v>
      </c>
      <c r="T245" s="18">
        <v>227580</v>
      </c>
      <c r="U245" s="22">
        <f t="shared" si="45"/>
        <v>8989942.31</v>
      </c>
      <c r="V245" s="21">
        <f t="shared" si="46"/>
        <v>24788403.820000004</v>
      </c>
      <c r="W245" s="23">
        <f t="shared" si="36"/>
        <v>2.342182570922951</v>
      </c>
      <c r="X245" s="23">
        <f t="shared" si="36"/>
        <v>0</v>
      </c>
      <c r="Y245" s="23">
        <f t="shared" si="37"/>
        <v>2.403014786098797</v>
      </c>
      <c r="Z245" s="24">
        <f t="shared" si="38"/>
        <v>3.2411177307688046</v>
      </c>
      <c r="AA245" s="24">
        <f t="shared" si="39"/>
        <v>0.9818166660307591</v>
      </c>
      <c r="AB245" s="25"/>
      <c r="AC245" s="24">
        <f t="shared" si="40"/>
        <v>6.6259491828983625</v>
      </c>
      <c r="AD245" s="35">
        <v>91556.51130911583</v>
      </c>
      <c r="AE245" s="27">
        <f t="shared" si="41"/>
        <v>6066.487912976608</v>
      </c>
      <c r="AF245" s="29"/>
      <c r="AG245" s="30">
        <f>F245/H245</f>
        <v>632264637.4852121</v>
      </c>
      <c r="AH245" s="23">
        <f>(M245/AG245)*100</f>
        <v>0.5809409212904002</v>
      </c>
      <c r="AI245" s="23">
        <f>(Q245/AG245)*100</f>
        <v>1.9177693612959017</v>
      </c>
      <c r="AJ245" s="23">
        <f>(R245/AG245)*100</f>
        <v>1.38586942721511</v>
      </c>
      <c r="AK245" s="23">
        <f>(U245/AG245)*100</f>
        <v>1.4218638489346582</v>
      </c>
      <c r="AL245" s="23">
        <f t="shared" si="47"/>
        <v>3.9209999999999994</v>
      </c>
    </row>
    <row r="246" spans="1:38" ht="12.75">
      <c r="A246" s="14" t="s">
        <v>529</v>
      </c>
      <c r="B246" s="15" t="s">
        <v>530</v>
      </c>
      <c r="C246" s="16" t="s">
        <v>488</v>
      </c>
      <c r="D246" s="17"/>
      <c r="E246" s="17"/>
      <c r="F246" s="36">
        <v>197453576</v>
      </c>
      <c r="G246" s="34">
        <v>71.49</v>
      </c>
      <c r="H246" s="20">
        <f t="shared" si="42"/>
        <v>0.7149</v>
      </c>
      <c r="I246" s="18">
        <v>1529228.92</v>
      </c>
      <c r="J246" s="18">
        <v>124203.07</v>
      </c>
      <c r="L246" s="18">
        <v>122172.56</v>
      </c>
      <c r="M246" s="21">
        <f t="shared" si="43"/>
        <v>1775604.55</v>
      </c>
      <c r="N246" s="18">
        <v>2259784</v>
      </c>
      <c r="O246" s="18">
        <v>2989956.77</v>
      </c>
      <c r="Q246" s="21">
        <f t="shared" si="44"/>
        <v>5249740.77</v>
      </c>
      <c r="R246" s="18">
        <v>2432629.32</v>
      </c>
      <c r="U246" s="22">
        <f t="shared" si="45"/>
        <v>2432629.32</v>
      </c>
      <c r="V246" s="21">
        <f t="shared" si="46"/>
        <v>9457974.64</v>
      </c>
      <c r="W246" s="23">
        <f t="shared" si="36"/>
        <v>1.2320006399884091</v>
      </c>
      <c r="X246" s="23">
        <f t="shared" si="36"/>
        <v>0</v>
      </c>
      <c r="Y246" s="23">
        <f t="shared" si="37"/>
        <v>1.2320006399884091</v>
      </c>
      <c r="Z246" s="24">
        <f t="shared" si="38"/>
        <v>2.658721546780191</v>
      </c>
      <c r="AA246" s="24">
        <f t="shared" si="39"/>
        <v>0.8992516549814221</v>
      </c>
      <c r="AB246" s="25"/>
      <c r="AC246" s="24">
        <f t="shared" si="40"/>
        <v>4.789973841750022</v>
      </c>
      <c r="AD246" s="35">
        <v>142856.87732342008</v>
      </c>
      <c r="AE246" s="27">
        <f t="shared" si="41"/>
        <v>6842.807054932741</v>
      </c>
      <c r="AF246" s="29"/>
      <c r="AG246" s="30">
        <f>F246/H246</f>
        <v>276197476.57014966</v>
      </c>
      <c r="AH246" s="23">
        <f>(M246/AG246)*100</f>
        <v>0.6428750081462187</v>
      </c>
      <c r="AI246" s="23">
        <f>(Q246/AG246)*100</f>
        <v>1.9007200337931585</v>
      </c>
      <c r="AJ246" s="23">
        <f>(R246/AG246)*100</f>
        <v>0.8807572575277138</v>
      </c>
      <c r="AK246" s="23">
        <f>(U246/AG246)*100</f>
        <v>0.8807572575277138</v>
      </c>
      <c r="AL246" s="23">
        <f t="shared" si="47"/>
        <v>3.425</v>
      </c>
    </row>
    <row r="247" spans="1:38" ht="12.75">
      <c r="A247" s="14" t="s">
        <v>531</v>
      </c>
      <c r="B247" s="15" t="s">
        <v>532</v>
      </c>
      <c r="C247" s="16" t="s">
        <v>488</v>
      </c>
      <c r="D247" s="17"/>
      <c r="E247" s="17"/>
      <c r="F247" s="36">
        <v>628553882</v>
      </c>
      <c r="G247" s="34">
        <v>55.13</v>
      </c>
      <c r="H247" s="20">
        <f t="shared" si="42"/>
        <v>0.5513</v>
      </c>
      <c r="I247" s="18">
        <v>5882639.5</v>
      </c>
      <c r="J247" s="18">
        <v>477786.23</v>
      </c>
      <c r="L247" s="18">
        <v>470031.27</v>
      </c>
      <c r="M247" s="21">
        <f t="shared" si="43"/>
        <v>6830457</v>
      </c>
      <c r="N247" s="18">
        <v>13367356.16</v>
      </c>
      <c r="O247" s="18">
        <v>6853195.77</v>
      </c>
      <c r="Q247" s="21">
        <f t="shared" si="44"/>
        <v>20220551.93</v>
      </c>
      <c r="R247" s="18">
        <v>4118276.77</v>
      </c>
      <c r="S247" s="18">
        <v>314276.94</v>
      </c>
      <c r="U247" s="22">
        <f t="shared" si="45"/>
        <v>4432553.71</v>
      </c>
      <c r="V247" s="21">
        <f t="shared" si="46"/>
        <v>31483562.64</v>
      </c>
      <c r="W247" s="23">
        <f t="shared" si="36"/>
        <v>0.6551986850985673</v>
      </c>
      <c r="X247" s="23">
        <f t="shared" si="36"/>
        <v>0.049999999840904655</v>
      </c>
      <c r="Y247" s="23">
        <f t="shared" si="37"/>
        <v>0.7051986849394719</v>
      </c>
      <c r="Z247" s="24">
        <f t="shared" si="38"/>
        <v>3.2169957913011507</v>
      </c>
      <c r="AA247" s="24">
        <f t="shared" si="39"/>
        <v>1.0866939486979417</v>
      </c>
      <c r="AB247" s="25"/>
      <c r="AC247" s="24">
        <f t="shared" si="40"/>
        <v>5.008888424938564</v>
      </c>
      <c r="AD247" s="35">
        <v>177749.20686306249</v>
      </c>
      <c r="AE247" s="27">
        <f t="shared" si="41"/>
        <v>8903.25944798404</v>
      </c>
      <c r="AF247" s="29"/>
      <c r="AG247" s="30">
        <f>F247/H247</f>
        <v>1140130386.3595138</v>
      </c>
      <c r="AH247" s="23">
        <f>(M247/AG247)*100</f>
        <v>0.5990943739171752</v>
      </c>
      <c r="AI247" s="23">
        <f>(Q247/AG247)*100</f>
        <v>1.7735297797443244</v>
      </c>
      <c r="AJ247" s="23">
        <f>(R247/AG247)*100</f>
        <v>0.3612110350948402</v>
      </c>
      <c r="AK247" s="23">
        <f>(U247/AG247)*100</f>
        <v>0.38877603500713087</v>
      </c>
      <c r="AL247" s="23">
        <f t="shared" si="47"/>
        <v>2.7620000000000005</v>
      </c>
    </row>
    <row r="248" spans="1:38" ht="12.75">
      <c r="A248" s="14" t="s">
        <v>533</v>
      </c>
      <c r="B248" s="15" t="s">
        <v>534</v>
      </c>
      <c r="C248" s="16" t="s">
        <v>535</v>
      </c>
      <c r="D248" s="17"/>
      <c r="E248" s="17"/>
      <c r="F248" s="36">
        <v>2318926569</v>
      </c>
      <c r="G248" s="34">
        <v>41.79</v>
      </c>
      <c r="H248" s="20">
        <f t="shared" si="42"/>
        <v>0.4179</v>
      </c>
      <c r="I248" s="18">
        <v>26227036.47</v>
      </c>
      <c r="L248" s="18">
        <v>288129.43</v>
      </c>
      <c r="M248" s="21">
        <f t="shared" si="43"/>
        <v>26515165.9</v>
      </c>
      <c r="N248" s="18">
        <v>57086193</v>
      </c>
      <c r="P248" s="18">
        <v>8485398.5</v>
      </c>
      <c r="Q248" s="21">
        <f t="shared" si="44"/>
        <v>65571591.5</v>
      </c>
      <c r="R248" s="18">
        <v>64709616.34</v>
      </c>
      <c r="T248" s="18">
        <v>2014000</v>
      </c>
      <c r="U248" s="22">
        <f t="shared" si="45"/>
        <v>66723616.34</v>
      </c>
      <c r="V248" s="21">
        <f t="shared" si="46"/>
        <v>158810373.74</v>
      </c>
      <c r="W248" s="23">
        <f t="shared" si="36"/>
        <v>2.7904987249296553</v>
      </c>
      <c r="X248" s="23">
        <f t="shared" si="36"/>
        <v>0</v>
      </c>
      <c r="Y248" s="23">
        <f t="shared" si="37"/>
        <v>2.8773492542617896</v>
      </c>
      <c r="Z248" s="24">
        <f t="shared" si="38"/>
        <v>2.8276700252857383</v>
      </c>
      <c r="AA248" s="24">
        <f t="shared" si="39"/>
        <v>1.1434241279763437</v>
      </c>
      <c r="AB248" s="25"/>
      <c r="AC248" s="24">
        <f t="shared" si="40"/>
        <v>6.848443407523871</v>
      </c>
      <c r="AD248" s="35">
        <v>132485.87625924934</v>
      </c>
      <c r="AE248" s="27">
        <f t="shared" si="41"/>
        <v>9073.220258576795</v>
      </c>
      <c r="AF248" s="29"/>
      <c r="AG248" s="30">
        <f>F248/H248</f>
        <v>5548998729.361092</v>
      </c>
      <c r="AH248" s="23">
        <f>(M248/AG248)*100</f>
        <v>0.4778369430813141</v>
      </c>
      <c r="AI248" s="23">
        <f>(Q248/AG248)*100</f>
        <v>1.1816833035669099</v>
      </c>
      <c r="AJ248" s="23">
        <f>(R248/AG248)*100</f>
        <v>1.1661494171481028</v>
      </c>
      <c r="AK248" s="23">
        <f>(U248/AG248)*100</f>
        <v>1.2024442533560018</v>
      </c>
      <c r="AL248" s="23">
        <f t="shared" si="47"/>
        <v>2.862</v>
      </c>
    </row>
    <row r="249" spans="1:38" ht="12.75">
      <c r="A249" s="14" t="s">
        <v>536</v>
      </c>
      <c r="B249" s="15" t="s">
        <v>537</v>
      </c>
      <c r="C249" s="16" t="s">
        <v>535</v>
      </c>
      <c r="D249" s="17"/>
      <c r="E249" s="17"/>
      <c r="F249" s="36">
        <v>39543583</v>
      </c>
      <c r="G249" s="34">
        <v>33.14</v>
      </c>
      <c r="H249" s="20">
        <f t="shared" si="42"/>
        <v>0.33140000000000003</v>
      </c>
      <c r="I249" s="18">
        <v>688935.13</v>
      </c>
      <c r="L249" s="18">
        <v>7761.32</v>
      </c>
      <c r="M249" s="21">
        <f t="shared" si="43"/>
        <v>696696.45</v>
      </c>
      <c r="N249" s="18">
        <v>1214006</v>
      </c>
      <c r="Q249" s="21">
        <f t="shared" si="44"/>
        <v>1214006</v>
      </c>
      <c r="R249" s="18">
        <v>1395725</v>
      </c>
      <c r="U249" s="22">
        <f t="shared" si="45"/>
        <v>1395725</v>
      </c>
      <c r="V249" s="21">
        <f t="shared" si="46"/>
        <v>3306427.4499999997</v>
      </c>
      <c r="W249" s="23">
        <f t="shared" si="36"/>
        <v>3.52958658298617</v>
      </c>
      <c r="X249" s="23">
        <f t="shared" si="36"/>
        <v>0</v>
      </c>
      <c r="Y249" s="23">
        <f t="shared" si="37"/>
        <v>3.52958658298617</v>
      </c>
      <c r="Z249" s="24">
        <f t="shared" si="38"/>
        <v>3.070045524200475</v>
      </c>
      <c r="AA249" s="24">
        <f t="shared" si="39"/>
        <v>1.7618445197543176</v>
      </c>
      <c r="AB249" s="25"/>
      <c r="AC249" s="24">
        <f t="shared" si="40"/>
        <v>8.361476626940963</v>
      </c>
      <c r="AD249" s="35">
        <v>76631.13772455089</v>
      </c>
      <c r="AE249" s="27">
        <f t="shared" si="41"/>
        <v>6407.494669797261</v>
      </c>
      <c r="AF249" s="29"/>
      <c r="AG249" s="30">
        <f>F249/H249</f>
        <v>119322821.36391068</v>
      </c>
      <c r="AH249" s="23">
        <f>(M249/AG249)*100</f>
        <v>0.5838752738465809</v>
      </c>
      <c r="AI249" s="23">
        <f>(Q249/AG249)*100</f>
        <v>1.0174130867200375</v>
      </c>
      <c r="AJ249" s="23">
        <f>(R249/AG249)*100</f>
        <v>1.1697049936016168</v>
      </c>
      <c r="AK249" s="23">
        <f>(U249/AG249)*100</f>
        <v>1.1697049936016168</v>
      </c>
      <c r="AL249" s="23">
        <f t="shared" si="47"/>
        <v>2.771</v>
      </c>
    </row>
    <row r="250" spans="1:38" ht="12.75">
      <c r="A250" s="14" t="s">
        <v>538</v>
      </c>
      <c r="B250" s="15" t="s">
        <v>539</v>
      </c>
      <c r="C250" s="16" t="s">
        <v>535</v>
      </c>
      <c r="D250" s="17"/>
      <c r="E250" s="17"/>
      <c r="F250" s="36">
        <v>802095918</v>
      </c>
      <c r="G250" s="34">
        <v>85.95</v>
      </c>
      <c r="H250" s="20">
        <f t="shared" si="42"/>
        <v>0.8595</v>
      </c>
      <c r="I250" s="18">
        <v>4136450.15</v>
      </c>
      <c r="L250" s="18">
        <v>45518.9</v>
      </c>
      <c r="M250" s="21">
        <f t="shared" si="43"/>
        <v>4181969.05</v>
      </c>
      <c r="N250" s="18">
        <v>9887132.5</v>
      </c>
      <c r="Q250" s="21">
        <f t="shared" si="44"/>
        <v>9887132.5</v>
      </c>
      <c r="R250" s="18">
        <v>12226065.3</v>
      </c>
      <c r="U250" s="22">
        <f t="shared" si="45"/>
        <v>12226065.3</v>
      </c>
      <c r="V250" s="21">
        <f t="shared" si="46"/>
        <v>26295166.849999998</v>
      </c>
      <c r="W250" s="23">
        <f t="shared" si="36"/>
        <v>1.5242647451049613</v>
      </c>
      <c r="X250" s="23">
        <f t="shared" si="36"/>
        <v>0</v>
      </c>
      <c r="Y250" s="23">
        <f t="shared" si="37"/>
        <v>1.5242647451049613</v>
      </c>
      <c r="Z250" s="24">
        <f t="shared" si="38"/>
        <v>1.2326621141089014</v>
      </c>
      <c r="AA250" s="24">
        <f t="shared" si="39"/>
        <v>0.5213801686496053</v>
      </c>
      <c r="AB250" s="25"/>
      <c r="AC250" s="24">
        <f t="shared" si="40"/>
        <v>3.2783070278634674</v>
      </c>
      <c r="AD250" s="35">
        <v>252996.48241206032</v>
      </c>
      <c r="AE250" s="27">
        <f t="shared" si="41"/>
        <v>8294.001463161934</v>
      </c>
      <c r="AF250" s="29"/>
      <c r="AG250" s="30">
        <f>F250/H250</f>
        <v>933212237.3472949</v>
      </c>
      <c r="AH250" s="23">
        <f>(M250/AG250)*100</f>
        <v>0.4481262549543358</v>
      </c>
      <c r="AI250" s="23">
        <f>(Q250/AG250)*100</f>
        <v>1.0594730870766007</v>
      </c>
      <c r="AJ250" s="23">
        <f>(R250/AG250)*100</f>
        <v>1.3101055484177144</v>
      </c>
      <c r="AK250" s="23">
        <f>(U250/AG250)*100</f>
        <v>1.3101055484177144</v>
      </c>
      <c r="AL250" s="23">
        <f t="shared" si="47"/>
        <v>2.817</v>
      </c>
    </row>
    <row r="251" spans="1:38" s="43" customFormat="1" ht="12.75">
      <c r="A251" s="14" t="s">
        <v>540</v>
      </c>
      <c r="B251" s="15" t="s">
        <v>541</v>
      </c>
      <c r="C251" s="16" t="s">
        <v>535</v>
      </c>
      <c r="D251" s="17"/>
      <c r="E251" s="17"/>
      <c r="F251" s="36">
        <v>510590914</v>
      </c>
      <c r="G251" s="34">
        <v>45.5</v>
      </c>
      <c r="H251" s="20">
        <f t="shared" si="42"/>
        <v>0.455</v>
      </c>
      <c r="I251" s="18">
        <v>5690245.289999999</v>
      </c>
      <c r="J251" s="18"/>
      <c r="K251" s="18"/>
      <c r="L251" s="18">
        <v>62335.18</v>
      </c>
      <c r="M251" s="21">
        <f t="shared" si="43"/>
        <v>5752580.469999999</v>
      </c>
      <c r="N251" s="18">
        <v>9229913</v>
      </c>
      <c r="O251" s="18"/>
      <c r="P251" s="18">
        <v>910793.75</v>
      </c>
      <c r="Q251" s="21">
        <f t="shared" si="44"/>
        <v>10140706.75</v>
      </c>
      <c r="R251" s="18">
        <v>15074485.32</v>
      </c>
      <c r="S251" s="18"/>
      <c r="T251" s="18">
        <v>394629.68</v>
      </c>
      <c r="U251" s="22">
        <f t="shared" si="45"/>
        <v>15469115</v>
      </c>
      <c r="V251" s="21">
        <f t="shared" si="46"/>
        <v>31362402.22</v>
      </c>
      <c r="W251" s="23">
        <f t="shared" si="36"/>
        <v>2.9523606681336285</v>
      </c>
      <c r="X251" s="23">
        <f t="shared" si="36"/>
        <v>0</v>
      </c>
      <c r="Y251" s="23">
        <f t="shared" si="37"/>
        <v>3.0296494856937466</v>
      </c>
      <c r="Z251" s="24">
        <f t="shared" si="38"/>
        <v>1.986072699679885</v>
      </c>
      <c r="AA251" s="24">
        <f t="shared" si="39"/>
        <v>1.1266515545554732</v>
      </c>
      <c r="AB251" s="25"/>
      <c r="AC251" s="24">
        <f t="shared" si="40"/>
        <v>6.142373739929105</v>
      </c>
      <c r="AD251" s="41">
        <v>140920.26915322582</v>
      </c>
      <c r="AE251" s="27">
        <f t="shared" si="41"/>
        <v>8655.849606705156</v>
      </c>
      <c r="AF251" s="42"/>
      <c r="AG251" s="30">
        <f>F251/H251</f>
        <v>1122177832.967033</v>
      </c>
      <c r="AH251" s="23">
        <f>(M251/AG251)*100</f>
        <v>0.5126264573227404</v>
      </c>
      <c r="AI251" s="23">
        <f>(Q251/AG251)*100</f>
        <v>0.9036630783543477</v>
      </c>
      <c r="AJ251" s="23">
        <f>(R251/AG251)*100</f>
        <v>1.3433241040008008</v>
      </c>
      <c r="AK251" s="23">
        <f>(U251/AG251)*100</f>
        <v>1.3784905159906549</v>
      </c>
      <c r="AL251" s="23">
        <f t="shared" si="47"/>
        <v>2.795</v>
      </c>
    </row>
    <row r="252" spans="1:38" ht="12.75">
      <c r="A252" s="14" t="s">
        <v>542</v>
      </c>
      <c r="B252" s="15" t="s">
        <v>543</v>
      </c>
      <c r="C252" s="16" t="s">
        <v>535</v>
      </c>
      <c r="D252" s="17"/>
      <c r="E252" s="17"/>
      <c r="F252" s="36">
        <v>3010230709</v>
      </c>
      <c r="G252" s="34">
        <v>31.01</v>
      </c>
      <c r="H252" s="20">
        <f t="shared" si="42"/>
        <v>0.31010000000000004</v>
      </c>
      <c r="I252" s="18">
        <v>46267707.35</v>
      </c>
      <c r="L252" s="18">
        <v>515452.24</v>
      </c>
      <c r="M252" s="21">
        <f t="shared" si="43"/>
        <v>46783159.59</v>
      </c>
      <c r="N252" s="18">
        <v>36760213.5</v>
      </c>
      <c r="Q252" s="21">
        <f t="shared" si="44"/>
        <v>36760213.5</v>
      </c>
      <c r="R252" s="18">
        <v>51534221.95</v>
      </c>
      <c r="S252" s="18">
        <v>602046.14</v>
      </c>
      <c r="T252" s="18">
        <v>3414729.55</v>
      </c>
      <c r="U252" s="22">
        <f t="shared" si="45"/>
        <v>55550997.64</v>
      </c>
      <c r="V252" s="21">
        <f t="shared" si="46"/>
        <v>139094370.73</v>
      </c>
      <c r="W252" s="23">
        <f t="shared" si="36"/>
        <v>1.7119691788381126</v>
      </c>
      <c r="X252" s="23">
        <f t="shared" si="36"/>
        <v>0.01999999994020392</v>
      </c>
      <c r="Y252" s="23">
        <f t="shared" si="37"/>
        <v>1.845406648530739</v>
      </c>
      <c r="Z252" s="24">
        <f t="shared" si="38"/>
        <v>1.2211759514011389</v>
      </c>
      <c r="AA252" s="24">
        <f t="shared" si="39"/>
        <v>1.554138672830874</v>
      </c>
      <c r="AB252" s="25"/>
      <c r="AC252" s="24">
        <f t="shared" si="40"/>
        <v>4.620721272762751</v>
      </c>
      <c r="AD252" s="35">
        <v>146362.06945630515</v>
      </c>
      <c r="AE252" s="27">
        <f t="shared" si="41"/>
        <v>6762.983278623285</v>
      </c>
      <c r="AF252" s="29"/>
      <c r="AG252" s="30">
        <f>F252/H252</f>
        <v>9707290257.981295</v>
      </c>
      <c r="AH252" s="23">
        <f>(M252/AG252)*100</f>
        <v>0.4819384024448541</v>
      </c>
      <c r="AI252" s="23">
        <f>(Q252/AG252)*100</f>
        <v>0.37868666252949323</v>
      </c>
      <c r="AJ252" s="23">
        <f>(R252/AG252)*100</f>
        <v>0.5308816423576989</v>
      </c>
      <c r="AK252" s="23">
        <f>(U252/AG252)*100</f>
        <v>0.5722606017093823</v>
      </c>
      <c r="AL252" s="23">
        <f t="shared" si="47"/>
        <v>1.4329999999999998</v>
      </c>
    </row>
    <row r="253" spans="1:38" ht="12.75">
      <c r="A253" s="14" t="s">
        <v>544</v>
      </c>
      <c r="B253" s="15" t="s">
        <v>545</v>
      </c>
      <c r="C253" s="16" t="s">
        <v>535</v>
      </c>
      <c r="D253" s="17"/>
      <c r="E253" s="17"/>
      <c r="F253" s="36">
        <v>5853597043</v>
      </c>
      <c r="G253" s="34">
        <v>31.35</v>
      </c>
      <c r="H253" s="20">
        <f t="shared" si="42"/>
        <v>0.3135</v>
      </c>
      <c r="I253" s="18">
        <v>90729739.9</v>
      </c>
      <c r="L253" s="18">
        <v>1011043.47</v>
      </c>
      <c r="M253" s="21">
        <f t="shared" si="43"/>
        <v>91740783.37</v>
      </c>
      <c r="N253" s="18">
        <v>103336386.5</v>
      </c>
      <c r="P253" s="18">
        <v>6457135</v>
      </c>
      <c r="Q253" s="21">
        <f t="shared" si="44"/>
        <v>109793521.5</v>
      </c>
      <c r="R253" s="18">
        <v>201991252</v>
      </c>
      <c r="T253" s="18">
        <v>6658898</v>
      </c>
      <c r="U253" s="22">
        <f t="shared" si="45"/>
        <v>208650150</v>
      </c>
      <c r="V253" s="21">
        <f t="shared" si="46"/>
        <v>410184454.87</v>
      </c>
      <c r="W253" s="23">
        <f t="shared" si="36"/>
        <v>3.4507201386803765</v>
      </c>
      <c r="X253" s="23">
        <f t="shared" si="36"/>
        <v>0</v>
      </c>
      <c r="Y253" s="23">
        <f t="shared" si="37"/>
        <v>3.564477507885744</v>
      </c>
      <c r="Z253" s="24">
        <f t="shared" si="38"/>
        <v>1.8756590297122713</v>
      </c>
      <c r="AA253" s="24">
        <f t="shared" si="39"/>
        <v>1.567254846824618</v>
      </c>
      <c r="AB253" s="25"/>
      <c r="AC253" s="24">
        <f t="shared" si="40"/>
        <v>7.0073913844226325</v>
      </c>
      <c r="AD253" s="35">
        <v>92634.81170476376</v>
      </c>
      <c r="AE253" s="27">
        <f t="shared" si="41"/>
        <v>6491.283814375744</v>
      </c>
      <c r="AF253" s="29"/>
      <c r="AG253" s="30">
        <f>F253/H253</f>
        <v>18671760902.711323</v>
      </c>
      <c r="AH253" s="23">
        <f>(M253/AG253)*100</f>
        <v>0.49133439447951766</v>
      </c>
      <c r="AI253" s="23">
        <f>(Q253/AG253)*100</f>
        <v>0.5880191058147971</v>
      </c>
      <c r="AJ253" s="23">
        <f>(R253/AG253)*100</f>
        <v>1.0818007634762978</v>
      </c>
      <c r="AK253" s="23">
        <f>(U253/AG253)*100</f>
        <v>1.1174636987221809</v>
      </c>
      <c r="AL253" s="23">
        <f t="shared" si="47"/>
        <v>2.1959999999999997</v>
      </c>
    </row>
    <row r="254" spans="1:38" ht="12.75">
      <c r="A254" s="14" t="s">
        <v>546</v>
      </c>
      <c r="B254" s="15" t="s">
        <v>547</v>
      </c>
      <c r="C254" s="16" t="s">
        <v>535</v>
      </c>
      <c r="D254" s="17"/>
      <c r="E254" s="17"/>
      <c r="F254" s="36">
        <v>1063968015</v>
      </c>
      <c r="G254" s="34">
        <v>31.3</v>
      </c>
      <c r="H254" s="20">
        <f t="shared" si="42"/>
        <v>0.313</v>
      </c>
      <c r="I254" s="18">
        <v>17140868.15</v>
      </c>
      <c r="L254" s="18">
        <v>186167.3</v>
      </c>
      <c r="M254" s="21">
        <f t="shared" si="43"/>
        <v>17327035.45</v>
      </c>
      <c r="N254" s="18">
        <v>46002380.5</v>
      </c>
      <c r="Q254" s="21">
        <f t="shared" si="44"/>
        <v>46002380.5</v>
      </c>
      <c r="R254" s="18">
        <v>36179928.64</v>
      </c>
      <c r="T254" s="18">
        <v>1214794.92</v>
      </c>
      <c r="U254" s="22">
        <f t="shared" si="45"/>
        <v>37394723.56</v>
      </c>
      <c r="V254" s="21">
        <f t="shared" si="46"/>
        <v>100724139.50999999</v>
      </c>
      <c r="W254" s="23">
        <f t="shared" si="36"/>
        <v>3.4004714549619237</v>
      </c>
      <c r="X254" s="23">
        <f t="shared" si="36"/>
        <v>0</v>
      </c>
      <c r="Y254" s="23">
        <f t="shared" si="37"/>
        <v>3.5146473421007873</v>
      </c>
      <c r="Z254" s="24">
        <f t="shared" si="38"/>
        <v>4.323661975872461</v>
      </c>
      <c r="AA254" s="24">
        <f t="shared" si="39"/>
        <v>1.628529730755111</v>
      </c>
      <c r="AB254" s="25"/>
      <c r="AC254" s="24">
        <f t="shared" si="40"/>
        <v>9.466839048728358</v>
      </c>
      <c r="AD254" s="35">
        <v>94650.92774810233</v>
      </c>
      <c r="AE254" s="27">
        <f t="shared" si="41"/>
        <v>8960.450988041017</v>
      </c>
      <c r="AF254" s="29"/>
      <c r="AG254" s="30">
        <f>F254/H254</f>
        <v>3399258833.8658147</v>
      </c>
      <c r="AH254" s="23">
        <f>(M254/AG254)*100</f>
        <v>0.5097298057263497</v>
      </c>
      <c r="AI254" s="23">
        <f>(Q254/AG254)*100</f>
        <v>1.3533061984480803</v>
      </c>
      <c r="AJ254" s="23">
        <f>(R254/AG254)*100</f>
        <v>1.0643475654030823</v>
      </c>
      <c r="AK254" s="23">
        <f>(U254/AG254)*100</f>
        <v>1.1000846180775463</v>
      </c>
      <c r="AL254" s="23">
        <f t="shared" si="47"/>
        <v>2.963</v>
      </c>
    </row>
    <row r="255" spans="1:38" ht="12.75">
      <c r="A255" s="14" t="s">
        <v>548</v>
      </c>
      <c r="B255" s="15" t="s">
        <v>549</v>
      </c>
      <c r="C255" s="16" t="s">
        <v>535</v>
      </c>
      <c r="D255" s="17"/>
      <c r="E255" s="17"/>
      <c r="F255" s="36">
        <v>2532093789</v>
      </c>
      <c r="G255" s="34">
        <v>50.98</v>
      </c>
      <c r="H255" s="20">
        <f t="shared" si="42"/>
        <v>0.5097999999999999</v>
      </c>
      <c r="I255" s="18">
        <v>25208174.37</v>
      </c>
      <c r="L255" s="18">
        <v>276868.97</v>
      </c>
      <c r="M255" s="21">
        <f t="shared" si="43"/>
        <v>25485043.34</v>
      </c>
      <c r="N255" s="18">
        <v>41344333</v>
      </c>
      <c r="Q255" s="21">
        <f t="shared" si="44"/>
        <v>41344333</v>
      </c>
      <c r="R255" s="18">
        <v>55794425</v>
      </c>
      <c r="U255" s="22">
        <f t="shared" si="45"/>
        <v>55794425</v>
      </c>
      <c r="V255" s="21">
        <f t="shared" si="46"/>
        <v>122623801.34</v>
      </c>
      <c r="W255" s="23">
        <f t="shared" si="36"/>
        <v>2.203489667025126</v>
      </c>
      <c r="X255" s="23">
        <f t="shared" si="36"/>
        <v>0</v>
      </c>
      <c r="Y255" s="23">
        <f t="shared" si="37"/>
        <v>2.203489667025126</v>
      </c>
      <c r="Z255" s="24">
        <f t="shared" si="38"/>
        <v>1.6328120695848363</v>
      </c>
      <c r="AA255" s="24">
        <f t="shared" si="39"/>
        <v>1.006481017832472</v>
      </c>
      <c r="AB255" s="38"/>
      <c r="AC255" s="24">
        <f t="shared" si="40"/>
        <v>4.8427827544424344</v>
      </c>
      <c r="AD255" s="35">
        <v>137101.13447703375</v>
      </c>
      <c r="AE255" s="27">
        <f t="shared" si="41"/>
        <v>6639.510096598721</v>
      </c>
      <c r="AF255" s="29"/>
      <c r="AG255" s="30">
        <f>F255/H255</f>
        <v>4966837561.788938</v>
      </c>
      <c r="AH255" s="23">
        <f>(M255/AG255)*100</f>
        <v>0.513104022890994</v>
      </c>
      <c r="AI255" s="23">
        <f>(Q255/AG255)*100</f>
        <v>0.8324075930743494</v>
      </c>
      <c r="AJ255" s="23">
        <f>(R255/AG255)*100</f>
        <v>1.1233390322494092</v>
      </c>
      <c r="AK255" s="23">
        <f>(U255/AG255)*100</f>
        <v>1.1233390322494092</v>
      </c>
      <c r="AL255" s="23">
        <f t="shared" si="47"/>
        <v>2.468</v>
      </c>
    </row>
    <row r="256" spans="1:38" ht="12.75">
      <c r="A256" s="14" t="s">
        <v>550</v>
      </c>
      <c r="B256" s="15" t="s">
        <v>551</v>
      </c>
      <c r="C256" s="16" t="s">
        <v>535</v>
      </c>
      <c r="D256" s="17"/>
      <c r="E256" s="17"/>
      <c r="F256" s="36">
        <v>2535252214</v>
      </c>
      <c r="G256" s="39">
        <v>52.26</v>
      </c>
      <c r="H256" s="20">
        <f t="shared" si="42"/>
        <v>0.5226</v>
      </c>
      <c r="I256" s="18">
        <v>24180275.229999997</v>
      </c>
      <c r="L256" s="18">
        <v>268854.43</v>
      </c>
      <c r="M256" s="21">
        <f t="shared" si="43"/>
        <v>24449129.659999996</v>
      </c>
      <c r="N256" s="18">
        <v>32293717</v>
      </c>
      <c r="Q256" s="21">
        <f t="shared" si="44"/>
        <v>32293717</v>
      </c>
      <c r="R256" s="18">
        <v>33883775.29</v>
      </c>
      <c r="T256" s="18">
        <v>1774540</v>
      </c>
      <c r="U256" s="22">
        <f t="shared" si="45"/>
        <v>35658315.29</v>
      </c>
      <c r="V256" s="21">
        <f t="shared" si="46"/>
        <v>92401161.94999999</v>
      </c>
      <c r="W256" s="23">
        <f t="shared" si="36"/>
        <v>1.336505105996527</v>
      </c>
      <c r="X256" s="23">
        <f t="shared" si="36"/>
        <v>0</v>
      </c>
      <c r="Y256" s="23">
        <f t="shared" si="37"/>
        <v>1.4064997199525175</v>
      </c>
      <c r="Z256" s="24">
        <f t="shared" si="38"/>
        <v>1.2737871530757294</v>
      </c>
      <c r="AA256" s="24">
        <f t="shared" si="39"/>
        <v>0.9643667610263251</v>
      </c>
      <c r="AB256" s="25"/>
      <c r="AC256" s="24">
        <f t="shared" si="40"/>
        <v>3.644653634054572</v>
      </c>
      <c r="AD256" s="35">
        <v>173909.19032597265</v>
      </c>
      <c r="AE256" s="27">
        <f t="shared" si="41"/>
        <v>6338.387625170444</v>
      </c>
      <c r="AF256" s="29"/>
      <c r="AG256" s="30">
        <f>F256/H256</f>
        <v>4851228882.510525</v>
      </c>
      <c r="AH256" s="23">
        <f>(M256/AG256)*100</f>
        <v>0.5039780693123574</v>
      </c>
      <c r="AI256" s="23">
        <f>(Q256/AG256)*100</f>
        <v>0.6656811661973762</v>
      </c>
      <c r="AJ256" s="23">
        <f>(R256/AG256)*100</f>
        <v>0.6984575683937849</v>
      </c>
      <c r="AK256" s="23">
        <f>(U256/AG256)*100</f>
        <v>0.7350367536471856</v>
      </c>
      <c r="AL256" s="23">
        <f t="shared" si="47"/>
        <v>1.9049999999999998</v>
      </c>
    </row>
    <row r="257" spans="1:38" ht="12.75">
      <c r="A257" s="14" t="s">
        <v>552</v>
      </c>
      <c r="B257" s="15" t="s">
        <v>553</v>
      </c>
      <c r="C257" s="16" t="s">
        <v>535</v>
      </c>
      <c r="D257" s="17"/>
      <c r="E257" s="17"/>
      <c r="F257" s="36">
        <v>1486326824</v>
      </c>
      <c r="G257" s="34">
        <v>44.67</v>
      </c>
      <c r="H257" s="20">
        <f t="shared" si="42"/>
        <v>0.44670000000000004</v>
      </c>
      <c r="I257" s="18">
        <v>16009743.11</v>
      </c>
      <c r="L257" s="18">
        <v>176647.46</v>
      </c>
      <c r="M257" s="21">
        <f t="shared" si="43"/>
        <v>16186390.57</v>
      </c>
      <c r="N257" s="18">
        <v>15418637</v>
      </c>
      <c r="P257" s="18">
        <v>961489</v>
      </c>
      <c r="Q257" s="21">
        <f t="shared" si="44"/>
        <v>16380126</v>
      </c>
      <c r="R257" s="18">
        <v>59412759.27</v>
      </c>
      <c r="U257" s="22">
        <f t="shared" si="45"/>
        <v>59412759.27</v>
      </c>
      <c r="V257" s="21">
        <f t="shared" si="46"/>
        <v>91979275.84</v>
      </c>
      <c r="W257" s="23">
        <f t="shared" si="36"/>
        <v>3.9972876968006603</v>
      </c>
      <c r="X257" s="23">
        <f t="shared" si="36"/>
        <v>0</v>
      </c>
      <c r="Y257" s="23">
        <f t="shared" si="37"/>
        <v>3.9972876968006603</v>
      </c>
      <c r="Z257" s="24">
        <f t="shared" si="38"/>
        <v>1.102054119962515</v>
      </c>
      <c r="AA257" s="24">
        <f t="shared" si="39"/>
        <v>1.089019609189264</v>
      </c>
      <c r="AB257" s="38">
        <v>0.253</v>
      </c>
      <c r="AC257" s="24">
        <f t="shared" si="40"/>
        <v>5.935361425952439</v>
      </c>
      <c r="AD257" s="35">
        <v>119572.51434034416</v>
      </c>
      <c r="AE257" s="27">
        <f t="shared" si="41"/>
        <v>7097.060892198235</v>
      </c>
      <c r="AF257" s="29"/>
      <c r="AG257" s="30">
        <f>F257/H257</f>
        <v>3327349057.5330195</v>
      </c>
      <c r="AH257" s="23">
        <f>(M257/AG257)*100</f>
        <v>0.4864650594248443</v>
      </c>
      <c r="AI257" s="23">
        <f>(Q257/AG257)*100</f>
        <v>0.4922875753872556</v>
      </c>
      <c r="AJ257" s="23">
        <f>(R257/AG257)*100</f>
        <v>1.7855884141608551</v>
      </c>
      <c r="AK257" s="23">
        <f>(U257/AG257)*100</f>
        <v>1.7855884141608551</v>
      </c>
      <c r="AL257" s="23">
        <f t="shared" si="47"/>
        <v>2.7640000000000002</v>
      </c>
    </row>
    <row r="258" spans="1:38" ht="12.75">
      <c r="A258" s="14" t="s">
        <v>554</v>
      </c>
      <c r="B258" s="15" t="s">
        <v>555</v>
      </c>
      <c r="C258" s="16" t="s">
        <v>535</v>
      </c>
      <c r="D258" s="17"/>
      <c r="E258" s="17"/>
      <c r="F258" s="36">
        <v>1205329960</v>
      </c>
      <c r="G258" s="34">
        <v>50.95</v>
      </c>
      <c r="H258" s="20">
        <f t="shared" si="42"/>
        <v>0.5095000000000001</v>
      </c>
      <c r="I258" s="18">
        <v>10753481.63</v>
      </c>
      <c r="L258" s="18">
        <v>117469.2</v>
      </c>
      <c r="M258" s="21">
        <f t="shared" si="43"/>
        <v>10870950.83</v>
      </c>
      <c r="N258" s="18">
        <v>17477613</v>
      </c>
      <c r="Q258" s="21">
        <f t="shared" si="44"/>
        <v>17477613</v>
      </c>
      <c r="R258" s="18">
        <v>20682683</v>
      </c>
      <c r="T258" s="18">
        <v>761835</v>
      </c>
      <c r="U258" s="22">
        <f t="shared" si="45"/>
        <v>21444518</v>
      </c>
      <c r="V258" s="21">
        <f t="shared" si="46"/>
        <v>49793081.830000006</v>
      </c>
      <c r="W258" s="23">
        <f aca="true" t="shared" si="48" ref="W258:X321">(R258/$F258)*100</f>
        <v>1.715935360969539</v>
      </c>
      <c r="X258" s="23">
        <f t="shared" si="48"/>
        <v>0</v>
      </c>
      <c r="Y258" s="23">
        <f aca="true" t="shared" si="49" ref="Y258:Y321">(U258/$F258)*100</f>
        <v>1.7791408752504585</v>
      </c>
      <c r="Z258" s="24">
        <f aca="true" t="shared" si="50" ref="Z258:Z321">(Q258/F258)*100</f>
        <v>1.450027260585143</v>
      </c>
      <c r="AA258" s="24">
        <f aca="true" t="shared" si="51" ref="AA258:AA321">(M258/F258)*100</f>
        <v>0.9019066306125834</v>
      </c>
      <c r="AB258" s="38">
        <v>0.118</v>
      </c>
      <c r="AC258" s="24">
        <f aca="true" t="shared" si="52" ref="AC258:AC321">((V258/F258)*100)-AB258</f>
        <v>4.013074766448185</v>
      </c>
      <c r="AD258" s="35">
        <v>238390.09133237822</v>
      </c>
      <c r="AE258" s="27">
        <f aca="true" t="shared" si="53" ref="AE258:AE321">AD258/100*AC258</f>
        <v>9566.772600972454</v>
      </c>
      <c r="AF258" s="29"/>
      <c r="AG258" s="30">
        <f>F258/H258</f>
        <v>2365711403.336604</v>
      </c>
      <c r="AH258" s="23">
        <f>(M258/AG258)*100</f>
        <v>0.4595214282971114</v>
      </c>
      <c r="AI258" s="23">
        <f>(Q258/AG258)*100</f>
        <v>0.7387888892681305</v>
      </c>
      <c r="AJ258" s="23">
        <f>(R258/AG258)*100</f>
        <v>0.8742690664139803</v>
      </c>
      <c r="AK258" s="23">
        <f>(U258/AG258)*100</f>
        <v>0.9064722759401086</v>
      </c>
      <c r="AL258" s="23">
        <f t="shared" si="47"/>
        <v>2.105</v>
      </c>
    </row>
    <row r="259" spans="1:38" ht="12.75">
      <c r="A259" s="14" t="s">
        <v>556</v>
      </c>
      <c r="B259" s="15" t="s">
        <v>557</v>
      </c>
      <c r="C259" s="16" t="s">
        <v>535</v>
      </c>
      <c r="D259" s="17"/>
      <c r="E259" s="17"/>
      <c r="F259" s="36">
        <v>940091834</v>
      </c>
      <c r="G259" s="34">
        <v>38.18</v>
      </c>
      <c r="H259" s="20">
        <f aca="true" t="shared" si="54" ref="H259:H322">G259/100</f>
        <v>0.3818</v>
      </c>
      <c r="I259" s="18">
        <v>12620682.22</v>
      </c>
      <c r="L259" s="18">
        <v>138977.48</v>
      </c>
      <c r="M259" s="21">
        <f aca="true" t="shared" si="55" ref="M259:M322">SUM(I259:L259)</f>
        <v>12759659.700000001</v>
      </c>
      <c r="N259" s="18">
        <v>14369214</v>
      </c>
      <c r="P259" s="18">
        <v>537089</v>
      </c>
      <c r="Q259" s="21">
        <f aca="true" t="shared" si="56" ref="Q259:Q322">SUM(N259:P259)</f>
        <v>14906303</v>
      </c>
      <c r="R259" s="18">
        <v>32494523</v>
      </c>
      <c r="T259" s="18">
        <v>925477</v>
      </c>
      <c r="U259" s="22">
        <f aca="true" t="shared" si="57" ref="U259:U322">SUM(R259:T259)</f>
        <v>33420000</v>
      </c>
      <c r="V259" s="21">
        <f aca="true" t="shared" si="58" ref="V259:V322">T259+S259+R259+P259+O259+N259+L259+K259+J259+I259</f>
        <v>61085962.699999996</v>
      </c>
      <c r="W259" s="23">
        <f t="shared" si="48"/>
        <v>3.456526461009553</v>
      </c>
      <c r="X259" s="23">
        <f t="shared" si="48"/>
        <v>0</v>
      </c>
      <c r="Y259" s="23">
        <f t="shared" si="49"/>
        <v>3.554971843314618</v>
      </c>
      <c r="Z259" s="24">
        <f t="shared" si="50"/>
        <v>1.5856220063709223</v>
      </c>
      <c r="AA259" s="24">
        <f t="shared" si="51"/>
        <v>1.357278006097434</v>
      </c>
      <c r="AB259" s="38"/>
      <c r="AC259" s="24">
        <f t="shared" si="52"/>
        <v>6.497871855782974</v>
      </c>
      <c r="AD259" s="35">
        <v>103942.92940905955</v>
      </c>
      <c r="AE259" s="27">
        <f t="shared" si="53"/>
        <v>6754.078356147645</v>
      </c>
      <c r="AF259" s="29"/>
      <c r="AG259" s="30">
        <f>F259/H259</f>
        <v>2462262530.120482</v>
      </c>
      <c r="AH259" s="23">
        <f>(M259/AG259)*100</f>
        <v>0.5182087427280004</v>
      </c>
      <c r="AI259" s="23">
        <f>(Q259/AG259)*100</f>
        <v>0.6053904820324182</v>
      </c>
      <c r="AJ259" s="23">
        <f>(R259/AG259)*100</f>
        <v>1.319701802813447</v>
      </c>
      <c r="AK259" s="23">
        <f>(U259/AG259)*100</f>
        <v>1.3572882497775212</v>
      </c>
      <c r="AL259" s="23">
        <f aca="true" t="shared" si="59" ref="AL259:AL322">ROUND(AH259,3)+ROUND(AI259,3)+ROUND(AK259,3)</f>
        <v>2.48</v>
      </c>
    </row>
    <row r="260" spans="1:38" ht="12.75">
      <c r="A260" s="14" t="s">
        <v>558</v>
      </c>
      <c r="B260" s="15" t="s">
        <v>559</v>
      </c>
      <c r="C260" s="16" t="s">
        <v>560</v>
      </c>
      <c r="D260" s="17"/>
      <c r="E260" s="17"/>
      <c r="F260" s="36">
        <v>837914366</v>
      </c>
      <c r="G260" s="34">
        <v>103.29</v>
      </c>
      <c r="H260" s="20">
        <f t="shared" si="54"/>
        <v>1.0329000000000002</v>
      </c>
      <c r="I260" s="18">
        <v>2469906.83</v>
      </c>
      <c r="J260" s="18">
        <v>208254.88</v>
      </c>
      <c r="L260" s="18">
        <v>257763.53</v>
      </c>
      <c r="M260" s="21">
        <f t="shared" si="55"/>
        <v>2935925.2399999998</v>
      </c>
      <c r="N260" s="18">
        <v>7760088</v>
      </c>
      <c r="O260" s="18">
        <v>4337911.17</v>
      </c>
      <c r="Q260" s="21">
        <f t="shared" si="56"/>
        <v>12097999.17</v>
      </c>
      <c r="R260" s="18">
        <v>1407727.99</v>
      </c>
      <c r="S260" s="18">
        <v>335165.75</v>
      </c>
      <c r="U260" s="22">
        <f t="shared" si="57"/>
        <v>1742893.74</v>
      </c>
      <c r="V260" s="21">
        <f t="shared" si="58"/>
        <v>16776818.15</v>
      </c>
      <c r="W260" s="23">
        <f t="shared" si="48"/>
        <v>0.16800380171546073</v>
      </c>
      <c r="X260" s="23">
        <f t="shared" si="48"/>
        <v>0.04000000042963817</v>
      </c>
      <c r="Y260" s="23">
        <f t="shared" si="49"/>
        <v>0.20800380214509892</v>
      </c>
      <c r="Z260" s="24">
        <f t="shared" si="50"/>
        <v>1.4438228607719086</v>
      </c>
      <c r="AA260" s="24">
        <f t="shared" si="51"/>
        <v>0.3503848793063896</v>
      </c>
      <c r="AB260" s="25"/>
      <c r="AC260" s="24">
        <f t="shared" si="52"/>
        <v>2.002211542223397</v>
      </c>
      <c r="AD260" s="35">
        <v>450045.51136363635</v>
      </c>
      <c r="AE260" s="27">
        <f t="shared" si="53"/>
        <v>9010.863173781036</v>
      </c>
      <c r="AF260" s="29"/>
      <c r="AG260" s="30">
        <f>F260/H260</f>
        <v>811225061.4773936</v>
      </c>
      <c r="AH260" s="23">
        <f>(M260/AG260)*100</f>
        <v>0.3619125418355699</v>
      </c>
      <c r="AI260" s="23">
        <f>(Q260/AG260)*100</f>
        <v>1.4913246328913046</v>
      </c>
      <c r="AJ260" s="23">
        <f>(R260/AG260)*100</f>
        <v>0.17353112679189944</v>
      </c>
      <c r="AK260" s="23">
        <f>(U260/AG260)*100</f>
        <v>0.2148471272356727</v>
      </c>
      <c r="AL260" s="23">
        <f t="shared" si="59"/>
        <v>2.068</v>
      </c>
    </row>
    <row r="261" spans="1:38" ht="12.75">
      <c r="A261" s="14" t="s">
        <v>561</v>
      </c>
      <c r="B261" s="15" t="s">
        <v>562</v>
      </c>
      <c r="C261" s="16" t="s">
        <v>560</v>
      </c>
      <c r="D261" s="17"/>
      <c r="E261" s="17"/>
      <c r="F261" s="36">
        <v>531207627</v>
      </c>
      <c r="G261" s="34">
        <v>88.54</v>
      </c>
      <c r="H261" s="20">
        <f t="shared" si="54"/>
        <v>0.8854000000000001</v>
      </c>
      <c r="I261" s="18">
        <v>1817622.93</v>
      </c>
      <c r="J261" s="18">
        <v>153254.78</v>
      </c>
      <c r="L261" s="18">
        <v>189687.99</v>
      </c>
      <c r="M261" s="21">
        <f t="shared" si="55"/>
        <v>2160565.7</v>
      </c>
      <c r="N261" s="18">
        <v>7413169</v>
      </c>
      <c r="O261" s="18">
        <v>3450922.19</v>
      </c>
      <c r="Q261" s="21">
        <f t="shared" si="56"/>
        <v>10864091.19</v>
      </c>
      <c r="R261" s="18">
        <v>1673258.34</v>
      </c>
      <c r="S261" s="18">
        <v>265603.81</v>
      </c>
      <c r="U261" s="22">
        <f t="shared" si="57"/>
        <v>1938862.1500000001</v>
      </c>
      <c r="V261" s="21">
        <f t="shared" si="58"/>
        <v>14963519.04</v>
      </c>
      <c r="W261" s="23">
        <f t="shared" si="48"/>
        <v>0.31499139977521445</v>
      </c>
      <c r="X261" s="23">
        <f t="shared" si="48"/>
        <v>0.049999999341123924</v>
      </c>
      <c r="Y261" s="23">
        <f t="shared" si="49"/>
        <v>0.3649913991163384</v>
      </c>
      <c r="Z261" s="24">
        <f t="shared" si="50"/>
        <v>2.0451685250370097</v>
      </c>
      <c r="AA261" s="24">
        <f t="shared" si="51"/>
        <v>0.4067271609411587</v>
      </c>
      <c r="AB261" s="25"/>
      <c r="AC261" s="24">
        <f t="shared" si="52"/>
        <v>2.8168870850945065</v>
      </c>
      <c r="AD261" s="35">
        <v>353188.3954154728</v>
      </c>
      <c r="AE261" s="27">
        <f t="shared" si="53"/>
        <v>9948.918296510972</v>
      </c>
      <c r="AF261" s="29"/>
      <c r="AG261" s="30">
        <f>F261/H261</f>
        <v>599963436.8646939</v>
      </c>
      <c r="AH261" s="23">
        <f>(M261/AG261)*100</f>
        <v>0.360116228297302</v>
      </c>
      <c r="AI261" s="23">
        <f>(Q261/AG261)*100</f>
        <v>1.8107922120677684</v>
      </c>
      <c r="AJ261" s="23">
        <f>(R261/AG261)*100</f>
        <v>0.2788933853609749</v>
      </c>
      <c r="AK261" s="23">
        <f>(U261/AG261)*100</f>
        <v>0.32316338477760603</v>
      </c>
      <c r="AL261" s="23">
        <f t="shared" si="59"/>
        <v>2.4939999999999998</v>
      </c>
    </row>
    <row r="262" spans="1:38" ht="12.75">
      <c r="A262" s="14" t="s">
        <v>563</v>
      </c>
      <c r="B262" s="15" t="s">
        <v>564</v>
      </c>
      <c r="C262" s="16" t="s">
        <v>560</v>
      </c>
      <c r="D262" s="17"/>
      <c r="E262" s="17"/>
      <c r="F262" s="36">
        <v>109486840</v>
      </c>
      <c r="G262" s="34">
        <v>99.2</v>
      </c>
      <c r="H262" s="20">
        <f t="shared" si="54"/>
        <v>0.992</v>
      </c>
      <c r="I262" s="18">
        <v>337339.5</v>
      </c>
      <c r="J262" s="18">
        <v>28443.58</v>
      </c>
      <c r="L262" s="18">
        <v>35204.82</v>
      </c>
      <c r="M262" s="21">
        <f t="shared" si="55"/>
        <v>400987.9</v>
      </c>
      <c r="N262" s="18">
        <v>1526773</v>
      </c>
      <c r="Q262" s="21">
        <f t="shared" si="56"/>
        <v>1526773</v>
      </c>
      <c r="R262" s="18">
        <v>481883</v>
      </c>
      <c r="U262" s="22">
        <f t="shared" si="57"/>
        <v>481883</v>
      </c>
      <c r="V262" s="21">
        <f t="shared" si="58"/>
        <v>2409643.9000000004</v>
      </c>
      <c r="W262" s="23">
        <f t="shared" si="48"/>
        <v>0.440128694918951</v>
      </c>
      <c r="X262" s="23">
        <f t="shared" si="48"/>
        <v>0</v>
      </c>
      <c r="Y262" s="23">
        <f t="shared" si="49"/>
        <v>0.440128694918951</v>
      </c>
      <c r="Z262" s="24">
        <f t="shared" si="50"/>
        <v>1.3944808344089572</v>
      </c>
      <c r="AA262" s="24">
        <f t="shared" si="51"/>
        <v>0.36624301148886934</v>
      </c>
      <c r="AB262" s="25"/>
      <c r="AC262" s="24">
        <f t="shared" si="52"/>
        <v>2.200852540816778</v>
      </c>
      <c r="AD262" s="35">
        <v>266241.0094637224</v>
      </c>
      <c r="AE262" s="27">
        <f t="shared" si="53"/>
        <v>5859.572021478572</v>
      </c>
      <c r="AF262" s="29"/>
      <c r="AG262" s="30">
        <f>F262/H262</f>
        <v>110369798.38709678</v>
      </c>
      <c r="AH262" s="23">
        <f>(M262/AG262)*100</f>
        <v>0.3633130673969584</v>
      </c>
      <c r="AI262" s="23">
        <f>(Q262/AG262)*100</f>
        <v>1.3833249877336857</v>
      </c>
      <c r="AJ262" s="23">
        <f>(R262/AG262)*100</f>
        <v>0.43660766535959933</v>
      </c>
      <c r="AK262" s="23">
        <f>(U262/AG262)*100</f>
        <v>0.43660766535959933</v>
      </c>
      <c r="AL262" s="23">
        <f t="shared" si="59"/>
        <v>2.183</v>
      </c>
    </row>
    <row r="263" spans="1:38" ht="12.75">
      <c r="A263" s="14" t="s">
        <v>565</v>
      </c>
      <c r="B263" s="15" t="s">
        <v>566</v>
      </c>
      <c r="C263" s="16" t="s">
        <v>560</v>
      </c>
      <c r="D263" s="17"/>
      <c r="E263" s="17"/>
      <c r="F263" s="36">
        <v>148535057</v>
      </c>
      <c r="G263" s="34">
        <v>100.22</v>
      </c>
      <c r="H263" s="20">
        <f t="shared" si="54"/>
        <v>1.0022</v>
      </c>
      <c r="I263" s="18">
        <v>443380.36</v>
      </c>
      <c r="J263" s="18">
        <v>37384.71</v>
      </c>
      <c r="L263" s="18">
        <v>46270.93</v>
      </c>
      <c r="M263" s="21">
        <f t="shared" si="55"/>
        <v>527036</v>
      </c>
      <c r="N263" s="18">
        <v>2075658.5</v>
      </c>
      <c r="O263" s="18">
        <v>864897.48</v>
      </c>
      <c r="Q263" s="21">
        <f t="shared" si="56"/>
        <v>2940555.98</v>
      </c>
      <c r="R263" s="18">
        <v>641533</v>
      </c>
      <c r="S263" s="18">
        <v>29707</v>
      </c>
      <c r="U263" s="22">
        <f t="shared" si="57"/>
        <v>671240</v>
      </c>
      <c r="V263" s="21">
        <f t="shared" si="58"/>
        <v>4138831.98</v>
      </c>
      <c r="W263" s="23">
        <f t="shared" si="48"/>
        <v>0.4319067922126963</v>
      </c>
      <c r="X263" s="23">
        <f t="shared" si="48"/>
        <v>0.01999999232504418</v>
      </c>
      <c r="Y263" s="23">
        <f t="shared" si="49"/>
        <v>0.4519067845377405</v>
      </c>
      <c r="Z263" s="24">
        <f t="shared" si="50"/>
        <v>1.979705020074823</v>
      </c>
      <c r="AA263" s="24">
        <f t="shared" si="51"/>
        <v>0.3548226328818792</v>
      </c>
      <c r="AB263" s="25"/>
      <c r="AC263" s="24">
        <f t="shared" si="52"/>
        <v>2.7864344374944428</v>
      </c>
      <c r="AD263" s="35">
        <v>328489.05852417304</v>
      </c>
      <c r="AE263" s="27">
        <f t="shared" si="53"/>
        <v>9153.132250118833</v>
      </c>
      <c r="AF263" s="29"/>
      <c r="AG263" s="30">
        <f>F263/H263</f>
        <v>148208997.20614648</v>
      </c>
      <c r="AH263" s="23">
        <f>(M263/AG263)*100</f>
        <v>0.35560324267421933</v>
      </c>
      <c r="AI263" s="23">
        <f>(Q263/AG263)*100</f>
        <v>1.9840603711189877</v>
      </c>
      <c r="AJ263" s="23">
        <f>(R263/AG263)*100</f>
        <v>0.4328569871555642</v>
      </c>
      <c r="AK263" s="23">
        <f>(U263/AG263)*100</f>
        <v>0.4529009794637235</v>
      </c>
      <c r="AL263" s="23">
        <f t="shared" si="59"/>
        <v>2.7929999999999997</v>
      </c>
    </row>
    <row r="264" spans="1:38" ht="12.75">
      <c r="A264" s="14" t="s">
        <v>567</v>
      </c>
      <c r="B264" s="15" t="s">
        <v>568</v>
      </c>
      <c r="C264" s="16" t="s">
        <v>560</v>
      </c>
      <c r="D264" s="33"/>
      <c r="E264" s="17"/>
      <c r="F264" s="36">
        <v>423618897</v>
      </c>
      <c r="G264" s="34">
        <v>105.23</v>
      </c>
      <c r="H264" s="20">
        <f t="shared" si="54"/>
        <v>1.0523</v>
      </c>
      <c r="I264" s="18">
        <v>1152313.41</v>
      </c>
      <c r="J264" s="18">
        <v>97161.22</v>
      </c>
      <c r="L264" s="18">
        <v>120247.53</v>
      </c>
      <c r="M264" s="21">
        <f t="shared" si="55"/>
        <v>1369722.16</v>
      </c>
      <c r="N264" s="18">
        <v>4934915.08</v>
      </c>
      <c r="O264" s="18">
        <v>2185868.91</v>
      </c>
      <c r="Q264" s="21">
        <f t="shared" si="56"/>
        <v>7120783.99</v>
      </c>
      <c r="R264" s="18">
        <v>1931400</v>
      </c>
      <c r="U264" s="22">
        <f t="shared" si="57"/>
        <v>1931400</v>
      </c>
      <c r="V264" s="21">
        <f t="shared" si="58"/>
        <v>10421906.15</v>
      </c>
      <c r="W264" s="23">
        <f t="shared" si="48"/>
        <v>0.45592866930107706</v>
      </c>
      <c r="X264" s="23">
        <f t="shared" si="48"/>
        <v>0</v>
      </c>
      <c r="Y264" s="23">
        <f t="shared" si="49"/>
        <v>0.45592866930107706</v>
      </c>
      <c r="Z264" s="24">
        <f t="shared" si="50"/>
        <v>1.6809410629290225</v>
      </c>
      <c r="AA264" s="24">
        <f t="shared" si="51"/>
        <v>0.32333830471212427</v>
      </c>
      <c r="AB264" s="25"/>
      <c r="AC264" s="24">
        <f t="shared" si="52"/>
        <v>2.4602080369422237</v>
      </c>
      <c r="AD264" s="35">
        <v>371804.0887850467</v>
      </c>
      <c r="AE264" s="27">
        <f t="shared" si="53"/>
        <v>9147.154073969521</v>
      </c>
      <c r="AF264" s="29"/>
      <c r="AG264" s="30">
        <f>F264/H264</f>
        <v>402564760.0494156</v>
      </c>
      <c r="AH264" s="23">
        <f>(M264/AG264)*100</f>
        <v>0.34024889804856834</v>
      </c>
      <c r="AI264" s="23">
        <f>(Q264/AG264)*100</f>
        <v>1.76885428052021</v>
      </c>
      <c r="AJ264" s="23">
        <f>(R264/AG264)*100</f>
        <v>0.4797737387055233</v>
      </c>
      <c r="AK264" s="23">
        <f>(U264/AG264)*100</f>
        <v>0.4797737387055233</v>
      </c>
      <c r="AL264" s="23">
        <f t="shared" si="59"/>
        <v>2.589</v>
      </c>
    </row>
    <row r="265" spans="1:38" ht="12.75">
      <c r="A265" s="14" t="s">
        <v>569</v>
      </c>
      <c r="B265" s="15" t="s">
        <v>570</v>
      </c>
      <c r="C265" s="16" t="s">
        <v>560</v>
      </c>
      <c r="D265" s="33"/>
      <c r="E265" s="17"/>
      <c r="F265" s="36">
        <v>2432000064</v>
      </c>
      <c r="G265" s="34">
        <v>103.21</v>
      </c>
      <c r="H265" s="20">
        <f t="shared" si="54"/>
        <v>1.0321</v>
      </c>
      <c r="I265" s="18">
        <v>6762142.12</v>
      </c>
      <c r="J265" s="18">
        <v>570165.12</v>
      </c>
      <c r="L265" s="18">
        <v>705676.46</v>
      </c>
      <c r="M265" s="21">
        <f t="shared" si="55"/>
        <v>8037983.7</v>
      </c>
      <c r="N265" s="18">
        <v>24552697</v>
      </c>
      <c r="O265" s="18">
        <v>13739949.19</v>
      </c>
      <c r="Q265" s="21">
        <f t="shared" si="56"/>
        <v>38292646.19</v>
      </c>
      <c r="R265" s="18">
        <v>5139723.94</v>
      </c>
      <c r="S265" s="18">
        <v>486483.97</v>
      </c>
      <c r="U265" s="22">
        <f t="shared" si="57"/>
        <v>5626207.91</v>
      </c>
      <c r="V265" s="21">
        <f t="shared" si="58"/>
        <v>51956837.8</v>
      </c>
      <c r="W265" s="23">
        <f t="shared" si="48"/>
        <v>0.21133732749770195</v>
      </c>
      <c r="X265" s="23">
        <f t="shared" si="48"/>
        <v>0.020003452187409152</v>
      </c>
      <c r="Y265" s="23">
        <f t="shared" si="49"/>
        <v>0.23134077968511108</v>
      </c>
      <c r="Z265" s="24">
        <f t="shared" si="50"/>
        <v>1.5745331078247864</v>
      </c>
      <c r="AA265" s="24">
        <f t="shared" si="51"/>
        <v>0.33050918949317926</v>
      </c>
      <c r="AB265" s="25"/>
      <c r="AC265" s="24">
        <f t="shared" si="52"/>
        <v>2.1363830770030767</v>
      </c>
      <c r="AD265" s="35">
        <v>447412.9782949206</v>
      </c>
      <c r="AE265" s="27">
        <f t="shared" si="53"/>
        <v>9558.455152608132</v>
      </c>
      <c r="AF265" s="29"/>
      <c r="AG265" s="30">
        <f>F265/H265</f>
        <v>2356360879.759713</v>
      </c>
      <c r="AH265" s="23">
        <f>(M265/AG265)*100</f>
        <v>0.3411185344759103</v>
      </c>
      <c r="AI265" s="23">
        <f>(Q265/AG265)*100</f>
        <v>1.6250756205859622</v>
      </c>
      <c r="AJ265" s="23">
        <f>(R265/AG265)*100</f>
        <v>0.21812125571037816</v>
      </c>
      <c r="AK265" s="23">
        <f>(U265/AG265)*100</f>
        <v>0.23876681871300315</v>
      </c>
      <c r="AL265" s="23">
        <f t="shared" si="59"/>
        <v>2.205</v>
      </c>
    </row>
    <row r="266" spans="1:38" ht="12.75">
      <c r="A266" s="14" t="s">
        <v>571</v>
      </c>
      <c r="B266" s="15" t="s">
        <v>572</v>
      </c>
      <c r="C266" s="16" t="s">
        <v>560</v>
      </c>
      <c r="D266" s="33"/>
      <c r="E266" s="17"/>
      <c r="F266" s="36">
        <v>910694220</v>
      </c>
      <c r="G266" s="34">
        <v>95.17</v>
      </c>
      <c r="H266" s="20">
        <f t="shared" si="54"/>
        <v>0.9517</v>
      </c>
      <c r="I266" s="18">
        <v>2846314.6399999997</v>
      </c>
      <c r="J266" s="18">
        <v>239988.21</v>
      </c>
      <c r="L266" s="18">
        <v>297052.34</v>
      </c>
      <c r="M266" s="21">
        <f t="shared" si="55"/>
        <v>3383355.1899999995</v>
      </c>
      <c r="N266" s="18">
        <v>7642622</v>
      </c>
      <c r="O266" s="18">
        <v>4974378.17</v>
      </c>
      <c r="Q266" s="21">
        <f t="shared" si="56"/>
        <v>12617000.17</v>
      </c>
      <c r="R266" s="18">
        <v>2217461</v>
      </c>
      <c r="S266" s="18">
        <v>548000</v>
      </c>
      <c r="U266" s="22">
        <f t="shared" si="57"/>
        <v>2765461</v>
      </c>
      <c r="V266" s="21">
        <f t="shared" si="58"/>
        <v>18765816.36</v>
      </c>
      <c r="W266" s="23">
        <f t="shared" si="48"/>
        <v>0.24349127855450756</v>
      </c>
      <c r="X266" s="23">
        <f t="shared" si="48"/>
        <v>0.06017387482705227</v>
      </c>
      <c r="Y266" s="23">
        <f t="shared" si="49"/>
        <v>0.30366515338155986</v>
      </c>
      <c r="Z266" s="24">
        <f t="shared" si="50"/>
        <v>1.3854266221213087</v>
      </c>
      <c r="AA266" s="24">
        <f t="shared" si="51"/>
        <v>0.3715138534644482</v>
      </c>
      <c r="AB266" s="25"/>
      <c r="AC266" s="24">
        <f t="shared" si="52"/>
        <v>2.0606056289673167</v>
      </c>
      <c r="AD266" s="35">
        <v>482518.8024622272</v>
      </c>
      <c r="AE266" s="27">
        <f t="shared" si="53"/>
        <v>9942.80960436234</v>
      </c>
      <c r="AF266" s="29"/>
      <c r="AG266" s="30">
        <f>F266/H266</f>
        <v>956913123.8835768</v>
      </c>
      <c r="AH266" s="23">
        <f>(M266/AG266)*100</f>
        <v>0.35356973434211536</v>
      </c>
      <c r="AI266" s="23">
        <f>(Q266/AG266)*100</f>
        <v>1.3185105162728494</v>
      </c>
      <c r="AJ266" s="23">
        <f>(R266/AG266)*100</f>
        <v>0.23173064980032487</v>
      </c>
      <c r="AK266" s="23">
        <f>(U266/AG266)*100</f>
        <v>0.2889981264732305</v>
      </c>
      <c r="AL266" s="23">
        <f t="shared" si="59"/>
        <v>1.962</v>
      </c>
    </row>
    <row r="267" spans="1:38" ht="12.75">
      <c r="A267" s="14" t="s">
        <v>573</v>
      </c>
      <c r="B267" s="15" t="s">
        <v>574</v>
      </c>
      <c r="C267" s="16" t="s">
        <v>560</v>
      </c>
      <c r="D267" s="17"/>
      <c r="E267" s="17"/>
      <c r="F267" s="36">
        <v>787964523</v>
      </c>
      <c r="G267" s="34">
        <v>100.53</v>
      </c>
      <c r="H267" s="20">
        <f t="shared" si="54"/>
        <v>1.0053</v>
      </c>
      <c r="I267" s="18">
        <v>2342101.73</v>
      </c>
      <c r="J267" s="18">
        <v>197479.87</v>
      </c>
      <c r="L267" s="18">
        <v>244425</v>
      </c>
      <c r="M267" s="21">
        <f t="shared" si="55"/>
        <v>2784006.6</v>
      </c>
      <c r="N267" s="18">
        <v>6611971</v>
      </c>
      <c r="O267" s="18">
        <v>4090334.74</v>
      </c>
      <c r="Q267" s="21">
        <f t="shared" si="56"/>
        <v>10702305.74</v>
      </c>
      <c r="R267" s="18">
        <v>1183679</v>
      </c>
      <c r="S267" s="18">
        <v>315184</v>
      </c>
      <c r="U267" s="22">
        <f t="shared" si="57"/>
        <v>1498863</v>
      </c>
      <c r="V267" s="21">
        <f t="shared" si="58"/>
        <v>14985175.34</v>
      </c>
      <c r="W267" s="23">
        <f t="shared" si="48"/>
        <v>0.15021983419931204</v>
      </c>
      <c r="X267" s="23">
        <f t="shared" si="48"/>
        <v>0.039999770395754225</v>
      </c>
      <c r="Y267" s="23">
        <f t="shared" si="49"/>
        <v>0.19021960459506626</v>
      </c>
      <c r="Z267" s="24">
        <f t="shared" si="50"/>
        <v>1.3582217761852204</v>
      </c>
      <c r="AA267" s="24">
        <f t="shared" si="51"/>
        <v>0.3533162368021993</v>
      </c>
      <c r="AB267" s="25"/>
      <c r="AC267" s="24">
        <f t="shared" si="52"/>
        <v>1.901757617582486</v>
      </c>
      <c r="AD267" s="35">
        <v>453698.57819905214</v>
      </c>
      <c r="AE267" s="27">
        <f t="shared" si="53"/>
        <v>8628.247271763905</v>
      </c>
      <c r="AF267" s="29"/>
      <c r="AG267" s="30">
        <f>F267/H267</f>
        <v>783810328.2602208</v>
      </c>
      <c r="AH267" s="23">
        <f>(M267/AG267)*100</f>
        <v>0.355188812857251</v>
      </c>
      <c r="AI267" s="23">
        <f>(Q267/AG267)*100</f>
        <v>1.3654203515990024</v>
      </c>
      <c r="AJ267" s="23">
        <f>(R267/AG267)*100</f>
        <v>0.1510159993205684</v>
      </c>
      <c r="AK267" s="23">
        <f>(U267/AG267)*100</f>
        <v>0.19122776849942014</v>
      </c>
      <c r="AL267" s="23">
        <f t="shared" si="59"/>
        <v>1.911</v>
      </c>
    </row>
    <row r="268" spans="1:38" ht="12.75">
      <c r="A268" s="14" t="s">
        <v>575</v>
      </c>
      <c r="B268" s="15" t="s">
        <v>576</v>
      </c>
      <c r="C268" s="16" t="s">
        <v>560</v>
      </c>
      <c r="D268" s="17"/>
      <c r="E268" s="17"/>
      <c r="F268" s="36">
        <v>461381864</v>
      </c>
      <c r="G268" s="34">
        <v>97.55</v>
      </c>
      <c r="H268" s="20">
        <f t="shared" si="54"/>
        <v>0.9754999999999999</v>
      </c>
      <c r="I268" s="18">
        <v>1514101.74</v>
      </c>
      <c r="L268" s="18">
        <v>158013.75</v>
      </c>
      <c r="M268" s="21">
        <f t="shared" si="55"/>
        <v>1672115.49</v>
      </c>
      <c r="N268" s="18">
        <v>5507018.14</v>
      </c>
      <c r="O268" s="18">
        <v>2505762.99</v>
      </c>
      <c r="Q268" s="21">
        <f t="shared" si="56"/>
        <v>8012781.13</v>
      </c>
      <c r="R268" s="18">
        <v>2747666.43</v>
      </c>
      <c r="T268" s="18">
        <v>173964.25</v>
      </c>
      <c r="U268" s="22">
        <f t="shared" si="57"/>
        <v>2921630.68</v>
      </c>
      <c r="V268" s="21">
        <f t="shared" si="58"/>
        <v>12606527.299999999</v>
      </c>
      <c r="W268" s="23">
        <f t="shared" si="48"/>
        <v>0.5955297865804279</v>
      </c>
      <c r="X268" s="23">
        <f t="shared" si="48"/>
        <v>0</v>
      </c>
      <c r="Y268" s="23">
        <f t="shared" si="49"/>
        <v>0.6332348338685458</v>
      </c>
      <c r="Z268" s="24">
        <f t="shared" si="50"/>
        <v>1.7366918284417006</v>
      </c>
      <c r="AA268" s="24">
        <f t="shared" si="51"/>
        <v>0.3624146548595157</v>
      </c>
      <c r="AB268" s="25"/>
      <c r="AC268" s="24">
        <f t="shared" si="52"/>
        <v>2.732341317169762</v>
      </c>
      <c r="AD268" s="35">
        <v>248047.58539458187</v>
      </c>
      <c r="AE268" s="27">
        <f t="shared" si="53"/>
        <v>6777.506661978107</v>
      </c>
      <c r="AF268" s="29"/>
      <c r="AG268" s="30">
        <f>F268/H268</f>
        <v>472969619.68221426</v>
      </c>
      <c r="AH268" s="23">
        <f>(M268/AG268)*100</f>
        <v>0.3535354958154575</v>
      </c>
      <c r="AI268" s="23">
        <f>(Q268/AG268)*100</f>
        <v>1.694142878644879</v>
      </c>
      <c r="AJ268" s="23">
        <f>(R268/AG268)*100</f>
        <v>0.5809393068092074</v>
      </c>
      <c r="AK268" s="23">
        <f>(U268/AG268)*100</f>
        <v>0.6177205804387664</v>
      </c>
      <c r="AL268" s="23">
        <f t="shared" si="59"/>
        <v>2.666</v>
      </c>
    </row>
    <row r="269" spans="1:38" ht="12.75">
      <c r="A269" s="14" t="s">
        <v>577</v>
      </c>
      <c r="B269" s="15" t="s">
        <v>496</v>
      </c>
      <c r="C269" s="16" t="s">
        <v>560</v>
      </c>
      <c r="D269" s="17"/>
      <c r="E269" s="17"/>
      <c r="F269" s="36">
        <v>556723154</v>
      </c>
      <c r="G269" s="34">
        <v>93.75</v>
      </c>
      <c r="H269" s="20">
        <f t="shared" si="54"/>
        <v>0.9375</v>
      </c>
      <c r="I269" s="18">
        <v>1676908.3800000001</v>
      </c>
      <c r="J269" s="18">
        <v>141387.69</v>
      </c>
      <c r="L269" s="18">
        <v>175001.53</v>
      </c>
      <c r="M269" s="21">
        <f t="shared" si="55"/>
        <v>1993297.6</v>
      </c>
      <c r="N269" s="18">
        <v>5435308</v>
      </c>
      <c r="O269" s="18">
        <v>3330142.42</v>
      </c>
      <c r="Q269" s="21">
        <f t="shared" si="56"/>
        <v>8765450.42</v>
      </c>
      <c r="R269" s="18">
        <v>1440000</v>
      </c>
      <c r="S269" s="18">
        <v>278000</v>
      </c>
      <c r="U269" s="22">
        <f t="shared" si="57"/>
        <v>1718000</v>
      </c>
      <c r="V269" s="21">
        <f t="shared" si="58"/>
        <v>12476748.02</v>
      </c>
      <c r="W269" s="23">
        <f t="shared" si="48"/>
        <v>0.25865638776719535</v>
      </c>
      <c r="X269" s="23">
        <f t="shared" si="48"/>
        <v>0.0499350526383891</v>
      </c>
      <c r="Y269" s="23">
        <f t="shared" si="49"/>
        <v>0.30859144040558445</v>
      </c>
      <c r="Z269" s="24">
        <f t="shared" si="50"/>
        <v>1.5744720436039201</v>
      </c>
      <c r="AA269" s="24">
        <f t="shared" si="51"/>
        <v>0.35804108122293044</v>
      </c>
      <c r="AB269" s="25"/>
      <c r="AC269" s="24">
        <f t="shared" si="52"/>
        <v>2.2411045652324346</v>
      </c>
      <c r="AD269" s="35">
        <v>441057.5810692375</v>
      </c>
      <c r="AE269" s="27">
        <f t="shared" si="53"/>
        <v>9884.561584646428</v>
      </c>
      <c r="AF269" s="29"/>
      <c r="AG269" s="30">
        <f>F269/H269</f>
        <v>593838030.9333333</v>
      </c>
      <c r="AH269" s="23">
        <f>(M269/AG269)*100</f>
        <v>0.3356635136464973</v>
      </c>
      <c r="AI269" s="23">
        <f>(Q269/AG269)*100</f>
        <v>1.4760675408786754</v>
      </c>
      <c r="AJ269" s="23">
        <f>(R269/AG269)*100</f>
        <v>0.24249036353174566</v>
      </c>
      <c r="AK269" s="23">
        <f>(U269/AG269)*100</f>
        <v>0.2893044753802354</v>
      </c>
      <c r="AL269" s="23">
        <f t="shared" si="59"/>
        <v>2.101</v>
      </c>
    </row>
    <row r="270" spans="1:38" ht="12.75">
      <c r="A270" s="14" t="s">
        <v>578</v>
      </c>
      <c r="B270" s="15" t="s">
        <v>579</v>
      </c>
      <c r="C270" s="16" t="s">
        <v>560</v>
      </c>
      <c r="D270" s="17"/>
      <c r="E270" s="17"/>
      <c r="F270" s="36">
        <v>149379190</v>
      </c>
      <c r="G270" s="34">
        <v>89.71</v>
      </c>
      <c r="H270" s="20">
        <f t="shared" si="54"/>
        <v>0.8970999999999999</v>
      </c>
      <c r="I270" s="18">
        <v>500992.88</v>
      </c>
      <c r="J270" s="18">
        <v>42242.24</v>
      </c>
      <c r="L270" s="18">
        <v>52284.01</v>
      </c>
      <c r="M270" s="21">
        <f t="shared" si="55"/>
        <v>595519.13</v>
      </c>
      <c r="N270" s="18">
        <v>1780162</v>
      </c>
      <c r="O270" s="18">
        <v>655432.83</v>
      </c>
      <c r="Q270" s="21">
        <f t="shared" si="56"/>
        <v>2435594.83</v>
      </c>
      <c r="R270" s="18">
        <v>930233.28</v>
      </c>
      <c r="U270" s="22">
        <f t="shared" si="57"/>
        <v>930233.28</v>
      </c>
      <c r="V270" s="21">
        <f t="shared" si="58"/>
        <v>3961347.2399999998</v>
      </c>
      <c r="W270" s="23">
        <f t="shared" si="48"/>
        <v>0.6227328451841251</v>
      </c>
      <c r="X270" s="23">
        <f t="shared" si="48"/>
        <v>0</v>
      </c>
      <c r="Y270" s="23">
        <f t="shared" si="49"/>
        <v>0.6227328451841251</v>
      </c>
      <c r="Z270" s="24">
        <f t="shared" si="50"/>
        <v>1.6304780003158406</v>
      </c>
      <c r="AA270" s="24">
        <f t="shared" si="51"/>
        <v>0.398662711988196</v>
      </c>
      <c r="AB270" s="25"/>
      <c r="AC270" s="24">
        <f t="shared" si="52"/>
        <v>2.651873557488161</v>
      </c>
      <c r="AD270" s="35">
        <v>260276.95961995248</v>
      </c>
      <c r="AE270" s="27">
        <f t="shared" si="53"/>
        <v>6902.215868395659</v>
      </c>
      <c r="AF270" s="29"/>
      <c r="AG270" s="30">
        <f>F270/H270</f>
        <v>166513421.0232973</v>
      </c>
      <c r="AH270" s="23">
        <f>(M270/AG270)*100</f>
        <v>0.35764031892461057</v>
      </c>
      <c r="AI270" s="23">
        <f>(Q270/AG270)*100</f>
        <v>1.4627018140833403</v>
      </c>
      <c r="AJ270" s="23">
        <f>(R270/AG270)*100</f>
        <v>0.5586536354146785</v>
      </c>
      <c r="AK270" s="23">
        <f>(U270/AG270)*100</f>
        <v>0.5586536354146785</v>
      </c>
      <c r="AL270" s="23">
        <f t="shared" si="59"/>
        <v>2.3800000000000003</v>
      </c>
    </row>
    <row r="271" spans="1:38" ht="12.75">
      <c r="A271" s="14" t="s">
        <v>580</v>
      </c>
      <c r="B271" s="15" t="s">
        <v>581</v>
      </c>
      <c r="C271" s="16" t="s">
        <v>560</v>
      </c>
      <c r="D271" s="17"/>
      <c r="E271" s="17"/>
      <c r="F271" s="36">
        <v>139461256</v>
      </c>
      <c r="G271" s="34">
        <v>81.11</v>
      </c>
      <c r="H271" s="20">
        <f t="shared" si="54"/>
        <v>0.8111</v>
      </c>
      <c r="I271" s="18">
        <v>523030.23000000004</v>
      </c>
      <c r="J271" s="18">
        <v>44100.26</v>
      </c>
      <c r="L271" s="18">
        <v>54583.47</v>
      </c>
      <c r="M271" s="21">
        <f t="shared" si="55"/>
        <v>621713.96</v>
      </c>
      <c r="N271" s="18">
        <v>1639802</v>
      </c>
      <c r="O271" s="18">
        <v>1036112.18</v>
      </c>
      <c r="Q271" s="21">
        <f t="shared" si="56"/>
        <v>2675914.18</v>
      </c>
      <c r="R271" s="18">
        <v>670000</v>
      </c>
      <c r="S271" s="18">
        <v>14000</v>
      </c>
      <c r="U271" s="22">
        <f t="shared" si="57"/>
        <v>684000</v>
      </c>
      <c r="V271" s="21">
        <f t="shared" si="58"/>
        <v>3981628.14</v>
      </c>
      <c r="W271" s="23">
        <f t="shared" si="48"/>
        <v>0.4804201677346144</v>
      </c>
      <c r="X271" s="23">
        <f t="shared" si="48"/>
        <v>0.010038630370574033</v>
      </c>
      <c r="Y271" s="23">
        <f t="shared" si="49"/>
        <v>0.4904587981051884</v>
      </c>
      <c r="Z271" s="24">
        <f t="shared" si="50"/>
        <v>1.918750954028408</v>
      </c>
      <c r="AA271" s="24">
        <f t="shared" si="51"/>
        <v>0.4457969029047035</v>
      </c>
      <c r="AB271" s="25"/>
      <c r="AC271" s="24">
        <f t="shared" si="52"/>
        <v>2.8550066550383</v>
      </c>
      <c r="AD271" s="35">
        <v>183421.3986013986</v>
      </c>
      <c r="AE271" s="27">
        <f t="shared" si="53"/>
        <v>5236.6931368342575</v>
      </c>
      <c r="AF271" s="29"/>
      <c r="AG271" s="30">
        <f>F271/H271</f>
        <v>171940890.1491801</v>
      </c>
      <c r="AH271" s="23">
        <f>(M271/AG271)*100</f>
        <v>0.361585867946005</v>
      </c>
      <c r="AI271" s="23">
        <f>(Q271/AG271)*100</f>
        <v>1.5562988988124418</v>
      </c>
      <c r="AJ271" s="23">
        <f>(R271/AG271)*100</f>
        <v>0.38966879804954574</v>
      </c>
      <c r="AK271" s="23">
        <f>(U271/AG271)*100</f>
        <v>0.3978111311431184</v>
      </c>
      <c r="AL271" s="23">
        <f t="shared" si="59"/>
        <v>2.3160000000000003</v>
      </c>
    </row>
    <row r="272" spans="1:38" ht="12.75">
      <c r="A272" s="14" t="s">
        <v>582</v>
      </c>
      <c r="B272" s="15" t="s">
        <v>583</v>
      </c>
      <c r="C272" s="16" t="s">
        <v>560</v>
      </c>
      <c r="D272" s="17"/>
      <c r="E272" s="17"/>
      <c r="F272" s="36">
        <v>123957928</v>
      </c>
      <c r="G272" s="34">
        <v>94.09</v>
      </c>
      <c r="H272" s="20">
        <f t="shared" si="54"/>
        <v>0.9409000000000001</v>
      </c>
      <c r="I272" s="18">
        <v>392098</v>
      </c>
      <c r="J272" s="18">
        <v>33059.88</v>
      </c>
      <c r="L272" s="18">
        <v>40916.06</v>
      </c>
      <c r="M272" s="21">
        <f t="shared" si="55"/>
        <v>466073.94</v>
      </c>
      <c r="N272" s="18">
        <v>1990013</v>
      </c>
      <c r="O272" s="18">
        <v>803947.03</v>
      </c>
      <c r="Q272" s="21">
        <f t="shared" si="56"/>
        <v>2793960.0300000003</v>
      </c>
      <c r="R272" s="18">
        <v>535738</v>
      </c>
      <c r="U272" s="22">
        <f t="shared" si="57"/>
        <v>535738</v>
      </c>
      <c r="V272" s="21">
        <f t="shared" si="58"/>
        <v>3795771.97</v>
      </c>
      <c r="W272" s="23">
        <f t="shared" si="48"/>
        <v>0.4321934132361425</v>
      </c>
      <c r="X272" s="23">
        <f t="shared" si="48"/>
        <v>0</v>
      </c>
      <c r="Y272" s="23">
        <f t="shared" si="49"/>
        <v>0.4321934132361425</v>
      </c>
      <c r="Z272" s="24">
        <f t="shared" si="50"/>
        <v>2.253958318825723</v>
      </c>
      <c r="AA272" s="24">
        <f t="shared" si="51"/>
        <v>0.37599365165251875</v>
      </c>
      <c r="AB272" s="25"/>
      <c r="AC272" s="24">
        <f t="shared" si="52"/>
        <v>3.0621453837143844</v>
      </c>
      <c r="AD272" s="35">
        <v>244539.3152173913</v>
      </c>
      <c r="AE272" s="27">
        <f t="shared" si="53"/>
        <v>7488.149352296114</v>
      </c>
      <c r="AF272" s="29"/>
      <c r="AG272" s="30">
        <f>F272/H272</f>
        <v>131743998.29950047</v>
      </c>
      <c r="AH272" s="23">
        <f>(M272/AG272)*100</f>
        <v>0.35377242683985494</v>
      </c>
      <c r="AI272" s="23">
        <f>(Q272/AG272)*100</f>
        <v>2.120749382183123</v>
      </c>
      <c r="AJ272" s="23">
        <f>(R272/AG272)*100</f>
        <v>0.4066507825138866</v>
      </c>
      <c r="AK272" s="23">
        <f>(U272/AG272)*100</f>
        <v>0.4066507825138866</v>
      </c>
      <c r="AL272" s="23">
        <f t="shared" si="59"/>
        <v>2.882</v>
      </c>
    </row>
    <row r="273" spans="1:38" ht="12.75">
      <c r="A273" s="14" t="s">
        <v>584</v>
      </c>
      <c r="B273" s="15" t="s">
        <v>585</v>
      </c>
      <c r="C273" s="16" t="s">
        <v>560</v>
      </c>
      <c r="D273" s="17"/>
      <c r="E273" s="17"/>
      <c r="F273" s="36">
        <v>377043217</v>
      </c>
      <c r="G273" s="34">
        <v>96.88</v>
      </c>
      <c r="H273" s="20">
        <f t="shared" si="54"/>
        <v>0.9688</v>
      </c>
      <c r="I273" s="18">
        <v>1179215.58</v>
      </c>
      <c r="J273" s="18">
        <v>99420.79</v>
      </c>
      <c r="L273" s="18">
        <v>123063.62</v>
      </c>
      <c r="M273" s="21">
        <f t="shared" si="55"/>
        <v>1401699.9900000002</v>
      </c>
      <c r="N273" s="18">
        <v>5343727</v>
      </c>
      <c r="O273" s="18">
        <v>2187434.29</v>
      </c>
      <c r="Q273" s="21">
        <f t="shared" si="56"/>
        <v>7531161.29</v>
      </c>
      <c r="R273" s="18">
        <v>2975990.32</v>
      </c>
      <c r="U273" s="22">
        <f t="shared" si="57"/>
        <v>2975990.32</v>
      </c>
      <c r="V273" s="21">
        <f t="shared" si="58"/>
        <v>11908851.599999998</v>
      </c>
      <c r="W273" s="23">
        <f t="shared" si="48"/>
        <v>0.7892968725651415</v>
      </c>
      <c r="X273" s="23">
        <f t="shared" si="48"/>
        <v>0</v>
      </c>
      <c r="Y273" s="23">
        <f t="shared" si="49"/>
        <v>0.7892968725651415</v>
      </c>
      <c r="Z273" s="24">
        <f t="shared" si="50"/>
        <v>1.997426541690047</v>
      </c>
      <c r="AA273" s="24">
        <f t="shared" si="51"/>
        <v>0.3717610944317824</v>
      </c>
      <c r="AB273" s="25"/>
      <c r="AC273" s="24">
        <f t="shared" si="52"/>
        <v>3.1584845086869704</v>
      </c>
      <c r="AD273" s="35">
        <v>262839.02077151334</v>
      </c>
      <c r="AE273" s="27">
        <f t="shared" si="53"/>
        <v>8301.729753852776</v>
      </c>
      <c r="AF273" s="29"/>
      <c r="AG273" s="30">
        <f>F273/H273</f>
        <v>389185814.40957886</v>
      </c>
      <c r="AH273" s="23">
        <f>(M273/AG273)*100</f>
        <v>0.3601621482855108</v>
      </c>
      <c r="AI273" s="23">
        <f>(Q273/AG273)*100</f>
        <v>1.9351068335893178</v>
      </c>
      <c r="AJ273" s="23">
        <f>(R273/AG273)*100</f>
        <v>0.764670810141109</v>
      </c>
      <c r="AK273" s="23">
        <f>(U273/AG273)*100</f>
        <v>0.764670810141109</v>
      </c>
      <c r="AL273" s="23">
        <f t="shared" si="59"/>
        <v>3.06</v>
      </c>
    </row>
    <row r="274" spans="1:38" ht="12.75">
      <c r="A274" s="14" t="s">
        <v>586</v>
      </c>
      <c r="B274" s="15" t="s">
        <v>587</v>
      </c>
      <c r="C274" s="16" t="s">
        <v>560</v>
      </c>
      <c r="D274" s="17"/>
      <c r="E274" s="17"/>
      <c r="F274" s="36">
        <v>770225050</v>
      </c>
      <c r="G274" s="34">
        <v>102.83</v>
      </c>
      <c r="H274" s="20">
        <f t="shared" si="54"/>
        <v>1.0283</v>
      </c>
      <c r="I274" s="18">
        <v>2266161.8000000003</v>
      </c>
      <c r="J274" s="18">
        <v>191071.81</v>
      </c>
      <c r="L274" s="18">
        <v>236496.76</v>
      </c>
      <c r="M274" s="21">
        <f t="shared" si="55"/>
        <v>2693730.37</v>
      </c>
      <c r="N274" s="18">
        <v>8416472</v>
      </c>
      <c r="O274" s="18">
        <v>4079542.76</v>
      </c>
      <c r="Q274" s="21">
        <f t="shared" si="56"/>
        <v>12496014.76</v>
      </c>
      <c r="U274" s="22">
        <f t="shared" si="57"/>
        <v>0</v>
      </c>
      <c r="V274" s="21">
        <f t="shared" si="58"/>
        <v>15189745.13</v>
      </c>
      <c r="W274" s="23">
        <f t="shared" si="48"/>
        <v>0</v>
      </c>
      <c r="X274" s="23">
        <f t="shared" si="48"/>
        <v>0</v>
      </c>
      <c r="Y274" s="23">
        <f t="shared" si="49"/>
        <v>0</v>
      </c>
      <c r="Z274" s="24">
        <f t="shared" si="50"/>
        <v>1.622384880886437</v>
      </c>
      <c r="AA274" s="24">
        <f t="shared" si="51"/>
        <v>0.34973289559979903</v>
      </c>
      <c r="AB274" s="25"/>
      <c r="AC274" s="24">
        <f t="shared" si="52"/>
        <v>1.972117776486236</v>
      </c>
      <c r="AD274" s="35">
        <v>354016.4705882353</v>
      </c>
      <c r="AE274" s="27">
        <f t="shared" si="53"/>
        <v>6981.621748159756</v>
      </c>
      <c r="AF274" s="29"/>
      <c r="AG274" s="30">
        <f>F274/H274</f>
        <v>749027569.7753574</v>
      </c>
      <c r="AH274" s="23">
        <f>(M274/AG274)*100</f>
        <v>0.3596303365452734</v>
      </c>
      <c r="AI274" s="23">
        <f>(Q274/AG274)*100</f>
        <v>1.6682983730155234</v>
      </c>
      <c r="AJ274" s="23">
        <f>(R274/AG274)*100</f>
        <v>0</v>
      </c>
      <c r="AK274" s="23">
        <f>(U274/AG274)*100</f>
        <v>0</v>
      </c>
      <c r="AL274" s="23">
        <f t="shared" si="59"/>
        <v>2.028</v>
      </c>
    </row>
    <row r="275" spans="1:38" ht="12.75">
      <c r="A275" s="14" t="s">
        <v>588</v>
      </c>
      <c r="B275" s="15" t="s">
        <v>589</v>
      </c>
      <c r="C275" s="16" t="s">
        <v>560</v>
      </c>
      <c r="D275" s="17"/>
      <c r="E275" s="17"/>
      <c r="F275" s="36">
        <v>608107112</v>
      </c>
      <c r="G275" s="34">
        <v>94.84</v>
      </c>
      <c r="H275" s="20">
        <f t="shared" si="54"/>
        <v>0.9484</v>
      </c>
      <c r="I275" s="18">
        <v>1907948.89</v>
      </c>
      <c r="J275" s="18">
        <v>160863.97</v>
      </c>
      <c r="L275" s="18">
        <v>199102.07</v>
      </c>
      <c r="M275" s="21">
        <f t="shared" si="55"/>
        <v>2267914.9299999997</v>
      </c>
      <c r="N275" s="18">
        <v>5425640</v>
      </c>
      <c r="O275" s="18">
        <v>3340690.83</v>
      </c>
      <c r="Q275" s="21">
        <f t="shared" si="56"/>
        <v>8766330.83</v>
      </c>
      <c r="R275" s="18">
        <v>1162954</v>
      </c>
      <c r="S275" s="18">
        <v>182500</v>
      </c>
      <c r="U275" s="22">
        <f t="shared" si="57"/>
        <v>1345454</v>
      </c>
      <c r="V275" s="21">
        <f t="shared" si="58"/>
        <v>12379699.760000002</v>
      </c>
      <c r="W275" s="23">
        <f t="shared" si="48"/>
        <v>0.19124163770674663</v>
      </c>
      <c r="X275" s="23">
        <f t="shared" si="48"/>
        <v>0.030011160270725465</v>
      </c>
      <c r="Y275" s="23">
        <f t="shared" si="49"/>
        <v>0.2212527979774721</v>
      </c>
      <c r="Z275" s="24">
        <f t="shared" si="50"/>
        <v>1.4415767645223658</v>
      </c>
      <c r="AA275" s="24">
        <f t="shared" si="51"/>
        <v>0.3729466216142527</v>
      </c>
      <c r="AB275" s="25"/>
      <c r="AC275" s="24">
        <f t="shared" si="52"/>
        <v>2.035776184114091</v>
      </c>
      <c r="AD275" s="35">
        <v>366330.6374228924</v>
      </c>
      <c r="AE275" s="27">
        <f t="shared" si="53"/>
        <v>7457.671871768584</v>
      </c>
      <c r="AF275" s="29"/>
      <c r="AG275" s="30">
        <f>F275/H275</f>
        <v>641192652.8890764</v>
      </c>
      <c r="AH275" s="23">
        <f>(M275/AG275)*100</f>
        <v>0.3537025759389572</v>
      </c>
      <c r="AI275" s="23">
        <f>(Q275/AG275)*100</f>
        <v>1.367191403473012</v>
      </c>
      <c r="AJ275" s="23">
        <f>(R275/AG275)*100</f>
        <v>0.1813735692010785</v>
      </c>
      <c r="AK275" s="23">
        <f>(U275/AG275)*100</f>
        <v>0.20983615360183455</v>
      </c>
      <c r="AL275" s="23">
        <f t="shared" si="59"/>
        <v>1.931</v>
      </c>
    </row>
    <row r="276" spans="1:38" ht="12.75">
      <c r="A276" s="14" t="s">
        <v>590</v>
      </c>
      <c r="B276" s="15" t="s">
        <v>591</v>
      </c>
      <c r="C276" s="16" t="s">
        <v>560</v>
      </c>
      <c r="D276" s="17"/>
      <c r="E276" s="17"/>
      <c r="F276" s="36">
        <v>720456385</v>
      </c>
      <c r="G276" s="34">
        <v>98.29</v>
      </c>
      <c r="H276" s="20">
        <f t="shared" si="54"/>
        <v>0.9829000000000001</v>
      </c>
      <c r="I276" s="18">
        <v>2173058.31</v>
      </c>
      <c r="L276" s="18">
        <v>226784.14</v>
      </c>
      <c r="M276" s="21">
        <f t="shared" si="55"/>
        <v>2399842.45</v>
      </c>
      <c r="N276" s="18">
        <v>3035582</v>
      </c>
      <c r="O276" s="18">
        <v>4886711.39</v>
      </c>
      <c r="Q276" s="21">
        <f t="shared" si="56"/>
        <v>7922293.39</v>
      </c>
      <c r="R276" s="18">
        <v>2207975.94</v>
      </c>
      <c r="S276" s="18">
        <v>72320</v>
      </c>
      <c r="T276" s="18">
        <v>250632</v>
      </c>
      <c r="U276" s="22">
        <f t="shared" si="57"/>
        <v>2530927.94</v>
      </c>
      <c r="V276" s="21">
        <f t="shared" si="58"/>
        <v>12853063.780000001</v>
      </c>
      <c r="W276" s="23">
        <f t="shared" si="48"/>
        <v>0.3064690640502825</v>
      </c>
      <c r="X276" s="23">
        <f t="shared" si="48"/>
        <v>0.010038081625163195</v>
      </c>
      <c r="Y276" s="23">
        <f t="shared" si="49"/>
        <v>0.35129509470583703</v>
      </c>
      <c r="Z276" s="24">
        <f t="shared" si="50"/>
        <v>1.0996215114395855</v>
      </c>
      <c r="AA276" s="24">
        <f t="shared" si="51"/>
        <v>0.333100309743247</v>
      </c>
      <c r="AB276" s="25"/>
      <c r="AC276" s="24">
        <f t="shared" si="52"/>
        <v>1.7840169158886698</v>
      </c>
      <c r="AD276" s="35">
        <v>357842.95511221944</v>
      </c>
      <c r="AE276" s="27">
        <f t="shared" si="53"/>
        <v>6383.978851517894</v>
      </c>
      <c r="AF276" s="29"/>
      <c r="AG276" s="30">
        <f>F276/H276</f>
        <v>732990522.9423134</v>
      </c>
      <c r="AH276" s="23">
        <f>(M276/AG276)*100</f>
        <v>0.32740429444663754</v>
      </c>
      <c r="AI276" s="23">
        <f>(Q276/AG276)*100</f>
        <v>1.0808179835939689</v>
      </c>
      <c r="AJ276" s="23">
        <f>(R276/AG276)*100</f>
        <v>0.3012284430550227</v>
      </c>
      <c r="AK276" s="23">
        <f>(U276/AG276)*100</f>
        <v>0.3452879485863673</v>
      </c>
      <c r="AL276" s="23">
        <f t="shared" si="59"/>
        <v>1.753</v>
      </c>
    </row>
    <row r="277" spans="1:38" ht="12.75">
      <c r="A277" s="14" t="s">
        <v>592</v>
      </c>
      <c r="B277" s="15" t="s">
        <v>593</v>
      </c>
      <c r="C277" s="16" t="s">
        <v>560</v>
      </c>
      <c r="D277" s="17"/>
      <c r="E277" s="17"/>
      <c r="F277" s="36">
        <v>278021846</v>
      </c>
      <c r="G277" s="34">
        <v>95.57</v>
      </c>
      <c r="H277" s="20">
        <f t="shared" si="54"/>
        <v>0.9556999999999999</v>
      </c>
      <c r="I277" s="18">
        <v>850171.38</v>
      </c>
      <c r="J277" s="18">
        <v>71686.04</v>
      </c>
      <c r="L277" s="18">
        <v>88709.99</v>
      </c>
      <c r="M277" s="21">
        <f t="shared" si="55"/>
        <v>1010567.41</v>
      </c>
      <c r="N277" s="18">
        <v>2330413</v>
      </c>
      <c r="O277" s="18">
        <v>1602131.43</v>
      </c>
      <c r="Q277" s="21">
        <f t="shared" si="56"/>
        <v>3932544.4299999997</v>
      </c>
      <c r="R277" s="18">
        <v>699500</v>
      </c>
      <c r="U277" s="22">
        <f t="shared" si="57"/>
        <v>699500</v>
      </c>
      <c r="V277" s="21">
        <f t="shared" si="58"/>
        <v>5642611.84</v>
      </c>
      <c r="W277" s="23">
        <f t="shared" si="48"/>
        <v>0.2515989337039364</v>
      </c>
      <c r="X277" s="23">
        <f t="shared" si="48"/>
        <v>0</v>
      </c>
      <c r="Y277" s="23">
        <f t="shared" si="49"/>
        <v>0.2515989337039364</v>
      </c>
      <c r="Z277" s="24">
        <f t="shared" si="50"/>
        <v>1.414473174169198</v>
      </c>
      <c r="AA277" s="24">
        <f t="shared" si="51"/>
        <v>0.3634848931979252</v>
      </c>
      <c r="AB277" s="25"/>
      <c r="AC277" s="24">
        <f t="shared" si="52"/>
        <v>2.0295570010710597</v>
      </c>
      <c r="AD277" s="35">
        <v>280547.0695970696</v>
      </c>
      <c r="AE277" s="27">
        <f t="shared" si="53"/>
        <v>5693.862692307024</v>
      </c>
      <c r="AF277" s="29"/>
      <c r="AG277" s="30">
        <f>F277/H277</f>
        <v>290909120.0167417</v>
      </c>
      <c r="AH277" s="23">
        <f>(M277/AG277)*100</f>
        <v>0.34738251242925705</v>
      </c>
      <c r="AI277" s="23">
        <f>(Q277/AG277)*100</f>
        <v>1.3518120125535025</v>
      </c>
      <c r="AJ277" s="23">
        <f>(R277/AG277)*100</f>
        <v>0.24045310094085193</v>
      </c>
      <c r="AK277" s="23">
        <f>(U277/AG277)*100</f>
        <v>0.24045310094085193</v>
      </c>
      <c r="AL277" s="23">
        <f t="shared" si="59"/>
        <v>1.939</v>
      </c>
    </row>
    <row r="278" spans="1:38" ht="12.75">
      <c r="A278" s="14" t="s">
        <v>594</v>
      </c>
      <c r="B278" s="15" t="s">
        <v>595</v>
      </c>
      <c r="C278" s="16" t="s">
        <v>560</v>
      </c>
      <c r="D278" s="17"/>
      <c r="E278" s="17"/>
      <c r="F278" s="36">
        <v>749942158</v>
      </c>
      <c r="G278" s="34">
        <v>79.88</v>
      </c>
      <c r="H278" s="20">
        <f t="shared" si="54"/>
        <v>0.7988</v>
      </c>
      <c r="I278" s="18">
        <v>2788220.7199999997</v>
      </c>
      <c r="J278" s="18">
        <v>235087.45</v>
      </c>
      <c r="L278" s="18">
        <v>290973.17</v>
      </c>
      <c r="M278" s="21">
        <f t="shared" si="55"/>
        <v>3314281.34</v>
      </c>
      <c r="N278" s="18">
        <v>10356595</v>
      </c>
      <c r="O278" s="18">
        <v>5384155.77</v>
      </c>
      <c r="Q278" s="21">
        <f t="shared" si="56"/>
        <v>15740750.77</v>
      </c>
      <c r="R278" s="18">
        <v>679196</v>
      </c>
      <c r="S278" s="18">
        <v>74994</v>
      </c>
      <c r="U278" s="22">
        <f t="shared" si="57"/>
        <v>754190</v>
      </c>
      <c r="V278" s="21">
        <f t="shared" si="58"/>
        <v>19809222.11</v>
      </c>
      <c r="W278" s="23">
        <f t="shared" si="48"/>
        <v>0.09056645139290863</v>
      </c>
      <c r="X278" s="23">
        <f t="shared" si="48"/>
        <v>0.009999971224447419</v>
      </c>
      <c r="Y278" s="23">
        <f t="shared" si="49"/>
        <v>0.10056642261735604</v>
      </c>
      <c r="Z278" s="24">
        <f t="shared" si="50"/>
        <v>2.0989286443075255</v>
      </c>
      <c r="AA278" s="24">
        <f t="shared" si="51"/>
        <v>0.4419382621239437</v>
      </c>
      <c r="AB278" s="25"/>
      <c r="AC278" s="24">
        <f t="shared" si="52"/>
        <v>2.6414333290488248</v>
      </c>
      <c r="AD278" s="35">
        <v>308745.5713020372</v>
      </c>
      <c r="AE278" s="27">
        <f t="shared" si="53"/>
        <v>8155.308422334214</v>
      </c>
      <c r="AF278" s="29"/>
      <c r="AG278" s="30">
        <f>F278/H278</f>
        <v>938835951.4271407</v>
      </c>
      <c r="AH278" s="23">
        <f>(M278/AG278)*100</f>
        <v>0.3530202837846062</v>
      </c>
      <c r="AI278" s="23">
        <f>(Q278/AG278)*100</f>
        <v>1.6766242010728512</v>
      </c>
      <c r="AJ278" s="23">
        <f>(R278/AG278)*100</f>
        <v>0.07234448137265541</v>
      </c>
      <c r="AK278" s="23">
        <f>(U278/AG278)*100</f>
        <v>0.08033245838674401</v>
      </c>
      <c r="AL278" s="23">
        <f t="shared" si="59"/>
        <v>2.1100000000000003</v>
      </c>
    </row>
    <row r="279" spans="1:38" ht="12.75">
      <c r="A279" s="14" t="s">
        <v>596</v>
      </c>
      <c r="B279" s="15" t="s">
        <v>597</v>
      </c>
      <c r="C279" s="16" t="s">
        <v>560</v>
      </c>
      <c r="D279" s="17"/>
      <c r="E279" s="17"/>
      <c r="F279" s="36">
        <v>117301838</v>
      </c>
      <c r="G279" s="34">
        <v>91.26</v>
      </c>
      <c r="H279" s="20">
        <f t="shared" si="54"/>
        <v>0.9126000000000001</v>
      </c>
      <c r="I279" s="18">
        <v>441952.10000000003</v>
      </c>
      <c r="L279" s="18">
        <v>46122.38</v>
      </c>
      <c r="M279" s="21">
        <f t="shared" si="55"/>
        <v>488074.48000000004</v>
      </c>
      <c r="N279" s="18">
        <v>1736759</v>
      </c>
      <c r="O279" s="18">
        <v>776592.41</v>
      </c>
      <c r="Q279" s="21">
        <f t="shared" si="56"/>
        <v>2513351.41</v>
      </c>
      <c r="R279" s="18">
        <v>753234</v>
      </c>
      <c r="T279" s="18">
        <v>48695</v>
      </c>
      <c r="U279" s="22">
        <f t="shared" si="57"/>
        <v>801929</v>
      </c>
      <c r="V279" s="21">
        <f t="shared" si="58"/>
        <v>3803354.89</v>
      </c>
      <c r="W279" s="23">
        <f t="shared" si="48"/>
        <v>0.642133160777924</v>
      </c>
      <c r="X279" s="23">
        <f t="shared" si="48"/>
        <v>0</v>
      </c>
      <c r="Y279" s="23">
        <f t="shared" si="49"/>
        <v>0.6836457242895034</v>
      </c>
      <c r="Z279" s="24">
        <f t="shared" si="50"/>
        <v>2.1426360002986486</v>
      </c>
      <c r="AA279" s="24">
        <f t="shared" si="51"/>
        <v>0.4160842560710771</v>
      </c>
      <c r="AB279" s="25"/>
      <c r="AC279" s="24">
        <f t="shared" si="52"/>
        <v>3.242365980659229</v>
      </c>
      <c r="AD279" s="35">
        <v>229760.5700712589</v>
      </c>
      <c r="AE279" s="27">
        <f t="shared" si="53"/>
        <v>7449.678560959209</v>
      </c>
      <c r="AF279" s="29"/>
      <c r="AG279" s="30">
        <f>F279/H279</f>
        <v>128535873.32895024</v>
      </c>
      <c r="AH279" s="23">
        <f>(M279/AG279)*100</f>
        <v>0.37971849209046504</v>
      </c>
      <c r="AI279" s="23">
        <f>(Q279/AG279)*100</f>
        <v>1.9553696138725467</v>
      </c>
      <c r="AJ279" s="23">
        <f>(R279/AG279)*100</f>
        <v>0.5860107225259336</v>
      </c>
      <c r="AK279" s="23">
        <f>(U279/AG279)*100</f>
        <v>0.6238950879866009</v>
      </c>
      <c r="AL279" s="23">
        <f t="shared" si="59"/>
        <v>2.959</v>
      </c>
    </row>
    <row r="280" spans="1:38" ht="12.75">
      <c r="A280" s="14" t="s">
        <v>598</v>
      </c>
      <c r="B280" s="15" t="s">
        <v>599</v>
      </c>
      <c r="C280" s="16" t="s">
        <v>560</v>
      </c>
      <c r="D280" s="17"/>
      <c r="E280" s="17"/>
      <c r="F280" s="36">
        <v>3952150808</v>
      </c>
      <c r="G280" s="34">
        <v>95.79</v>
      </c>
      <c r="H280" s="20">
        <f t="shared" si="54"/>
        <v>0.9579000000000001</v>
      </c>
      <c r="I280" s="18">
        <v>12218919.88</v>
      </c>
      <c r="J280" s="18">
        <v>1030485.12</v>
      </c>
      <c r="L280" s="18">
        <v>1275330.64</v>
      </c>
      <c r="M280" s="21">
        <f t="shared" si="55"/>
        <v>14524735.64</v>
      </c>
      <c r="N280" s="18">
        <v>41404642.36</v>
      </c>
      <c r="O280" s="18">
        <v>21874730.16</v>
      </c>
      <c r="Q280" s="21">
        <f t="shared" si="56"/>
        <v>63279372.519999996</v>
      </c>
      <c r="R280" s="18">
        <v>11124624</v>
      </c>
      <c r="S280" s="18">
        <v>592822.62</v>
      </c>
      <c r="U280" s="22">
        <f t="shared" si="57"/>
        <v>11717446.62</v>
      </c>
      <c r="V280" s="21">
        <f t="shared" si="58"/>
        <v>89521554.78</v>
      </c>
      <c r="W280" s="23">
        <f t="shared" si="48"/>
        <v>0.2814827809070792</v>
      </c>
      <c r="X280" s="23">
        <f t="shared" si="48"/>
        <v>0.014999999969636788</v>
      </c>
      <c r="Y280" s="23">
        <f t="shared" si="49"/>
        <v>0.296482780876716</v>
      </c>
      <c r="Z280" s="24">
        <f t="shared" si="50"/>
        <v>1.6011375980873248</v>
      </c>
      <c r="AA280" s="24">
        <f t="shared" si="51"/>
        <v>0.36751471149832704</v>
      </c>
      <c r="AB280" s="25"/>
      <c r="AC280" s="24">
        <f t="shared" si="52"/>
        <v>2.2651350904623677</v>
      </c>
      <c r="AD280" s="35">
        <v>398269.7516076157</v>
      </c>
      <c r="AE280" s="27">
        <f t="shared" si="53"/>
        <v>9021.347898361413</v>
      </c>
      <c r="AF280" s="29"/>
      <c r="AG280" s="30">
        <f>F280/H280</f>
        <v>4125849053.13707</v>
      </c>
      <c r="AH280" s="23">
        <f>(M280/AG280)*100</f>
        <v>0.3520423421442475</v>
      </c>
      <c r="AI280" s="23">
        <f>(Q280/AG280)*100</f>
        <v>1.5337297052078485</v>
      </c>
      <c r="AJ280" s="23">
        <f>(R280/AG280)*100</f>
        <v>0.2696323558308912</v>
      </c>
      <c r="AK280" s="23">
        <f>(U280/AG280)*100</f>
        <v>0.28400085580180623</v>
      </c>
      <c r="AL280" s="23">
        <f t="shared" si="59"/>
        <v>2.17</v>
      </c>
    </row>
    <row r="281" spans="1:38" ht="12.75">
      <c r="A281" s="14" t="s">
        <v>600</v>
      </c>
      <c r="B281" s="15" t="s">
        <v>601</v>
      </c>
      <c r="C281" s="16" t="s">
        <v>560</v>
      </c>
      <c r="D281" s="33"/>
      <c r="E281" s="17"/>
      <c r="F281" s="36">
        <v>2740551605</v>
      </c>
      <c r="G281" s="34">
        <v>83.71</v>
      </c>
      <c r="H281" s="20">
        <f t="shared" si="54"/>
        <v>0.8371</v>
      </c>
      <c r="I281" s="18">
        <v>10013670.2</v>
      </c>
      <c r="J281" s="18">
        <v>844257.37</v>
      </c>
      <c r="L281" s="18">
        <v>1045006.56</v>
      </c>
      <c r="M281" s="21">
        <f t="shared" si="55"/>
        <v>11902934.129999999</v>
      </c>
      <c r="N281" s="18">
        <v>29496732.55</v>
      </c>
      <c r="O281" s="18">
        <v>19454665.46</v>
      </c>
      <c r="Q281" s="21">
        <f t="shared" si="56"/>
        <v>48951398.010000005</v>
      </c>
      <c r="R281" s="18">
        <v>11837590</v>
      </c>
      <c r="S281" s="18">
        <v>548035.9</v>
      </c>
      <c r="U281" s="22">
        <f t="shared" si="57"/>
        <v>12385625.9</v>
      </c>
      <c r="V281" s="21">
        <f t="shared" si="58"/>
        <v>73239958.03999999</v>
      </c>
      <c r="W281" s="23">
        <f t="shared" si="48"/>
        <v>0.4319418754386127</v>
      </c>
      <c r="X281" s="23">
        <f t="shared" si="48"/>
        <v>0.01999728445179196</v>
      </c>
      <c r="Y281" s="23">
        <f t="shared" si="49"/>
        <v>0.4519391598904046</v>
      </c>
      <c r="Z281" s="24">
        <f t="shared" si="50"/>
        <v>1.7861877849952037</v>
      </c>
      <c r="AA281" s="24">
        <f t="shared" si="51"/>
        <v>0.4343262176958715</v>
      </c>
      <c r="AB281" s="25"/>
      <c r="AC281" s="24">
        <f t="shared" si="52"/>
        <v>2.6724531625814794</v>
      </c>
      <c r="AD281" s="35">
        <v>376360.32664171484</v>
      </c>
      <c r="AE281" s="27">
        <f t="shared" si="53"/>
        <v>10058.053452038494</v>
      </c>
      <c r="AF281" s="29"/>
      <c r="AG281" s="30">
        <f>F281/H281</f>
        <v>3273864060.4467807</v>
      </c>
      <c r="AH281" s="23">
        <f>(M281/AG281)*100</f>
        <v>0.363574476833214</v>
      </c>
      <c r="AI281" s="23">
        <f>(Q281/AG281)*100</f>
        <v>1.495217794819485</v>
      </c>
      <c r="AJ281" s="23">
        <f>(R281/AG281)*100</f>
        <v>0.3615785439296626</v>
      </c>
      <c r="AK281" s="23">
        <f>(U281/AG281)*100</f>
        <v>0.3783182707442577</v>
      </c>
      <c r="AL281" s="23">
        <f t="shared" si="59"/>
        <v>2.237</v>
      </c>
    </row>
    <row r="282" spans="1:38" ht="12.75">
      <c r="A282" s="14" t="s">
        <v>602</v>
      </c>
      <c r="B282" s="15" t="s">
        <v>603</v>
      </c>
      <c r="C282" s="16" t="s">
        <v>560</v>
      </c>
      <c r="D282" s="17"/>
      <c r="E282" s="17"/>
      <c r="F282" s="36">
        <v>94307704</v>
      </c>
      <c r="G282" s="34">
        <v>101.5</v>
      </c>
      <c r="H282" s="20">
        <f t="shared" si="54"/>
        <v>1.015</v>
      </c>
      <c r="I282" s="18">
        <v>271330.69</v>
      </c>
      <c r="J282" s="18">
        <v>22876.16</v>
      </c>
      <c r="L282" s="18">
        <v>28316.91</v>
      </c>
      <c r="M282" s="21">
        <f t="shared" si="55"/>
        <v>322523.75999999995</v>
      </c>
      <c r="N282" s="18">
        <v>648821</v>
      </c>
      <c r="O282" s="18">
        <v>568914.42</v>
      </c>
      <c r="Q282" s="21">
        <f t="shared" si="56"/>
        <v>1217735.42</v>
      </c>
      <c r="R282" s="18">
        <v>315125.82</v>
      </c>
      <c r="U282" s="22">
        <f t="shared" si="57"/>
        <v>315125.82</v>
      </c>
      <c r="V282" s="21">
        <f t="shared" si="58"/>
        <v>1855384.9999999998</v>
      </c>
      <c r="W282" s="23">
        <f t="shared" si="48"/>
        <v>0.3341464234989752</v>
      </c>
      <c r="X282" s="23">
        <f t="shared" si="48"/>
        <v>0</v>
      </c>
      <c r="Y282" s="23">
        <f t="shared" si="49"/>
        <v>0.3341464234989752</v>
      </c>
      <c r="Z282" s="24">
        <f t="shared" si="50"/>
        <v>1.2912364190310475</v>
      </c>
      <c r="AA282" s="24">
        <f t="shared" si="51"/>
        <v>0.3419908939782904</v>
      </c>
      <c r="AB282" s="25"/>
      <c r="AC282" s="24">
        <f t="shared" si="52"/>
        <v>1.967373736508313</v>
      </c>
      <c r="AD282" s="35">
        <v>373969.19431279623</v>
      </c>
      <c r="AE282" s="27">
        <f t="shared" si="53"/>
        <v>7357.371711541692</v>
      </c>
      <c r="AF282" s="29"/>
      <c r="AG282" s="30">
        <f>F282/H282</f>
        <v>92913994.08866996</v>
      </c>
      <c r="AH282" s="23">
        <f>(M282/AG282)*100</f>
        <v>0.3471207573879647</v>
      </c>
      <c r="AI282" s="23">
        <f>(Q282/AG282)*100</f>
        <v>1.310604965316513</v>
      </c>
      <c r="AJ282" s="23">
        <f>(R282/AG282)*100</f>
        <v>0.33915861985145984</v>
      </c>
      <c r="AK282" s="23">
        <f>(U282/AG282)*100</f>
        <v>0.33915861985145984</v>
      </c>
      <c r="AL282" s="23">
        <f t="shared" si="59"/>
        <v>1.9969999999999999</v>
      </c>
    </row>
    <row r="283" spans="1:38" ht="12.75">
      <c r="A283" s="14" t="s">
        <v>604</v>
      </c>
      <c r="B283" s="15" t="s">
        <v>605</v>
      </c>
      <c r="C283" s="16" t="s">
        <v>560</v>
      </c>
      <c r="D283" s="17"/>
      <c r="E283" s="17"/>
      <c r="F283" s="36">
        <v>1365531185</v>
      </c>
      <c r="G283" s="34">
        <v>78.67</v>
      </c>
      <c r="H283" s="20">
        <f t="shared" si="54"/>
        <v>0.7867000000000001</v>
      </c>
      <c r="I283" s="18">
        <v>5112762.1899999995</v>
      </c>
      <c r="J283" s="18">
        <v>431074.85</v>
      </c>
      <c r="L283" s="18">
        <v>533543.59</v>
      </c>
      <c r="M283" s="21">
        <f t="shared" si="55"/>
        <v>6077380.629999999</v>
      </c>
      <c r="N283" s="18">
        <v>11807002</v>
      </c>
      <c r="O283" s="18">
        <v>6985439.21</v>
      </c>
      <c r="Q283" s="21">
        <f t="shared" si="56"/>
        <v>18792441.21</v>
      </c>
      <c r="R283" s="18">
        <v>4548354</v>
      </c>
      <c r="S283" s="18">
        <v>682766</v>
      </c>
      <c r="U283" s="22">
        <f t="shared" si="57"/>
        <v>5231120</v>
      </c>
      <c r="V283" s="21">
        <f t="shared" si="58"/>
        <v>30100941.840000004</v>
      </c>
      <c r="W283" s="23">
        <f t="shared" si="48"/>
        <v>0.3330831291121337</v>
      </c>
      <c r="X283" s="23">
        <f t="shared" si="48"/>
        <v>0.050000029841867</v>
      </c>
      <c r="Y283" s="23">
        <f t="shared" si="49"/>
        <v>0.38308315895400075</v>
      </c>
      <c r="Z283" s="24">
        <f t="shared" si="50"/>
        <v>1.3762000763094986</v>
      </c>
      <c r="AA283" s="24">
        <f t="shared" si="51"/>
        <v>0.44505615812794486</v>
      </c>
      <c r="AB283" s="25"/>
      <c r="AC283" s="24">
        <f t="shared" si="52"/>
        <v>2.2043393933914444</v>
      </c>
      <c r="AD283" s="35">
        <v>563950.6200527705</v>
      </c>
      <c r="AE283" s="27">
        <f t="shared" si="53"/>
        <v>12431.385677098531</v>
      </c>
      <c r="AF283" s="29"/>
      <c r="AG283" s="30">
        <f>F283/H283</f>
        <v>1735771177.068768</v>
      </c>
      <c r="AH283" s="23">
        <f>(M283/AG283)*100</f>
        <v>0.3501256795992543</v>
      </c>
      <c r="AI283" s="23">
        <f>(Q283/AG283)*100</f>
        <v>1.0826566000326827</v>
      </c>
      <c r="AJ283" s="23">
        <f>(R283/AG283)*100</f>
        <v>0.26203649767251563</v>
      </c>
      <c r="AK283" s="23">
        <f>(U283/AG283)*100</f>
        <v>0.3013715211491124</v>
      </c>
      <c r="AL283" s="23">
        <f t="shared" si="59"/>
        <v>1.7339999999999998</v>
      </c>
    </row>
    <row r="284" spans="1:38" ht="12.75">
      <c r="A284" s="14" t="s">
        <v>606</v>
      </c>
      <c r="B284" s="15" t="s">
        <v>607</v>
      </c>
      <c r="C284" s="16" t="s">
        <v>560</v>
      </c>
      <c r="D284" s="17"/>
      <c r="E284" s="17"/>
      <c r="F284" s="36">
        <v>685208637</v>
      </c>
      <c r="G284" s="34">
        <v>80.6</v>
      </c>
      <c r="H284" s="20">
        <f t="shared" si="54"/>
        <v>0.8059999999999999</v>
      </c>
      <c r="I284" s="18">
        <v>2515664.7</v>
      </c>
      <c r="J284" s="18">
        <v>212077.69</v>
      </c>
      <c r="L284" s="18">
        <v>262542.86</v>
      </c>
      <c r="M284" s="21">
        <f t="shared" si="55"/>
        <v>2990285.25</v>
      </c>
      <c r="N284" s="18">
        <v>9354469</v>
      </c>
      <c r="O284" s="18">
        <v>5087861.7</v>
      </c>
      <c r="Q284" s="21">
        <f t="shared" si="56"/>
        <v>14442330.7</v>
      </c>
      <c r="R284" s="18">
        <v>1403511.02</v>
      </c>
      <c r="S284" s="18">
        <v>137060.25</v>
      </c>
      <c r="U284" s="22">
        <f t="shared" si="57"/>
        <v>1540571.27</v>
      </c>
      <c r="V284" s="21">
        <f t="shared" si="58"/>
        <v>18973187.22</v>
      </c>
      <c r="W284" s="23">
        <f t="shared" si="48"/>
        <v>0.2048297327577323</v>
      </c>
      <c r="X284" s="23">
        <f t="shared" si="48"/>
        <v>0.020002703205855826</v>
      </c>
      <c r="Y284" s="23">
        <f t="shared" si="49"/>
        <v>0.22483243596358812</v>
      </c>
      <c r="Z284" s="24">
        <f t="shared" si="50"/>
        <v>2.10772747454437</v>
      </c>
      <c r="AA284" s="24">
        <f t="shared" si="51"/>
        <v>0.4364050726348331</v>
      </c>
      <c r="AB284" s="25"/>
      <c r="AC284" s="24">
        <f t="shared" si="52"/>
        <v>2.768964983142791</v>
      </c>
      <c r="AD284" s="35">
        <v>306054.3431053203</v>
      </c>
      <c r="AE284" s="27">
        <f t="shared" si="53"/>
        <v>8474.537589974012</v>
      </c>
      <c r="AF284" s="29"/>
      <c r="AG284" s="30">
        <f>F284/H284</f>
        <v>850134785.3598015</v>
      </c>
      <c r="AH284" s="23">
        <f>(M284/AG284)*100</f>
        <v>0.35174248854367546</v>
      </c>
      <c r="AI284" s="23">
        <f>(Q284/AG284)*100</f>
        <v>1.6988283444827623</v>
      </c>
      <c r="AJ284" s="23">
        <f>(R284/AG284)*100</f>
        <v>0.16509276460273223</v>
      </c>
      <c r="AK284" s="23">
        <f>(U284/AG284)*100</f>
        <v>0.18121494338665203</v>
      </c>
      <c r="AL284" s="23">
        <f t="shared" si="59"/>
        <v>2.232</v>
      </c>
    </row>
    <row r="285" spans="1:38" ht="12.75">
      <c r="A285" s="14" t="s">
        <v>608</v>
      </c>
      <c r="B285" s="15" t="s">
        <v>609</v>
      </c>
      <c r="C285" s="16" t="s">
        <v>560</v>
      </c>
      <c r="D285" s="33"/>
      <c r="E285" s="17"/>
      <c r="F285" s="36">
        <v>538191781</v>
      </c>
      <c r="G285" s="34">
        <v>98.53</v>
      </c>
      <c r="H285" s="20">
        <f t="shared" si="54"/>
        <v>0.9853000000000001</v>
      </c>
      <c r="I285" s="18">
        <v>1608670.81</v>
      </c>
      <c r="J285" s="18">
        <v>135635.31</v>
      </c>
      <c r="L285" s="18">
        <v>167879.89</v>
      </c>
      <c r="M285" s="21">
        <f t="shared" si="55"/>
        <v>1912186.0100000002</v>
      </c>
      <c r="N285" s="18">
        <v>3718078</v>
      </c>
      <c r="O285" s="18">
        <v>3582107.18</v>
      </c>
      <c r="Q285" s="21">
        <f t="shared" si="56"/>
        <v>7300185.18</v>
      </c>
      <c r="R285" s="18">
        <v>1202562.13</v>
      </c>
      <c r="S285" s="18">
        <v>322915</v>
      </c>
      <c r="U285" s="22">
        <f t="shared" si="57"/>
        <v>1525477.13</v>
      </c>
      <c r="V285" s="21">
        <f t="shared" si="58"/>
        <v>10737848.320000002</v>
      </c>
      <c r="W285" s="23">
        <f t="shared" si="48"/>
        <v>0.22344490801504824</v>
      </c>
      <c r="X285" s="23">
        <f t="shared" si="48"/>
        <v>0.05999998725361434</v>
      </c>
      <c r="Y285" s="23">
        <f t="shared" si="49"/>
        <v>0.2834448952686626</v>
      </c>
      <c r="Z285" s="24">
        <f t="shared" si="50"/>
        <v>1.3564282171748736</v>
      </c>
      <c r="AA285" s="24">
        <f t="shared" si="51"/>
        <v>0.3552982556602811</v>
      </c>
      <c r="AB285" s="25"/>
      <c r="AC285" s="24">
        <f t="shared" si="52"/>
        <v>1.9951713681038177</v>
      </c>
      <c r="AD285" s="35">
        <v>450470.89552238805</v>
      </c>
      <c r="AE285" s="27">
        <f t="shared" si="53"/>
        <v>8987.66632910355</v>
      </c>
      <c r="AF285" s="29"/>
      <c r="AG285" s="30">
        <f>F285/H285</f>
        <v>546221233.1269664</v>
      </c>
      <c r="AH285" s="23">
        <f>(M285/AG285)*100</f>
        <v>0.350075371302075</v>
      </c>
      <c r="AI285" s="23">
        <f>(Q285/AG285)*100</f>
        <v>1.336488722382403</v>
      </c>
      <c r="AJ285" s="23">
        <f>(R285/AG285)*100</f>
        <v>0.22016026786722706</v>
      </c>
      <c r="AK285" s="23">
        <f>(U285/AG285)*100</f>
        <v>0.27927825530821326</v>
      </c>
      <c r="AL285" s="23">
        <f t="shared" si="59"/>
        <v>1.9649999999999999</v>
      </c>
    </row>
    <row r="286" spans="1:38" ht="12.75">
      <c r="A286" s="14" t="s">
        <v>610</v>
      </c>
      <c r="B286" s="15" t="s">
        <v>611</v>
      </c>
      <c r="C286" s="16" t="s">
        <v>612</v>
      </c>
      <c r="D286" s="17"/>
      <c r="E286" s="17"/>
      <c r="F286" s="36">
        <v>2848545850</v>
      </c>
      <c r="G286" s="34">
        <v>94.92</v>
      </c>
      <c r="H286" s="20">
        <f t="shared" si="54"/>
        <v>0.9492</v>
      </c>
      <c r="I286" s="18">
        <v>15063116.809999999</v>
      </c>
      <c r="J286" s="18">
        <v>1663233.43</v>
      </c>
      <c r="K286" s="18">
        <v>0</v>
      </c>
      <c r="L286" s="18">
        <v>620189.52</v>
      </c>
      <c r="M286" s="21">
        <f t="shared" si="55"/>
        <v>17346539.759999998</v>
      </c>
      <c r="N286" s="18">
        <v>0</v>
      </c>
      <c r="O286" s="18">
        <v>51552867.57</v>
      </c>
      <c r="P286" s="18">
        <v>0</v>
      </c>
      <c r="Q286" s="21">
        <f t="shared" si="56"/>
        <v>51552867.57</v>
      </c>
      <c r="R286" s="18">
        <v>11334134</v>
      </c>
      <c r="S286" s="18">
        <v>0</v>
      </c>
      <c r="T286" s="18">
        <v>0</v>
      </c>
      <c r="U286" s="22">
        <f t="shared" si="57"/>
        <v>11334134</v>
      </c>
      <c r="V286" s="21">
        <f t="shared" si="58"/>
        <v>80233541.33</v>
      </c>
      <c r="W286" s="23">
        <f t="shared" si="48"/>
        <v>0.3978919279112183</v>
      </c>
      <c r="X286" s="23">
        <f t="shared" si="48"/>
        <v>0</v>
      </c>
      <c r="Y286" s="23">
        <f t="shared" si="49"/>
        <v>0.3978919279112183</v>
      </c>
      <c r="Z286" s="24">
        <f t="shared" si="50"/>
        <v>1.8097959550133274</v>
      </c>
      <c r="AA286" s="24">
        <f t="shared" si="51"/>
        <v>0.6089612270064039</v>
      </c>
      <c r="AB286" s="25"/>
      <c r="AC286" s="24">
        <f t="shared" si="52"/>
        <v>2.816649109930949</v>
      </c>
      <c r="AD286" s="35">
        <v>264137.96331922535</v>
      </c>
      <c r="AE286" s="27">
        <f t="shared" si="53"/>
        <v>7439.839592820698</v>
      </c>
      <c r="AF286" s="29"/>
      <c r="AG286" s="30">
        <f>F286/H286</f>
        <v>3000996470.7121787</v>
      </c>
      <c r="AH286" s="23">
        <f>(M286/AG286)*100</f>
        <v>0.5780259966744786</v>
      </c>
      <c r="AI286" s="23">
        <f>(Q286/AG286)*100</f>
        <v>1.7178583204986502</v>
      </c>
      <c r="AJ286" s="23">
        <f>(R286/AG286)*100</f>
        <v>0.37767901797332837</v>
      </c>
      <c r="AK286" s="23">
        <f>(U286/AG286)*100</f>
        <v>0.37767901797332837</v>
      </c>
      <c r="AL286" s="23">
        <f t="shared" si="59"/>
        <v>2.674</v>
      </c>
    </row>
    <row r="287" spans="1:38" ht="12.75">
      <c r="A287" s="14" t="s">
        <v>613</v>
      </c>
      <c r="B287" s="15" t="s">
        <v>614</v>
      </c>
      <c r="C287" s="16" t="s">
        <v>612</v>
      </c>
      <c r="D287" s="17"/>
      <c r="E287" s="17"/>
      <c r="F287" s="36">
        <v>1837916731</v>
      </c>
      <c r="G287" s="34">
        <v>56.47</v>
      </c>
      <c r="H287" s="20">
        <f t="shared" si="54"/>
        <v>0.5647</v>
      </c>
      <c r="I287" s="18">
        <v>16304897.61</v>
      </c>
      <c r="J287" s="18">
        <v>1798275.42</v>
      </c>
      <c r="K287" s="18">
        <v>0</v>
      </c>
      <c r="L287" s="18">
        <v>673618.59</v>
      </c>
      <c r="M287" s="21">
        <f t="shared" si="55"/>
        <v>18776791.62</v>
      </c>
      <c r="N287" s="18">
        <v>50712703.5</v>
      </c>
      <c r="O287" s="18">
        <v>0</v>
      </c>
      <c r="P287" s="18">
        <v>0</v>
      </c>
      <c r="Q287" s="21">
        <f t="shared" si="56"/>
        <v>50712703.5</v>
      </c>
      <c r="R287" s="18">
        <v>27559046.36</v>
      </c>
      <c r="S287" s="18">
        <v>0</v>
      </c>
      <c r="T287" s="18">
        <v>0</v>
      </c>
      <c r="U287" s="22">
        <f t="shared" si="57"/>
        <v>27559046.36</v>
      </c>
      <c r="V287" s="21">
        <f t="shared" si="58"/>
        <v>97048541.48</v>
      </c>
      <c r="W287" s="23">
        <f t="shared" si="48"/>
        <v>1.499471977982663</v>
      </c>
      <c r="X287" s="23">
        <f t="shared" si="48"/>
        <v>0</v>
      </c>
      <c r="Y287" s="23">
        <f t="shared" si="49"/>
        <v>1.499471977982663</v>
      </c>
      <c r="Z287" s="24">
        <f t="shared" si="50"/>
        <v>2.759249243702543</v>
      </c>
      <c r="AA287" s="24">
        <f t="shared" si="51"/>
        <v>1.0216345116888759</v>
      </c>
      <c r="AB287" s="25"/>
      <c r="AC287" s="24">
        <f t="shared" si="52"/>
        <v>5.2803557333740825</v>
      </c>
      <c r="AD287" s="35">
        <v>123376.34691195795</v>
      </c>
      <c r="AE287" s="27">
        <f t="shared" si="53"/>
        <v>6514.710007793069</v>
      </c>
      <c r="AF287" s="29"/>
      <c r="AG287" s="30">
        <f>F287/H287</f>
        <v>3254678114.042855</v>
      </c>
      <c r="AH287" s="23">
        <f>(M287/AG287)*100</f>
        <v>0.5769170087507082</v>
      </c>
      <c r="AI287" s="23">
        <f>(Q287/AG287)*100</f>
        <v>1.5581480479188259</v>
      </c>
      <c r="AJ287" s="23">
        <f>(R287/AG287)*100</f>
        <v>0.8467518259668098</v>
      </c>
      <c r="AK287" s="23">
        <f>(U287/AG287)*100</f>
        <v>0.8467518259668098</v>
      </c>
      <c r="AL287" s="23">
        <f t="shared" si="59"/>
        <v>2.9819999999999998</v>
      </c>
    </row>
    <row r="288" spans="1:38" ht="12.75">
      <c r="A288" s="14" t="s">
        <v>615</v>
      </c>
      <c r="B288" s="15" t="s">
        <v>60</v>
      </c>
      <c r="C288" s="16" t="s">
        <v>612</v>
      </c>
      <c r="D288" s="17"/>
      <c r="E288" s="17"/>
      <c r="F288" s="36">
        <v>5156989937</v>
      </c>
      <c r="G288" s="34">
        <v>56.51</v>
      </c>
      <c r="H288" s="20">
        <f t="shared" si="54"/>
        <v>0.5650999999999999</v>
      </c>
      <c r="I288" s="18">
        <v>47605152.150000006</v>
      </c>
      <c r="J288" s="18">
        <v>0</v>
      </c>
      <c r="K288" s="18">
        <v>0</v>
      </c>
      <c r="L288" s="18">
        <v>1959689.05</v>
      </c>
      <c r="M288" s="21">
        <f t="shared" si="55"/>
        <v>49564841.2</v>
      </c>
      <c r="N288" s="18">
        <v>96129714.5</v>
      </c>
      <c r="O288" s="18">
        <v>0</v>
      </c>
      <c r="P288" s="18">
        <v>0</v>
      </c>
      <c r="Q288" s="21">
        <f t="shared" si="56"/>
        <v>96129714.5</v>
      </c>
      <c r="R288" s="18">
        <v>57360268.25</v>
      </c>
      <c r="S288" s="18">
        <v>0</v>
      </c>
      <c r="T288" s="18">
        <v>3274098.75</v>
      </c>
      <c r="U288" s="22">
        <f t="shared" si="57"/>
        <v>60634367</v>
      </c>
      <c r="V288" s="21">
        <f t="shared" si="58"/>
        <v>206328922.70000002</v>
      </c>
      <c r="W288" s="23">
        <f t="shared" si="48"/>
        <v>1.1122819503380388</v>
      </c>
      <c r="X288" s="23">
        <f t="shared" si="48"/>
        <v>0</v>
      </c>
      <c r="Y288" s="23">
        <f t="shared" si="49"/>
        <v>1.1757705122704412</v>
      </c>
      <c r="Z288" s="24">
        <f t="shared" si="50"/>
        <v>1.8640663579793988</v>
      </c>
      <c r="AA288" s="24">
        <f t="shared" si="51"/>
        <v>0.9611196028207415</v>
      </c>
      <c r="AB288" s="25"/>
      <c r="AC288" s="24">
        <f t="shared" si="52"/>
        <v>4.000956473070582</v>
      </c>
      <c r="AD288" s="35">
        <v>134198.40868118152</v>
      </c>
      <c r="AE288" s="27">
        <f t="shared" si="53"/>
        <v>5369.219918887446</v>
      </c>
      <c r="AF288" s="29"/>
      <c r="AG288" s="30">
        <f>F288/H288</f>
        <v>9125800631.746595</v>
      </c>
      <c r="AH288" s="23">
        <f>(M288/AG288)*100</f>
        <v>0.5431286875540009</v>
      </c>
      <c r="AI288" s="23">
        <f>(Q288/AG288)*100</f>
        <v>1.0533838988941582</v>
      </c>
      <c r="AJ288" s="23">
        <f>(R288/AG288)*100</f>
        <v>0.6285505301360257</v>
      </c>
      <c r="AK288" s="23">
        <f>(U288/AG288)*100</f>
        <v>0.6644279164840261</v>
      </c>
      <c r="AL288" s="23">
        <f t="shared" si="59"/>
        <v>2.2600000000000002</v>
      </c>
    </row>
    <row r="289" spans="1:38" ht="12.75">
      <c r="A289" s="14" t="s">
        <v>616</v>
      </c>
      <c r="B289" s="15" t="s">
        <v>617</v>
      </c>
      <c r="C289" s="16" t="s">
        <v>612</v>
      </c>
      <c r="D289" s="17"/>
      <c r="E289" s="17"/>
      <c r="F289" s="36">
        <v>488347036</v>
      </c>
      <c r="G289" s="34">
        <v>104.39</v>
      </c>
      <c r="H289" s="20">
        <f t="shared" si="54"/>
        <v>1.0439</v>
      </c>
      <c r="I289" s="18">
        <v>2372669.75</v>
      </c>
      <c r="J289" s="18">
        <v>261994.66</v>
      </c>
      <c r="K289" s="18">
        <v>0</v>
      </c>
      <c r="L289" s="18">
        <v>97693.7</v>
      </c>
      <c r="M289" s="21">
        <f t="shared" si="55"/>
        <v>2732358.1100000003</v>
      </c>
      <c r="N289" s="18">
        <v>0</v>
      </c>
      <c r="O289" s="18">
        <v>8264830.61</v>
      </c>
      <c r="P289" s="18">
        <v>0</v>
      </c>
      <c r="Q289" s="21">
        <f t="shared" si="56"/>
        <v>8264830.61</v>
      </c>
      <c r="R289" s="18">
        <v>4277904</v>
      </c>
      <c r="S289" s="18">
        <v>0</v>
      </c>
      <c r="T289" s="18">
        <v>0</v>
      </c>
      <c r="U289" s="22">
        <f t="shared" si="57"/>
        <v>4277904</v>
      </c>
      <c r="V289" s="21">
        <f t="shared" si="58"/>
        <v>15275092.719999999</v>
      </c>
      <c r="W289" s="23">
        <f t="shared" si="48"/>
        <v>0.8759967164006704</v>
      </c>
      <c r="X289" s="23">
        <f t="shared" si="48"/>
        <v>0</v>
      </c>
      <c r="Y289" s="23">
        <f t="shared" si="49"/>
        <v>0.8759967164006704</v>
      </c>
      <c r="Z289" s="24">
        <f t="shared" si="50"/>
        <v>1.6924092910845476</v>
      </c>
      <c r="AA289" s="24">
        <f t="shared" si="51"/>
        <v>0.5595115580879659</v>
      </c>
      <c r="AB289" s="25"/>
      <c r="AC289" s="24">
        <f t="shared" si="52"/>
        <v>3.1279175655731835</v>
      </c>
      <c r="AD289" s="35">
        <v>266797.5961538461</v>
      </c>
      <c r="AE289" s="27">
        <f t="shared" si="53"/>
        <v>8345.208874623158</v>
      </c>
      <c r="AF289" s="29"/>
      <c r="AG289" s="30">
        <f>F289/H289</f>
        <v>467810169.55647093</v>
      </c>
      <c r="AH289" s="23">
        <f>(M289/AG289)*100</f>
        <v>0.5840741154880277</v>
      </c>
      <c r="AI289" s="23">
        <f>(Q289/AG289)*100</f>
        <v>1.7667060589631591</v>
      </c>
      <c r="AJ289" s="23">
        <f>(R289/AG289)*100</f>
        <v>0.9144529722506598</v>
      </c>
      <c r="AK289" s="23">
        <f>(U289/AG289)*100</f>
        <v>0.9144529722506598</v>
      </c>
      <c r="AL289" s="23">
        <f t="shared" si="59"/>
        <v>3.265</v>
      </c>
    </row>
    <row r="290" spans="1:38" ht="12.75">
      <c r="A290" s="14" t="s">
        <v>618</v>
      </c>
      <c r="B290" s="15" t="s">
        <v>619</v>
      </c>
      <c r="C290" s="16" t="s">
        <v>612</v>
      </c>
      <c r="D290" s="17"/>
      <c r="E290" s="17"/>
      <c r="F290" s="36">
        <v>350232655</v>
      </c>
      <c r="G290" s="34">
        <v>105.79</v>
      </c>
      <c r="H290" s="20">
        <f t="shared" si="54"/>
        <v>1.0579</v>
      </c>
      <c r="I290" s="18">
        <v>1531086.3299999998</v>
      </c>
      <c r="J290" s="18">
        <v>0</v>
      </c>
      <c r="K290" s="18">
        <v>0</v>
      </c>
      <c r="L290" s="18">
        <v>63044.56</v>
      </c>
      <c r="M290" s="21">
        <f t="shared" si="55"/>
        <v>1594130.89</v>
      </c>
      <c r="N290" s="18">
        <v>0</v>
      </c>
      <c r="O290" s="18">
        <v>4293644.62</v>
      </c>
      <c r="P290" s="18">
        <v>0</v>
      </c>
      <c r="Q290" s="21">
        <f t="shared" si="56"/>
        <v>4293644.62</v>
      </c>
      <c r="R290" s="18">
        <v>1442642.17</v>
      </c>
      <c r="S290" s="18">
        <v>35024</v>
      </c>
      <c r="T290" s="18">
        <v>107700.6</v>
      </c>
      <c r="U290" s="22">
        <f t="shared" si="57"/>
        <v>1585366.77</v>
      </c>
      <c r="V290" s="21">
        <f t="shared" si="58"/>
        <v>7473142.28</v>
      </c>
      <c r="W290" s="23">
        <f t="shared" si="48"/>
        <v>0.4119096690170138</v>
      </c>
      <c r="X290" s="23">
        <f t="shared" si="48"/>
        <v>0.010000209717737485</v>
      </c>
      <c r="Y290" s="23">
        <f t="shared" si="49"/>
        <v>0.4526610375608751</v>
      </c>
      <c r="Z290" s="24">
        <f t="shared" si="50"/>
        <v>1.2259406879121537</v>
      </c>
      <c r="AA290" s="24">
        <f t="shared" si="51"/>
        <v>0.4551634084491636</v>
      </c>
      <c r="AB290" s="25"/>
      <c r="AC290" s="24">
        <f t="shared" si="52"/>
        <v>2.1337651339221924</v>
      </c>
      <c r="AD290" s="35">
        <v>437024.2469879518</v>
      </c>
      <c r="AE290" s="27">
        <f t="shared" si="53"/>
        <v>9325.071009014924</v>
      </c>
      <c r="AF290" s="29"/>
      <c r="AG290" s="30">
        <f>F290/H290</f>
        <v>331064046.69628507</v>
      </c>
      <c r="AH290" s="23">
        <f>(M290/AG290)*100</f>
        <v>0.4815173697983702</v>
      </c>
      <c r="AI290" s="23">
        <f>(Q290/AG290)*100</f>
        <v>1.2969226537422676</v>
      </c>
      <c r="AJ290" s="23">
        <f>(R290/AG290)*100</f>
        <v>0.435759238853099</v>
      </c>
      <c r="AK290" s="23">
        <f>(U290/AG290)*100</f>
        <v>0.47887011163564974</v>
      </c>
      <c r="AL290" s="23">
        <f t="shared" si="59"/>
        <v>2.258</v>
      </c>
    </row>
    <row r="291" spans="1:38" ht="12.75">
      <c r="A291" s="14" t="s">
        <v>620</v>
      </c>
      <c r="B291" s="15" t="s">
        <v>427</v>
      </c>
      <c r="C291" s="16" t="s">
        <v>612</v>
      </c>
      <c r="D291" s="17"/>
      <c r="E291" s="17"/>
      <c r="F291" s="36">
        <v>4183452489</v>
      </c>
      <c r="G291" s="34">
        <v>101.66</v>
      </c>
      <c r="H291" s="20">
        <f t="shared" si="54"/>
        <v>1.0166</v>
      </c>
      <c r="I291" s="18">
        <v>19760772.119999997</v>
      </c>
      <c r="J291" s="18">
        <v>2181834.73</v>
      </c>
      <c r="K291" s="18">
        <v>0</v>
      </c>
      <c r="L291" s="18">
        <v>814360.38</v>
      </c>
      <c r="M291" s="21">
        <f t="shared" si="55"/>
        <v>22756967.229999997</v>
      </c>
      <c r="N291" s="18">
        <v>0</v>
      </c>
      <c r="O291" s="18">
        <v>56324333.66</v>
      </c>
      <c r="P291" s="18">
        <v>0</v>
      </c>
      <c r="Q291" s="21">
        <f t="shared" si="56"/>
        <v>56324333.66</v>
      </c>
      <c r="R291" s="18">
        <v>11978668.57</v>
      </c>
      <c r="S291" s="18">
        <v>1255035</v>
      </c>
      <c r="T291" s="18">
        <v>0</v>
      </c>
      <c r="U291" s="22">
        <f t="shared" si="57"/>
        <v>13233703.57</v>
      </c>
      <c r="V291" s="21">
        <f t="shared" si="58"/>
        <v>92315004.45999998</v>
      </c>
      <c r="W291" s="23">
        <f t="shared" si="48"/>
        <v>0.2863345191919066</v>
      </c>
      <c r="X291" s="23">
        <f t="shared" si="48"/>
        <v>0.029999982151106008</v>
      </c>
      <c r="Y291" s="23">
        <f t="shared" si="49"/>
        <v>0.31633450134301266</v>
      </c>
      <c r="Z291" s="24">
        <f t="shared" si="50"/>
        <v>1.3463600652355825</v>
      </c>
      <c r="AA291" s="24">
        <f t="shared" si="51"/>
        <v>0.5439757542325945</v>
      </c>
      <c r="AB291" s="25"/>
      <c r="AC291" s="24">
        <f t="shared" si="52"/>
        <v>2.206670320811189</v>
      </c>
      <c r="AD291" s="35">
        <v>510958.3695827292</v>
      </c>
      <c r="AE291" s="27">
        <f t="shared" si="53"/>
        <v>11275.166693282832</v>
      </c>
      <c r="AF291" s="29"/>
      <c r="AG291" s="30">
        <f>F291/H291</f>
        <v>4115141145.9767857</v>
      </c>
      <c r="AH291" s="23">
        <f>(M291/AG291)*100</f>
        <v>0.5530057517528555</v>
      </c>
      <c r="AI291" s="23">
        <f>(Q291/AG291)*100</f>
        <v>1.368709642318493</v>
      </c>
      <c r="AJ291" s="23">
        <f>(R291/AG291)*100</f>
        <v>0.29108767221049225</v>
      </c>
      <c r="AK291" s="23">
        <f>(U291/AG291)*100</f>
        <v>0.3215856540653066</v>
      </c>
      <c r="AL291" s="23">
        <f t="shared" si="59"/>
        <v>2.244</v>
      </c>
    </row>
    <row r="292" spans="1:38" ht="12.75">
      <c r="A292" s="14" t="s">
        <v>621</v>
      </c>
      <c r="B292" s="15" t="s">
        <v>429</v>
      </c>
      <c r="C292" s="16" t="s">
        <v>612</v>
      </c>
      <c r="D292" s="17"/>
      <c r="E292" s="17"/>
      <c r="F292" s="36">
        <v>2566192608</v>
      </c>
      <c r="G292" s="34">
        <v>49.2</v>
      </c>
      <c r="H292" s="20">
        <f t="shared" si="54"/>
        <v>0.49200000000000005</v>
      </c>
      <c r="I292" s="18">
        <v>24386637.57</v>
      </c>
      <c r="J292" s="18">
        <v>2694947.76</v>
      </c>
      <c r="K292" s="18">
        <v>0</v>
      </c>
      <c r="L292" s="18">
        <v>999601.08</v>
      </c>
      <c r="M292" s="21">
        <f t="shared" si="55"/>
        <v>28081186.409999996</v>
      </c>
      <c r="N292" s="18">
        <v>59729747.7</v>
      </c>
      <c r="O292" s="18">
        <v>0</v>
      </c>
      <c r="P292" s="18">
        <v>0</v>
      </c>
      <c r="Q292" s="21">
        <f t="shared" si="56"/>
        <v>59729747.7</v>
      </c>
      <c r="R292" s="18">
        <v>21554969.08</v>
      </c>
      <c r="S292" s="18">
        <v>769858</v>
      </c>
      <c r="T292" s="18">
        <v>0</v>
      </c>
      <c r="U292" s="22">
        <f t="shared" si="57"/>
        <v>22324827.08</v>
      </c>
      <c r="V292" s="21">
        <f t="shared" si="58"/>
        <v>110135761.19</v>
      </c>
      <c r="W292" s="23">
        <f t="shared" si="48"/>
        <v>0.839959129053808</v>
      </c>
      <c r="X292" s="23">
        <f t="shared" si="48"/>
        <v>0.030000008479488225</v>
      </c>
      <c r="Y292" s="23">
        <f t="shared" si="49"/>
        <v>0.869959137533296</v>
      </c>
      <c r="Z292" s="24">
        <f t="shared" si="50"/>
        <v>2.3275629239128413</v>
      </c>
      <c r="AA292" s="24">
        <f t="shared" si="51"/>
        <v>1.094274308267355</v>
      </c>
      <c r="AB292" s="25"/>
      <c r="AC292" s="24">
        <f t="shared" si="52"/>
        <v>4.291796369713492</v>
      </c>
      <c r="AD292" s="35">
        <v>162238.75402900885</v>
      </c>
      <c r="AE292" s="27">
        <f t="shared" si="53"/>
        <v>6962.956955685404</v>
      </c>
      <c r="AF292" s="29"/>
      <c r="AG292" s="30">
        <f>F292/H292</f>
        <v>5215838634.146341</v>
      </c>
      <c r="AH292" s="23">
        <f>(M292/AG292)*100</f>
        <v>0.5383829596675387</v>
      </c>
      <c r="AI292" s="23">
        <f>(Q292/AG292)*100</f>
        <v>1.145160958565118</v>
      </c>
      <c r="AJ292" s="23">
        <f>(R292/AG292)*100</f>
        <v>0.4132598914944735</v>
      </c>
      <c r="AK292" s="23">
        <f>(U292/AG292)*100</f>
        <v>0.42801989566638166</v>
      </c>
      <c r="AL292" s="23">
        <f t="shared" si="59"/>
        <v>2.111</v>
      </c>
    </row>
    <row r="293" spans="1:38" ht="12.75">
      <c r="A293" s="14" t="s">
        <v>622</v>
      </c>
      <c r="B293" s="15" t="s">
        <v>623</v>
      </c>
      <c r="C293" s="16" t="s">
        <v>612</v>
      </c>
      <c r="D293" s="17"/>
      <c r="E293" s="17"/>
      <c r="F293" s="36">
        <v>498135705</v>
      </c>
      <c r="G293" s="34">
        <v>100.98</v>
      </c>
      <c r="H293" s="20">
        <f t="shared" si="54"/>
        <v>1.0098</v>
      </c>
      <c r="I293" s="18">
        <v>2435914.17</v>
      </c>
      <c r="J293" s="18">
        <v>0</v>
      </c>
      <c r="K293" s="18">
        <v>0</v>
      </c>
      <c r="L293" s="18">
        <v>100300.76</v>
      </c>
      <c r="M293" s="21">
        <f t="shared" si="55"/>
        <v>2536214.9299999997</v>
      </c>
      <c r="N293" s="18">
        <v>0</v>
      </c>
      <c r="O293" s="18">
        <v>6816349.88</v>
      </c>
      <c r="P293" s="18">
        <v>0</v>
      </c>
      <c r="Q293" s="21">
        <f t="shared" si="56"/>
        <v>6816349.88</v>
      </c>
      <c r="R293" s="18">
        <v>1932530.58</v>
      </c>
      <c r="S293" s="18">
        <v>49813.57</v>
      </c>
      <c r="T293" s="18">
        <v>167987.42</v>
      </c>
      <c r="U293" s="22">
        <f t="shared" si="57"/>
        <v>2150331.5700000003</v>
      </c>
      <c r="V293" s="21">
        <f t="shared" si="58"/>
        <v>11502896.379999999</v>
      </c>
      <c r="W293" s="23">
        <f t="shared" si="48"/>
        <v>0.38795263230528715</v>
      </c>
      <c r="X293" s="23">
        <f t="shared" si="48"/>
        <v>0.009999999899625744</v>
      </c>
      <c r="Y293" s="23">
        <f t="shared" si="49"/>
        <v>0.4316758562809707</v>
      </c>
      <c r="Z293" s="24">
        <f t="shared" si="50"/>
        <v>1.3683720744330101</v>
      </c>
      <c r="AA293" s="24">
        <f t="shared" si="51"/>
        <v>0.5091413654036303</v>
      </c>
      <c r="AB293" s="25"/>
      <c r="AC293" s="24">
        <f t="shared" si="52"/>
        <v>2.309189296117611</v>
      </c>
      <c r="AD293" s="35">
        <v>499619.7021764032</v>
      </c>
      <c r="AE293" s="27">
        <f t="shared" si="53"/>
        <v>11537.164683952189</v>
      </c>
      <c r="AF293" s="29"/>
      <c r="AG293" s="30">
        <f>F293/H293</f>
        <v>493301351.75282234</v>
      </c>
      <c r="AH293" s="23">
        <f>(M293/AG293)*100</f>
        <v>0.5141309507845858</v>
      </c>
      <c r="AI293" s="23">
        <f>(Q293/AG293)*100</f>
        <v>1.3817821207624537</v>
      </c>
      <c r="AJ293" s="23">
        <f>(R293/AG293)*100</f>
        <v>0.391754568101879</v>
      </c>
      <c r="AK293" s="23">
        <f>(U293/AG293)*100</f>
        <v>0.43590627967252427</v>
      </c>
      <c r="AL293" s="23">
        <f t="shared" si="59"/>
        <v>2.332</v>
      </c>
    </row>
    <row r="294" spans="1:38" ht="12.75">
      <c r="A294" s="14" t="s">
        <v>624</v>
      </c>
      <c r="B294" s="15" t="s">
        <v>625</v>
      </c>
      <c r="C294" s="16" t="s">
        <v>612</v>
      </c>
      <c r="D294" s="17"/>
      <c r="E294" s="17"/>
      <c r="F294" s="36">
        <v>2196649214</v>
      </c>
      <c r="G294" s="34">
        <v>91.55</v>
      </c>
      <c r="H294" s="20">
        <f t="shared" si="54"/>
        <v>0.9155</v>
      </c>
      <c r="I294" s="18">
        <v>11861348.67</v>
      </c>
      <c r="J294" s="18">
        <v>0</v>
      </c>
      <c r="K294" s="18">
        <v>0</v>
      </c>
      <c r="L294" s="18">
        <v>488344.27</v>
      </c>
      <c r="M294" s="21">
        <f t="shared" si="55"/>
        <v>12349692.94</v>
      </c>
      <c r="N294" s="18">
        <v>0</v>
      </c>
      <c r="O294" s="18">
        <v>21970881.83</v>
      </c>
      <c r="P294" s="18">
        <v>0</v>
      </c>
      <c r="Q294" s="21">
        <f t="shared" si="56"/>
        <v>21970881.83</v>
      </c>
      <c r="R294" s="18">
        <v>9457716.2</v>
      </c>
      <c r="S294" s="18">
        <v>219664.92</v>
      </c>
      <c r="T294" s="18">
        <v>822602.13</v>
      </c>
      <c r="U294" s="22">
        <f t="shared" si="57"/>
        <v>10499983.25</v>
      </c>
      <c r="V294" s="21">
        <f t="shared" si="58"/>
        <v>44820558.019999996</v>
      </c>
      <c r="W294" s="23">
        <f t="shared" si="48"/>
        <v>0.43055195794224793</v>
      </c>
      <c r="X294" s="23">
        <f t="shared" si="48"/>
        <v>0.009999999936266565</v>
      </c>
      <c r="Y294" s="23">
        <f t="shared" si="49"/>
        <v>0.47800000032230905</v>
      </c>
      <c r="Z294" s="24">
        <f t="shared" si="50"/>
        <v>1.0001998357303488</v>
      </c>
      <c r="AA294" s="24">
        <f t="shared" si="51"/>
        <v>0.5622059663095574</v>
      </c>
      <c r="AB294" s="25"/>
      <c r="AC294" s="24">
        <f t="shared" si="52"/>
        <v>2.040405802362215</v>
      </c>
      <c r="AD294" s="35">
        <v>747664.5074127212</v>
      </c>
      <c r="AE294" s="27">
        <f t="shared" si="53"/>
        <v>15255.389991452037</v>
      </c>
      <c r="AF294" s="29"/>
      <c r="AG294" s="30">
        <f>F294/H294</f>
        <v>2399398376.843255</v>
      </c>
      <c r="AH294" s="23">
        <f>(M294/AG294)*100</f>
        <v>0.5146995621563999</v>
      </c>
      <c r="AI294" s="23">
        <f>(Q294/AG294)*100</f>
        <v>0.9156829496111343</v>
      </c>
      <c r="AJ294" s="23">
        <f>(R294/AG294)*100</f>
        <v>0.39417031749612796</v>
      </c>
      <c r="AK294" s="23">
        <f>(U294/AG294)*100</f>
        <v>0.43760900029507394</v>
      </c>
      <c r="AL294" s="23">
        <f t="shared" si="59"/>
        <v>1.869</v>
      </c>
    </row>
    <row r="295" spans="1:38" ht="12.75">
      <c r="A295" s="14" t="s">
        <v>626</v>
      </c>
      <c r="B295" s="15" t="s">
        <v>627</v>
      </c>
      <c r="C295" s="16" t="s">
        <v>612</v>
      </c>
      <c r="D295" s="17"/>
      <c r="E295" s="17"/>
      <c r="F295" s="36">
        <v>4617801381</v>
      </c>
      <c r="G295" s="34">
        <v>95.65</v>
      </c>
      <c r="H295" s="20">
        <f t="shared" si="54"/>
        <v>0.9565</v>
      </c>
      <c r="I295" s="18">
        <v>23391316.939999998</v>
      </c>
      <c r="J295" s="18">
        <v>0</v>
      </c>
      <c r="K295" s="18">
        <v>0</v>
      </c>
      <c r="L295" s="18">
        <v>963052.71</v>
      </c>
      <c r="M295" s="21">
        <f t="shared" si="55"/>
        <v>24354369.65</v>
      </c>
      <c r="N295" s="18">
        <v>0</v>
      </c>
      <c r="O295" s="18">
        <v>43717296.67</v>
      </c>
      <c r="P295" s="18">
        <v>0</v>
      </c>
      <c r="Q295" s="21">
        <f t="shared" si="56"/>
        <v>43717296.67</v>
      </c>
      <c r="R295" s="18">
        <v>20070599.75</v>
      </c>
      <c r="S295" s="18">
        <v>923560</v>
      </c>
      <c r="T295" s="18">
        <v>1646467.02</v>
      </c>
      <c r="U295" s="22">
        <f t="shared" si="57"/>
        <v>22640626.77</v>
      </c>
      <c r="V295" s="21">
        <f t="shared" si="58"/>
        <v>90712293.08999999</v>
      </c>
      <c r="W295" s="23">
        <f t="shared" si="48"/>
        <v>0.43463540533771605</v>
      </c>
      <c r="X295" s="23">
        <f t="shared" si="48"/>
        <v>0.01999999401879862</v>
      </c>
      <c r="Y295" s="23">
        <f t="shared" si="49"/>
        <v>0.4902901814520463</v>
      </c>
      <c r="Z295" s="24">
        <f t="shared" si="50"/>
        <v>0.9467123651068092</v>
      </c>
      <c r="AA295" s="24">
        <f t="shared" si="51"/>
        <v>0.5274018443107222</v>
      </c>
      <c r="AB295" s="25"/>
      <c r="AC295" s="24">
        <f t="shared" si="52"/>
        <v>1.9644043908695774</v>
      </c>
      <c r="AD295" s="35">
        <v>826635.7111788618</v>
      </c>
      <c r="AE295" s="27">
        <f t="shared" si="53"/>
        <v>16238.46820689352</v>
      </c>
      <c r="AF295" s="29"/>
      <c r="AG295" s="30">
        <f>F295/H295</f>
        <v>4827811166.75379</v>
      </c>
      <c r="AH295" s="23">
        <f>(M295/AG295)*100</f>
        <v>0.5044598640832058</v>
      </c>
      <c r="AI295" s="23">
        <f>(Q295/AG295)*100</f>
        <v>0.905530377224663</v>
      </c>
      <c r="AJ295" s="23">
        <f>(R295/AG295)*100</f>
        <v>0.41572876520552543</v>
      </c>
      <c r="AK295" s="23">
        <f>(U295/AG295)*100</f>
        <v>0.46896255855888225</v>
      </c>
      <c r="AL295" s="23">
        <f t="shared" si="59"/>
        <v>1.879</v>
      </c>
    </row>
    <row r="296" spans="1:38" ht="12.75">
      <c r="A296" s="14" t="s">
        <v>628</v>
      </c>
      <c r="B296" s="15" t="s">
        <v>629</v>
      </c>
      <c r="C296" s="16" t="s">
        <v>612</v>
      </c>
      <c r="D296" s="17"/>
      <c r="E296" s="17"/>
      <c r="F296" s="36">
        <v>1980295615</v>
      </c>
      <c r="G296" s="34">
        <v>72.2</v>
      </c>
      <c r="H296" s="20">
        <f t="shared" si="54"/>
        <v>0.722</v>
      </c>
      <c r="I296" s="18">
        <v>14907309.91</v>
      </c>
      <c r="J296" s="18">
        <v>0</v>
      </c>
      <c r="K296" s="18">
        <v>0</v>
      </c>
      <c r="L296" s="18">
        <v>612103.03</v>
      </c>
      <c r="M296" s="21">
        <f t="shared" si="55"/>
        <v>15519412.94</v>
      </c>
      <c r="N296" s="18">
        <v>21115662</v>
      </c>
      <c r="O296" s="18">
        <v>0</v>
      </c>
      <c r="P296" s="18">
        <v>2101492</v>
      </c>
      <c r="Q296" s="21">
        <f t="shared" si="56"/>
        <v>23217154</v>
      </c>
      <c r="R296" s="18">
        <v>71867186</v>
      </c>
      <c r="S296" s="18">
        <v>0</v>
      </c>
      <c r="T296" s="18">
        <v>1004341</v>
      </c>
      <c r="U296" s="22">
        <f t="shared" si="57"/>
        <v>72871527</v>
      </c>
      <c r="V296" s="21">
        <f t="shared" si="58"/>
        <v>111608093.94</v>
      </c>
      <c r="W296" s="23">
        <f t="shared" si="48"/>
        <v>3.6291140300282896</v>
      </c>
      <c r="X296" s="23">
        <f t="shared" si="48"/>
        <v>0</v>
      </c>
      <c r="Y296" s="23">
        <f t="shared" si="49"/>
        <v>3.6798307509255377</v>
      </c>
      <c r="Z296" s="24">
        <f t="shared" si="50"/>
        <v>1.1724084941732298</v>
      </c>
      <c r="AA296" s="24">
        <f t="shared" si="51"/>
        <v>0.7836917287725247</v>
      </c>
      <c r="AB296" s="25"/>
      <c r="AC296" s="24">
        <f t="shared" si="52"/>
        <v>5.635930973871292</v>
      </c>
      <c r="AD296" s="35">
        <v>62840.62005649717</v>
      </c>
      <c r="AE296" s="27">
        <f t="shared" si="53"/>
        <v>3541.6539699369</v>
      </c>
      <c r="AF296" s="29"/>
      <c r="AG296" s="30">
        <f>F296/H296</f>
        <v>2742791710.5263157</v>
      </c>
      <c r="AH296" s="23">
        <f>(M296/AG296)*100</f>
        <v>0.5658254281737629</v>
      </c>
      <c r="AI296" s="23">
        <f>(Q296/AG296)*100</f>
        <v>0.846478932793072</v>
      </c>
      <c r="AJ296" s="23">
        <f>(R296/AG296)*100</f>
        <v>2.620220329680425</v>
      </c>
      <c r="AK296" s="23">
        <f>(U296/AG296)*100</f>
        <v>2.6568378021682384</v>
      </c>
      <c r="AL296" s="23">
        <f t="shared" si="59"/>
        <v>4.069</v>
      </c>
    </row>
    <row r="297" spans="1:38" ht="12.75">
      <c r="A297" s="14" t="s">
        <v>630</v>
      </c>
      <c r="B297" s="15" t="s">
        <v>631</v>
      </c>
      <c r="C297" s="16" t="s">
        <v>612</v>
      </c>
      <c r="D297" s="17"/>
      <c r="E297" s="17"/>
      <c r="F297" s="36">
        <v>2481110953</v>
      </c>
      <c r="G297" s="34">
        <v>101.55</v>
      </c>
      <c r="H297" s="20">
        <f t="shared" si="54"/>
        <v>1.0155</v>
      </c>
      <c r="I297" s="18">
        <v>12214545.1</v>
      </c>
      <c r="J297" s="18">
        <v>1348753.57</v>
      </c>
      <c r="K297" s="18">
        <v>0</v>
      </c>
      <c r="L297" s="18">
        <v>502927.29</v>
      </c>
      <c r="M297" s="21">
        <f t="shared" si="55"/>
        <v>14066225.959999999</v>
      </c>
      <c r="N297" s="18">
        <v>35558239</v>
      </c>
      <c r="O297" s="18">
        <v>0</v>
      </c>
      <c r="P297" s="18">
        <v>0</v>
      </c>
      <c r="Q297" s="21">
        <f t="shared" si="56"/>
        <v>35558239</v>
      </c>
      <c r="R297" s="18">
        <v>13095123.96</v>
      </c>
      <c r="S297" s="18">
        <v>1240555.5</v>
      </c>
      <c r="T297" s="18">
        <v>0</v>
      </c>
      <c r="U297" s="22">
        <f t="shared" si="57"/>
        <v>14335679.46</v>
      </c>
      <c r="V297" s="21">
        <f t="shared" si="58"/>
        <v>63960144.42</v>
      </c>
      <c r="W297" s="23">
        <f t="shared" si="48"/>
        <v>0.5277927592946304</v>
      </c>
      <c r="X297" s="23">
        <f t="shared" si="48"/>
        <v>0.05000000094715635</v>
      </c>
      <c r="Y297" s="23">
        <f t="shared" si="49"/>
        <v>0.5777927602417867</v>
      </c>
      <c r="Z297" s="24">
        <f t="shared" si="50"/>
        <v>1.4331579551896</v>
      </c>
      <c r="AA297" s="24">
        <f t="shared" si="51"/>
        <v>0.5669325647445158</v>
      </c>
      <c r="AB297" s="25"/>
      <c r="AC297" s="24">
        <f t="shared" si="52"/>
        <v>2.577883280175903</v>
      </c>
      <c r="AD297" s="35">
        <v>387424.8700353504</v>
      </c>
      <c r="AE297" s="27">
        <f t="shared" si="53"/>
        <v>9987.36094788452</v>
      </c>
      <c r="AF297" s="29"/>
      <c r="AG297" s="30">
        <f>F297/H297</f>
        <v>2443240721.811915</v>
      </c>
      <c r="AH297" s="23">
        <f>(M297/AG297)*100</f>
        <v>0.575720019498056</v>
      </c>
      <c r="AI297" s="23">
        <f>(Q297/AG297)*100</f>
        <v>1.4553719034950392</v>
      </c>
      <c r="AJ297" s="23">
        <f>(R297/AG297)*100</f>
        <v>0.5359735470636973</v>
      </c>
      <c r="AK297" s="23">
        <f>(U297/AG297)*100</f>
        <v>0.5867485480255346</v>
      </c>
      <c r="AL297" s="23">
        <f t="shared" si="59"/>
        <v>2.6180000000000003</v>
      </c>
    </row>
    <row r="298" spans="1:38" ht="12.75">
      <c r="A298" s="14" t="s">
        <v>632</v>
      </c>
      <c r="B298" s="15" t="s">
        <v>633</v>
      </c>
      <c r="C298" s="16" t="s">
        <v>612</v>
      </c>
      <c r="D298" s="17"/>
      <c r="E298" s="17"/>
      <c r="F298" s="36">
        <v>5969316999</v>
      </c>
      <c r="G298" s="34">
        <v>96.18</v>
      </c>
      <c r="H298" s="20">
        <f t="shared" si="54"/>
        <v>0.9618000000000001</v>
      </c>
      <c r="I298" s="18">
        <v>29818711.87</v>
      </c>
      <c r="J298" s="18">
        <v>3292616.43</v>
      </c>
      <c r="K298" s="18">
        <v>0</v>
      </c>
      <c r="L298" s="18">
        <v>1227777.35</v>
      </c>
      <c r="M298" s="21">
        <f t="shared" si="55"/>
        <v>34339105.65</v>
      </c>
      <c r="N298" s="18">
        <v>0</v>
      </c>
      <c r="O298" s="18">
        <v>85131520.36</v>
      </c>
      <c r="P298" s="18">
        <v>0</v>
      </c>
      <c r="Q298" s="21">
        <f t="shared" si="56"/>
        <v>85131520.36</v>
      </c>
      <c r="R298" s="18">
        <v>22011354.45</v>
      </c>
      <c r="S298" s="18">
        <v>1790795.1</v>
      </c>
      <c r="T298" s="18">
        <v>0</v>
      </c>
      <c r="U298" s="22">
        <f t="shared" si="57"/>
        <v>23802149.55</v>
      </c>
      <c r="V298" s="21">
        <f t="shared" si="58"/>
        <v>143272775.56</v>
      </c>
      <c r="W298" s="23">
        <f t="shared" si="48"/>
        <v>0.36874159059884765</v>
      </c>
      <c r="X298" s="23">
        <f t="shared" si="48"/>
        <v>0.0300000000050257</v>
      </c>
      <c r="Y298" s="23">
        <f t="shared" si="49"/>
        <v>0.3987415906038734</v>
      </c>
      <c r="Z298" s="24">
        <f t="shared" si="50"/>
        <v>1.4261517753917494</v>
      </c>
      <c r="AA298" s="24">
        <f t="shared" si="51"/>
        <v>0.5752602124456215</v>
      </c>
      <c r="AB298" s="25"/>
      <c r="AC298" s="24">
        <f t="shared" si="52"/>
        <v>2.4001535784412447</v>
      </c>
      <c r="AD298" s="35">
        <v>529192.318261304</v>
      </c>
      <c r="AE298" s="27">
        <f t="shared" si="53"/>
        <v>12701.42836358487</v>
      </c>
      <c r="AF298" s="29"/>
      <c r="AG298" s="30">
        <f>F298/H298</f>
        <v>6206401537.741734</v>
      </c>
      <c r="AH298" s="23">
        <f>(M298/AG298)*100</f>
        <v>0.5532852723301989</v>
      </c>
      <c r="AI298" s="23">
        <f>(Q298/AG298)*100</f>
        <v>1.3716727775717847</v>
      </c>
      <c r="AJ298" s="23">
        <f>(R298/AG298)*100</f>
        <v>0.3546556618379717</v>
      </c>
      <c r="AK298" s="23">
        <f>(U298/AG298)*100</f>
        <v>0.38350966184280544</v>
      </c>
      <c r="AL298" s="23">
        <f t="shared" si="59"/>
        <v>2.309</v>
      </c>
    </row>
    <row r="299" spans="1:38" ht="12.75">
      <c r="A299" s="14" t="s">
        <v>634</v>
      </c>
      <c r="B299" s="15" t="s">
        <v>635</v>
      </c>
      <c r="C299" s="16" t="s">
        <v>636</v>
      </c>
      <c r="D299" s="17"/>
      <c r="E299" s="17"/>
      <c r="F299" s="36">
        <v>1020673762</v>
      </c>
      <c r="G299" s="34">
        <v>44.24</v>
      </c>
      <c r="H299" s="20">
        <f t="shared" si="54"/>
        <v>0.4424</v>
      </c>
      <c r="I299" s="18">
        <v>8136722.859999999</v>
      </c>
      <c r="L299" s="18">
        <v>797107.15</v>
      </c>
      <c r="M299" s="21">
        <f t="shared" si="55"/>
        <v>8933830.01</v>
      </c>
      <c r="N299" s="18">
        <v>24121297.5</v>
      </c>
      <c r="Q299" s="21">
        <f t="shared" si="56"/>
        <v>24121297.5</v>
      </c>
      <c r="R299" s="18">
        <v>20255756.4</v>
      </c>
      <c r="S299" s="18">
        <v>305803.09</v>
      </c>
      <c r="T299" s="18">
        <v>869974.34</v>
      </c>
      <c r="U299" s="22">
        <f t="shared" si="57"/>
        <v>21431533.83</v>
      </c>
      <c r="V299" s="21">
        <f t="shared" si="58"/>
        <v>54486661.339999996</v>
      </c>
      <c r="W299" s="23">
        <f t="shared" si="48"/>
        <v>1.9845475757414441</v>
      </c>
      <c r="X299" s="23">
        <f t="shared" si="48"/>
        <v>0.02996090439326881</v>
      </c>
      <c r="Y299" s="23">
        <f t="shared" si="49"/>
        <v>2.0997437798347165</v>
      </c>
      <c r="Z299" s="24">
        <f t="shared" si="50"/>
        <v>2.3632720265812024</v>
      </c>
      <c r="AA299" s="24">
        <f t="shared" si="51"/>
        <v>0.8752875152285927</v>
      </c>
      <c r="AB299" s="25"/>
      <c r="AC299" s="24">
        <f t="shared" si="52"/>
        <v>5.338303321644512</v>
      </c>
      <c r="AD299" s="35">
        <v>119718.78274448565</v>
      </c>
      <c r="AE299" s="27">
        <f t="shared" si="53"/>
        <v>6390.951755881254</v>
      </c>
      <c r="AF299" s="29"/>
      <c r="AG299" s="30">
        <f>F299/H299</f>
        <v>2307128756.7811933</v>
      </c>
      <c r="AH299" s="23">
        <f>(M299/AG299)*100</f>
        <v>0.3872271967371294</v>
      </c>
      <c r="AI299" s="23">
        <f>(Q299/AG299)*100</f>
        <v>1.045511544559524</v>
      </c>
      <c r="AJ299" s="23">
        <f>(R299/AG299)*100</f>
        <v>0.877963847508015</v>
      </c>
      <c r="AK299" s="23">
        <f>(U299/AG299)*100</f>
        <v>0.9289266481988787</v>
      </c>
      <c r="AL299" s="23">
        <f t="shared" si="59"/>
        <v>2.362</v>
      </c>
    </row>
    <row r="300" spans="1:38" ht="12.75">
      <c r="A300" s="14" t="s">
        <v>637</v>
      </c>
      <c r="B300" s="15" t="s">
        <v>638</v>
      </c>
      <c r="C300" s="16" t="s">
        <v>636</v>
      </c>
      <c r="D300" s="17"/>
      <c r="E300" s="17"/>
      <c r="F300" s="36">
        <v>1600455157</v>
      </c>
      <c r="G300" s="34">
        <v>96.28</v>
      </c>
      <c r="H300" s="20">
        <f t="shared" si="54"/>
        <v>0.9628</v>
      </c>
      <c r="I300" s="18">
        <v>4980857.04</v>
      </c>
      <c r="L300" s="18">
        <v>487548.39</v>
      </c>
      <c r="M300" s="21">
        <f t="shared" si="55"/>
        <v>5468405.43</v>
      </c>
      <c r="N300" s="18">
        <v>15698539</v>
      </c>
      <c r="Q300" s="21">
        <f t="shared" si="56"/>
        <v>15698539</v>
      </c>
      <c r="R300" s="18">
        <v>5754735.06</v>
      </c>
      <c r="S300" s="18">
        <v>320091.03</v>
      </c>
      <c r="T300" s="18">
        <v>572604</v>
      </c>
      <c r="U300" s="22">
        <f t="shared" si="57"/>
        <v>6647430.09</v>
      </c>
      <c r="V300" s="21">
        <f t="shared" si="58"/>
        <v>27814374.52</v>
      </c>
      <c r="W300" s="23">
        <f t="shared" si="48"/>
        <v>0.3595686536314494</v>
      </c>
      <c r="X300" s="23">
        <f t="shared" si="48"/>
        <v>0.019999999912524886</v>
      </c>
      <c r="Y300" s="23">
        <f t="shared" si="49"/>
        <v>0.4153462257861937</v>
      </c>
      <c r="Z300" s="24">
        <f t="shared" si="50"/>
        <v>0.9808796535996915</v>
      </c>
      <c r="AA300" s="24">
        <f t="shared" si="51"/>
        <v>0.34167814112644956</v>
      </c>
      <c r="AB300" s="25"/>
      <c r="AC300" s="24">
        <f t="shared" si="52"/>
        <v>1.7379040205123348</v>
      </c>
      <c r="AD300" s="35">
        <v>608331.3790255986</v>
      </c>
      <c r="AE300" s="27">
        <f t="shared" si="53"/>
        <v>10572.21549412401</v>
      </c>
      <c r="AF300" s="29"/>
      <c r="AG300" s="30">
        <f>F300/H300</f>
        <v>1662292435.604487</v>
      </c>
      <c r="AH300" s="23">
        <f>(M300/AG300)*100</f>
        <v>0.3289677142765456</v>
      </c>
      <c r="AI300" s="23">
        <f>(Q300/AG300)*100</f>
        <v>0.944390930485783</v>
      </c>
      <c r="AJ300" s="23">
        <f>(R300/AG300)*100</f>
        <v>0.34619269971635946</v>
      </c>
      <c r="AK300" s="23">
        <f>(U300/AG300)*100</f>
        <v>0.39989534618694716</v>
      </c>
      <c r="AL300" s="23">
        <f t="shared" si="59"/>
        <v>1.673</v>
      </c>
    </row>
    <row r="301" spans="1:38" ht="12.75">
      <c r="A301" s="14" t="s">
        <v>639</v>
      </c>
      <c r="B301" s="15" t="s">
        <v>640</v>
      </c>
      <c r="C301" s="16" t="s">
        <v>636</v>
      </c>
      <c r="D301" s="17"/>
      <c r="E301" s="17"/>
      <c r="F301" s="36">
        <v>144771812</v>
      </c>
      <c r="G301" s="34">
        <v>24.23</v>
      </c>
      <c r="H301" s="20">
        <f t="shared" si="54"/>
        <v>0.24230000000000002</v>
      </c>
      <c r="I301" s="18">
        <v>1973358.47</v>
      </c>
      <c r="L301" s="18">
        <v>193156.71</v>
      </c>
      <c r="M301" s="21">
        <f t="shared" si="55"/>
        <v>2166515.18</v>
      </c>
      <c r="N301" s="18">
        <v>9708619</v>
      </c>
      <c r="Q301" s="21">
        <f t="shared" si="56"/>
        <v>9708619</v>
      </c>
      <c r="R301" s="18">
        <v>4716294</v>
      </c>
      <c r="T301" s="18">
        <v>211512</v>
      </c>
      <c r="U301" s="22">
        <f t="shared" si="57"/>
        <v>4927806</v>
      </c>
      <c r="V301" s="21">
        <f t="shared" si="58"/>
        <v>16802940.18</v>
      </c>
      <c r="W301" s="23">
        <f t="shared" si="48"/>
        <v>3.2577432960499246</v>
      </c>
      <c r="X301" s="23">
        <f t="shared" si="48"/>
        <v>0</v>
      </c>
      <c r="Y301" s="23">
        <f t="shared" si="49"/>
        <v>3.4038435603748605</v>
      </c>
      <c r="Z301" s="24">
        <f t="shared" si="50"/>
        <v>6.706152852462743</v>
      </c>
      <c r="AA301" s="24">
        <f t="shared" si="51"/>
        <v>1.4965034629807632</v>
      </c>
      <c r="AB301" s="25"/>
      <c r="AC301" s="24">
        <f t="shared" si="52"/>
        <v>11.606499875818367</v>
      </c>
      <c r="AD301" s="35">
        <v>64284.06282183316</v>
      </c>
      <c r="AE301" s="27">
        <f t="shared" si="53"/>
        <v>7461.129671587067</v>
      </c>
      <c r="AF301" s="29"/>
      <c r="AG301" s="30">
        <f>F301/H301</f>
        <v>597489938.0932728</v>
      </c>
      <c r="AH301" s="23">
        <f>(M301/AG301)*100</f>
        <v>0.3626027890802389</v>
      </c>
      <c r="AI301" s="23">
        <f>(Q301/AG301)*100</f>
        <v>1.6249008361517228</v>
      </c>
      <c r="AJ301" s="23">
        <f>(R301/AG301)*100</f>
        <v>0.7893512006328967</v>
      </c>
      <c r="AK301" s="23">
        <f>(U301/AG301)*100</f>
        <v>0.8247512946788287</v>
      </c>
      <c r="AL301" s="23">
        <f t="shared" si="59"/>
        <v>2.8129999999999997</v>
      </c>
    </row>
    <row r="302" spans="1:38" ht="12.75">
      <c r="A302" s="14" t="s">
        <v>641</v>
      </c>
      <c r="B302" s="15" t="s">
        <v>642</v>
      </c>
      <c r="C302" s="16" t="s">
        <v>636</v>
      </c>
      <c r="D302" s="17"/>
      <c r="E302" s="17"/>
      <c r="F302" s="36">
        <v>1964505166</v>
      </c>
      <c r="G302" s="34">
        <v>25.67</v>
      </c>
      <c r="H302" s="20">
        <f t="shared" si="54"/>
        <v>0.25670000000000004</v>
      </c>
      <c r="I302" s="18">
        <v>23726564.689999998</v>
      </c>
      <c r="L302" s="18">
        <v>2326867.86</v>
      </c>
      <c r="M302" s="21">
        <f t="shared" si="55"/>
        <v>26053432.549999997</v>
      </c>
      <c r="N302" s="18">
        <v>116034904.5</v>
      </c>
      <c r="Q302" s="21">
        <f t="shared" si="56"/>
        <v>116034904.5</v>
      </c>
      <c r="R302" s="18">
        <v>33550323</v>
      </c>
      <c r="S302" s="18">
        <v>398478</v>
      </c>
      <c r="T302" s="18">
        <v>2667492</v>
      </c>
      <c r="U302" s="22">
        <f t="shared" si="57"/>
        <v>36616293</v>
      </c>
      <c r="V302" s="21">
        <f t="shared" si="58"/>
        <v>178704630.05</v>
      </c>
      <c r="W302" s="23">
        <f t="shared" si="48"/>
        <v>1.707825643864965</v>
      </c>
      <c r="X302" s="23">
        <f t="shared" si="48"/>
        <v>0.02028388659376017</v>
      </c>
      <c r="Y302" s="23">
        <f t="shared" si="49"/>
        <v>1.8638939532317829</v>
      </c>
      <c r="Z302" s="24">
        <f t="shared" si="50"/>
        <v>5.906571614482585</v>
      </c>
      <c r="AA302" s="24">
        <f t="shared" si="51"/>
        <v>1.3262084010218378</v>
      </c>
      <c r="AB302" s="25"/>
      <c r="AC302" s="24">
        <f t="shared" si="52"/>
        <v>9.096673968736207</v>
      </c>
      <c r="AD302" s="35">
        <v>95921.67108418528</v>
      </c>
      <c r="AE302" s="27">
        <f t="shared" si="53"/>
        <v>8725.681683891848</v>
      </c>
      <c r="AF302" s="29"/>
      <c r="AG302" s="30">
        <f>F302/H302</f>
        <v>7652922345.14998</v>
      </c>
      <c r="AH302" s="23">
        <f>(M302/AG302)*100</f>
        <v>0.34043769654230577</v>
      </c>
      <c r="AI302" s="23">
        <f>(Q302/AG302)*100</f>
        <v>1.5162169334376798</v>
      </c>
      <c r="AJ302" s="23">
        <f>(R302/AG302)*100</f>
        <v>0.4383988427801366</v>
      </c>
      <c r="AK302" s="23">
        <f>(U302/AG302)*100</f>
        <v>0.4784615777945987</v>
      </c>
      <c r="AL302" s="23">
        <f t="shared" si="59"/>
        <v>2.334</v>
      </c>
    </row>
    <row r="303" spans="1:38" ht="12.75">
      <c r="A303" s="14" t="s">
        <v>643</v>
      </c>
      <c r="B303" s="15" t="s">
        <v>644</v>
      </c>
      <c r="C303" s="16" t="s">
        <v>636</v>
      </c>
      <c r="D303" s="17"/>
      <c r="E303" s="17"/>
      <c r="F303" s="36">
        <v>7114250291</v>
      </c>
      <c r="G303" s="34">
        <v>47.86</v>
      </c>
      <c r="H303" s="20">
        <f t="shared" si="54"/>
        <v>0.47859999999999997</v>
      </c>
      <c r="I303" s="18">
        <v>46740601.300000004</v>
      </c>
      <c r="L303" s="18">
        <v>4573621.58</v>
      </c>
      <c r="M303" s="21">
        <f t="shared" si="55"/>
        <v>51314222.88</v>
      </c>
      <c r="N303" s="18">
        <v>186686376</v>
      </c>
      <c r="P303" s="18">
        <v>1166175</v>
      </c>
      <c r="Q303" s="21">
        <f t="shared" si="56"/>
        <v>187852551</v>
      </c>
      <c r="R303" s="18">
        <v>73406079.04</v>
      </c>
      <c r="S303" s="18">
        <v>711425.02</v>
      </c>
      <c r="T303" s="18">
        <v>5243514.96</v>
      </c>
      <c r="U303" s="22">
        <f t="shared" si="57"/>
        <v>79361019.02</v>
      </c>
      <c r="V303" s="21">
        <f t="shared" si="58"/>
        <v>318527792.90000004</v>
      </c>
      <c r="W303" s="23">
        <f t="shared" si="48"/>
        <v>1.0318174935855655</v>
      </c>
      <c r="X303" s="23">
        <f t="shared" si="48"/>
        <v>0.009999999872087717</v>
      </c>
      <c r="Y303" s="23">
        <f t="shared" si="49"/>
        <v>1.1155218859870162</v>
      </c>
      <c r="Z303" s="24">
        <f t="shared" si="50"/>
        <v>2.6405108523894074</v>
      </c>
      <c r="AA303" s="24">
        <f t="shared" si="51"/>
        <v>0.721287848769053</v>
      </c>
      <c r="AB303" s="25"/>
      <c r="AC303" s="24">
        <f t="shared" si="52"/>
        <v>4.477320587145477</v>
      </c>
      <c r="AD303" s="35">
        <v>176682.13833992096</v>
      </c>
      <c r="AE303" s="27">
        <f t="shared" si="53"/>
        <v>7910.625753702132</v>
      </c>
      <c r="AF303" s="29"/>
      <c r="AG303" s="30">
        <f>F303/H303</f>
        <v>14864710177.601337</v>
      </c>
      <c r="AH303" s="23">
        <f>(M303/AG303)*100</f>
        <v>0.34520836442086883</v>
      </c>
      <c r="AI303" s="23">
        <f>(Q303/AG303)*100</f>
        <v>1.2637484939535704</v>
      </c>
      <c r="AJ303" s="23">
        <f>(R303/AG303)*100</f>
        <v>0.4938278524300517</v>
      </c>
      <c r="AK303" s="23">
        <f>(U303/AG303)*100</f>
        <v>0.533888774633386</v>
      </c>
      <c r="AL303" s="23">
        <f t="shared" si="59"/>
        <v>2.143</v>
      </c>
    </row>
    <row r="304" spans="1:38" ht="12.75">
      <c r="A304" s="14" t="s">
        <v>645</v>
      </c>
      <c r="B304" s="15" t="s">
        <v>646</v>
      </c>
      <c r="C304" s="16" t="s">
        <v>636</v>
      </c>
      <c r="D304" s="17"/>
      <c r="E304" s="17"/>
      <c r="F304" s="36">
        <v>247034781</v>
      </c>
      <c r="G304" s="34">
        <v>104.01</v>
      </c>
      <c r="H304" s="20">
        <f t="shared" si="54"/>
        <v>1.0401</v>
      </c>
      <c r="I304" s="18">
        <v>759574.96</v>
      </c>
      <c r="L304" s="18">
        <v>74411.75</v>
      </c>
      <c r="M304" s="21">
        <f t="shared" si="55"/>
        <v>833986.71</v>
      </c>
      <c r="O304" s="18">
        <v>3170964.63</v>
      </c>
      <c r="Q304" s="21">
        <f t="shared" si="56"/>
        <v>3170964.63</v>
      </c>
      <c r="R304" s="18">
        <v>1158823.31</v>
      </c>
      <c r="U304" s="22">
        <f t="shared" si="57"/>
        <v>1158823.31</v>
      </c>
      <c r="V304" s="21">
        <f t="shared" si="58"/>
        <v>5163774.649999999</v>
      </c>
      <c r="W304" s="23">
        <f t="shared" si="48"/>
        <v>0.46909318004091094</v>
      </c>
      <c r="X304" s="23">
        <f t="shared" si="48"/>
        <v>0</v>
      </c>
      <c r="Y304" s="23">
        <f t="shared" si="49"/>
        <v>0.46909318004091094</v>
      </c>
      <c r="Z304" s="24">
        <f t="shared" si="50"/>
        <v>1.2836105981367862</v>
      </c>
      <c r="AA304" s="24">
        <f t="shared" si="51"/>
        <v>0.33759890272293275</v>
      </c>
      <c r="AB304" s="25"/>
      <c r="AC304" s="24">
        <f t="shared" si="52"/>
        <v>2.0903026809006295</v>
      </c>
      <c r="AD304" s="35">
        <v>272638.5500575374</v>
      </c>
      <c r="AE304" s="27">
        <f t="shared" si="53"/>
        <v>5698.970921021309</v>
      </c>
      <c r="AF304" s="29"/>
      <c r="AG304" s="30">
        <f>F304/H304</f>
        <v>237510605.71098933</v>
      </c>
      <c r="AH304" s="23">
        <f>(M304/AG304)*100</f>
        <v>0.3511366187221224</v>
      </c>
      <c r="AI304" s="23">
        <f>(Q304/AG304)*100</f>
        <v>1.3350833831220714</v>
      </c>
      <c r="AJ304" s="23">
        <f>(R304/AG304)*100</f>
        <v>0.4879038165605515</v>
      </c>
      <c r="AK304" s="23">
        <f>(U304/AG304)*100</f>
        <v>0.4879038165605515</v>
      </c>
      <c r="AL304" s="23">
        <f t="shared" si="59"/>
        <v>2.174</v>
      </c>
    </row>
    <row r="305" spans="1:38" ht="12.75">
      <c r="A305" s="14" t="s">
        <v>647</v>
      </c>
      <c r="B305" s="15" t="s">
        <v>648</v>
      </c>
      <c r="C305" s="16" t="s">
        <v>636</v>
      </c>
      <c r="D305" s="17"/>
      <c r="E305" s="17"/>
      <c r="F305" s="36">
        <v>535404611</v>
      </c>
      <c r="G305" s="34">
        <v>39.55</v>
      </c>
      <c r="H305" s="20">
        <f t="shared" si="54"/>
        <v>0.39549999999999996</v>
      </c>
      <c r="I305" s="18">
        <v>4411477.26</v>
      </c>
      <c r="L305" s="18">
        <v>432061.87</v>
      </c>
      <c r="M305" s="21">
        <f t="shared" si="55"/>
        <v>4843539.13</v>
      </c>
      <c r="N305" s="18">
        <v>22716954.94</v>
      </c>
      <c r="Q305" s="21">
        <f t="shared" si="56"/>
        <v>22716954.94</v>
      </c>
      <c r="R305" s="18">
        <v>8655330.68</v>
      </c>
      <c r="T305" s="18">
        <v>478153.54</v>
      </c>
      <c r="U305" s="22">
        <f t="shared" si="57"/>
        <v>9133484.219999999</v>
      </c>
      <c r="V305" s="21">
        <f t="shared" si="58"/>
        <v>36693978.29</v>
      </c>
      <c r="W305" s="23">
        <f t="shared" si="48"/>
        <v>1.6165962156795843</v>
      </c>
      <c r="X305" s="23">
        <f t="shared" si="48"/>
        <v>0</v>
      </c>
      <c r="Y305" s="23">
        <f t="shared" si="49"/>
        <v>1.7059031678754069</v>
      </c>
      <c r="Z305" s="24">
        <f t="shared" si="50"/>
        <v>4.242950933420333</v>
      </c>
      <c r="AA305" s="24">
        <f t="shared" si="51"/>
        <v>0.9046502459053345</v>
      </c>
      <c r="AB305" s="25"/>
      <c r="AC305" s="24">
        <f t="shared" si="52"/>
        <v>6.853504347201074</v>
      </c>
      <c r="AD305" s="35">
        <v>139503.3345033345</v>
      </c>
      <c r="AE305" s="27">
        <f t="shared" si="53"/>
        <v>9560.867094676487</v>
      </c>
      <c r="AF305" s="29"/>
      <c r="AG305" s="30">
        <f>F305/H305</f>
        <v>1353741115.0442479</v>
      </c>
      <c r="AH305" s="23">
        <f>(M305/AG305)*100</f>
        <v>0.3577891722555598</v>
      </c>
      <c r="AI305" s="23">
        <f>(Q305/AG305)*100</f>
        <v>1.6780870941677417</v>
      </c>
      <c r="AJ305" s="23">
        <f>(R305/AG305)*100</f>
        <v>0.6393638033012756</v>
      </c>
      <c r="AK305" s="23">
        <f>(U305/AG305)*100</f>
        <v>0.6746847028947234</v>
      </c>
      <c r="AL305" s="23">
        <f t="shared" si="59"/>
        <v>2.7110000000000003</v>
      </c>
    </row>
    <row r="306" spans="1:38" ht="12.75">
      <c r="A306" s="14" t="s">
        <v>649</v>
      </c>
      <c r="B306" s="15" t="s">
        <v>650</v>
      </c>
      <c r="C306" s="16" t="s">
        <v>636</v>
      </c>
      <c r="D306" s="17"/>
      <c r="E306" s="17"/>
      <c r="F306" s="36">
        <v>239131156</v>
      </c>
      <c r="G306" s="34">
        <v>47.79</v>
      </c>
      <c r="H306" s="20">
        <f t="shared" si="54"/>
        <v>0.4779</v>
      </c>
      <c r="I306" s="18">
        <v>1603514.68</v>
      </c>
      <c r="L306" s="18">
        <v>157044.87</v>
      </c>
      <c r="M306" s="21">
        <f t="shared" si="55"/>
        <v>1760559.5499999998</v>
      </c>
      <c r="N306" s="18">
        <v>6992743</v>
      </c>
      <c r="Q306" s="21">
        <f t="shared" si="56"/>
        <v>6992743</v>
      </c>
      <c r="R306" s="18">
        <v>3289745</v>
      </c>
      <c r="T306" s="18">
        <v>173920</v>
      </c>
      <c r="U306" s="22">
        <f t="shared" si="57"/>
        <v>3463665</v>
      </c>
      <c r="V306" s="21">
        <f t="shared" si="58"/>
        <v>12216967.549999999</v>
      </c>
      <c r="W306" s="23">
        <f t="shared" si="48"/>
        <v>1.375707396321038</v>
      </c>
      <c r="X306" s="23">
        <f t="shared" si="48"/>
        <v>0</v>
      </c>
      <c r="Y306" s="23">
        <f t="shared" si="49"/>
        <v>1.4484373587856532</v>
      </c>
      <c r="Z306" s="24">
        <f t="shared" si="50"/>
        <v>2.9242291623430283</v>
      </c>
      <c r="AA306" s="24">
        <f t="shared" si="51"/>
        <v>0.7362317731613357</v>
      </c>
      <c r="AB306" s="25"/>
      <c r="AC306" s="24">
        <f t="shared" si="52"/>
        <v>5.108898294290016</v>
      </c>
      <c r="AD306" s="35">
        <v>124189.75672215108</v>
      </c>
      <c r="AE306" s="27">
        <f t="shared" si="53"/>
        <v>6344.7283628608975</v>
      </c>
      <c r="AF306" s="29"/>
      <c r="AG306" s="30">
        <f>F306/H306</f>
        <v>500379066.7503662</v>
      </c>
      <c r="AH306" s="23">
        <f>(M306/AG306)*100</f>
        <v>0.3518451643938023</v>
      </c>
      <c r="AI306" s="23">
        <f>(Q306/AG306)*100</f>
        <v>1.397489116683733</v>
      </c>
      <c r="AJ306" s="23">
        <f>(R306/AG306)*100</f>
        <v>0.6574505647018241</v>
      </c>
      <c r="AK306" s="23">
        <f>(U306/AG306)*100</f>
        <v>0.6922082137636636</v>
      </c>
      <c r="AL306" s="23">
        <f t="shared" si="59"/>
        <v>2.441</v>
      </c>
    </row>
    <row r="307" spans="1:38" ht="12.75">
      <c r="A307" s="44" t="s">
        <v>651</v>
      </c>
      <c r="B307" s="45" t="s">
        <v>652</v>
      </c>
      <c r="C307" s="46" t="s">
        <v>636</v>
      </c>
      <c r="D307" s="47"/>
      <c r="E307" s="17"/>
      <c r="F307" s="48">
        <v>3404867872</v>
      </c>
      <c r="G307" s="49">
        <v>46.39</v>
      </c>
      <c r="H307" s="20">
        <f t="shared" si="54"/>
        <v>0.4639</v>
      </c>
      <c r="I307" s="50">
        <v>23209688.55</v>
      </c>
      <c r="J307" s="50"/>
      <c r="K307" s="50"/>
      <c r="L307" s="50">
        <v>2271521.15</v>
      </c>
      <c r="M307" s="21">
        <f t="shared" si="55"/>
        <v>25481209.7</v>
      </c>
      <c r="N307" s="50">
        <v>88111309</v>
      </c>
      <c r="O307" s="50"/>
      <c r="P307" s="50"/>
      <c r="Q307" s="21">
        <f t="shared" si="56"/>
        <v>88111309</v>
      </c>
      <c r="R307" s="50">
        <v>30863119.28</v>
      </c>
      <c r="S307" s="50"/>
      <c r="T307" s="50">
        <v>2508365.59</v>
      </c>
      <c r="U307" s="22">
        <f t="shared" si="57"/>
        <v>33371484.87</v>
      </c>
      <c r="V307" s="21">
        <f t="shared" si="58"/>
        <v>146964003.57000002</v>
      </c>
      <c r="W307" s="23">
        <f t="shared" si="48"/>
        <v>0.9064410262084908</v>
      </c>
      <c r="X307" s="23">
        <f t="shared" si="48"/>
        <v>0</v>
      </c>
      <c r="Y307" s="23">
        <f t="shared" si="49"/>
        <v>0.980111009429502</v>
      </c>
      <c r="Z307" s="24">
        <f t="shared" si="50"/>
        <v>2.587804059140889</v>
      </c>
      <c r="AA307" s="24">
        <f t="shared" si="51"/>
        <v>0.7483758741284866</v>
      </c>
      <c r="AB307" s="25"/>
      <c r="AC307" s="24">
        <f t="shared" si="52"/>
        <v>4.316290942698878</v>
      </c>
      <c r="AD307" s="35">
        <v>152595.88642355008</v>
      </c>
      <c r="AE307" s="27">
        <f t="shared" si="53"/>
        <v>6586.482424630759</v>
      </c>
      <c r="AF307" s="29"/>
      <c r="AG307" s="30">
        <f>F307/H307</f>
        <v>7339659133.43393</v>
      </c>
      <c r="AH307" s="23">
        <f>(M307/AG307)*100</f>
        <v>0.3471715680082049</v>
      </c>
      <c r="AI307" s="23">
        <f>(Q307/AG307)*100</f>
        <v>1.200482303035458</v>
      </c>
      <c r="AJ307" s="23">
        <f>(R307/AG307)*100</f>
        <v>0.4204979920581188</v>
      </c>
      <c r="AK307" s="23">
        <f>(U307/AG307)*100</f>
        <v>0.4546734972743459</v>
      </c>
      <c r="AL307" s="23">
        <f t="shared" si="59"/>
        <v>2.002</v>
      </c>
    </row>
    <row r="308" spans="1:38" ht="12.75">
      <c r="A308" s="14" t="s">
        <v>653</v>
      </c>
      <c r="B308" s="15" t="s">
        <v>654</v>
      </c>
      <c r="C308" s="16" t="s">
        <v>636</v>
      </c>
      <c r="D308" s="17"/>
      <c r="E308" s="17"/>
      <c r="F308" s="36">
        <v>975372560</v>
      </c>
      <c r="G308" s="34">
        <v>44.05</v>
      </c>
      <c r="H308" s="20">
        <f t="shared" si="54"/>
        <v>0.44049999999999995</v>
      </c>
      <c r="I308" s="18">
        <v>7012656.83</v>
      </c>
      <c r="L308" s="18">
        <v>686747.84</v>
      </c>
      <c r="M308" s="21">
        <f t="shared" si="55"/>
        <v>7699404.67</v>
      </c>
      <c r="N308" s="18">
        <v>31998104</v>
      </c>
      <c r="Q308" s="21">
        <f t="shared" si="56"/>
        <v>31998104</v>
      </c>
      <c r="R308" s="18">
        <v>9700982.55</v>
      </c>
      <c r="T308" s="18">
        <v>760270</v>
      </c>
      <c r="U308" s="22">
        <f t="shared" si="57"/>
        <v>10461252.55</v>
      </c>
      <c r="V308" s="21">
        <f t="shared" si="58"/>
        <v>50158761.22</v>
      </c>
      <c r="W308" s="23">
        <f t="shared" si="48"/>
        <v>0.9945925226766683</v>
      </c>
      <c r="X308" s="23">
        <f t="shared" si="48"/>
        <v>0</v>
      </c>
      <c r="Y308" s="23">
        <f t="shared" si="49"/>
        <v>1.0725391485280251</v>
      </c>
      <c r="Z308" s="24">
        <f t="shared" si="50"/>
        <v>3.2806032599481783</v>
      </c>
      <c r="AA308" s="24">
        <f t="shared" si="51"/>
        <v>0.7893808976951331</v>
      </c>
      <c r="AB308" s="25"/>
      <c r="AC308" s="24">
        <f t="shared" si="52"/>
        <v>5.142523306171336</v>
      </c>
      <c r="AD308" s="35">
        <v>174062.14504150284</v>
      </c>
      <c r="AE308" s="27">
        <f t="shared" si="53"/>
        <v>8951.186375981039</v>
      </c>
      <c r="AF308" s="29"/>
      <c r="AG308" s="30">
        <f>F308/H308</f>
        <v>2214239636.7763906</v>
      </c>
      <c r="AH308" s="23">
        <f>(M308/AG308)*100</f>
        <v>0.34772228543470607</v>
      </c>
      <c r="AI308" s="23">
        <f>(Q308/AG308)*100</f>
        <v>1.4451057360071724</v>
      </c>
      <c r="AJ308" s="23">
        <f>(R308/AG308)*100</f>
        <v>0.4381180062390724</v>
      </c>
      <c r="AK308" s="23">
        <f>(U308/AG308)*100</f>
        <v>0.47245349492659505</v>
      </c>
      <c r="AL308" s="23">
        <f t="shared" si="59"/>
        <v>2.265</v>
      </c>
    </row>
    <row r="309" spans="1:38" ht="12.75">
      <c r="A309" s="14" t="s">
        <v>655</v>
      </c>
      <c r="B309" s="15" t="s">
        <v>656</v>
      </c>
      <c r="C309" s="16" t="s">
        <v>636</v>
      </c>
      <c r="D309" s="17"/>
      <c r="E309" s="17"/>
      <c r="F309" s="36">
        <v>499008346</v>
      </c>
      <c r="G309" s="34">
        <v>31.67</v>
      </c>
      <c r="H309" s="20">
        <f t="shared" si="54"/>
        <v>0.31670000000000004</v>
      </c>
      <c r="I309" s="18">
        <v>5093892.39</v>
      </c>
      <c r="L309" s="18">
        <v>498794.63</v>
      </c>
      <c r="M309" s="21">
        <f t="shared" si="55"/>
        <v>5592687.02</v>
      </c>
      <c r="N309" s="18">
        <v>20907747</v>
      </c>
      <c r="Q309" s="21">
        <f t="shared" si="56"/>
        <v>20907747</v>
      </c>
      <c r="R309" s="18">
        <v>10669232.13</v>
      </c>
      <c r="T309" s="18">
        <v>550372</v>
      </c>
      <c r="U309" s="22">
        <f t="shared" si="57"/>
        <v>11219604.13</v>
      </c>
      <c r="V309" s="21">
        <f t="shared" si="58"/>
        <v>37720038.15</v>
      </c>
      <c r="W309" s="23">
        <f t="shared" si="48"/>
        <v>2.138086910875034</v>
      </c>
      <c r="X309" s="23">
        <f t="shared" si="48"/>
        <v>0</v>
      </c>
      <c r="Y309" s="23">
        <f t="shared" si="49"/>
        <v>2.2483800561524077</v>
      </c>
      <c r="Z309" s="24">
        <f t="shared" si="50"/>
        <v>4.189859181233013</v>
      </c>
      <c r="AA309" s="24">
        <f t="shared" si="51"/>
        <v>1.1207602167038704</v>
      </c>
      <c r="AB309" s="25"/>
      <c r="AC309" s="24">
        <f t="shared" si="52"/>
        <v>7.558999454089291</v>
      </c>
      <c r="AD309" s="35">
        <v>93196.51468130818</v>
      </c>
      <c r="AE309" s="27">
        <f t="shared" si="53"/>
        <v>7044.724035990331</v>
      </c>
      <c r="AF309" s="29"/>
      <c r="AG309" s="30">
        <f>F309/H309</f>
        <v>1575649971.5819385</v>
      </c>
      <c r="AH309" s="23">
        <f>(M309/AG309)*100</f>
        <v>0.3549447606301158</v>
      </c>
      <c r="AI309" s="23">
        <f>(Q309/AG309)*100</f>
        <v>1.3269284026964954</v>
      </c>
      <c r="AJ309" s="23">
        <f>(R309/AG309)*100</f>
        <v>0.6771321246741233</v>
      </c>
      <c r="AK309" s="23">
        <f>(U309/AG309)*100</f>
        <v>0.7120619637834676</v>
      </c>
      <c r="AL309" s="23">
        <f t="shared" si="59"/>
        <v>2.394</v>
      </c>
    </row>
    <row r="310" spans="1:38" ht="12.75">
      <c r="A310" s="14" t="s">
        <v>657</v>
      </c>
      <c r="B310" s="15" t="s">
        <v>658</v>
      </c>
      <c r="C310" s="16" t="s">
        <v>636</v>
      </c>
      <c r="D310" s="17"/>
      <c r="E310" s="17"/>
      <c r="F310" s="36">
        <v>458522511</v>
      </c>
      <c r="G310" s="34">
        <v>48.97</v>
      </c>
      <c r="H310" s="20">
        <f t="shared" si="54"/>
        <v>0.48969999999999997</v>
      </c>
      <c r="I310" s="18">
        <v>2978547.4499999997</v>
      </c>
      <c r="L310" s="18">
        <v>291922.66</v>
      </c>
      <c r="M310" s="21">
        <f t="shared" si="55"/>
        <v>3270470.11</v>
      </c>
      <c r="N310" s="18">
        <v>13242476</v>
      </c>
      <c r="Q310" s="21">
        <f t="shared" si="56"/>
        <v>13242476</v>
      </c>
      <c r="R310" s="18">
        <v>4232136.5</v>
      </c>
      <c r="T310" s="18">
        <v>327553</v>
      </c>
      <c r="U310" s="22">
        <f t="shared" si="57"/>
        <v>4559689.5</v>
      </c>
      <c r="V310" s="21">
        <f t="shared" si="58"/>
        <v>21072635.61</v>
      </c>
      <c r="W310" s="23">
        <f t="shared" si="48"/>
        <v>0.9229942693042611</v>
      </c>
      <c r="X310" s="23">
        <f t="shared" si="48"/>
        <v>0</v>
      </c>
      <c r="Y310" s="23">
        <f t="shared" si="49"/>
        <v>0.9944308928378873</v>
      </c>
      <c r="Z310" s="24">
        <f t="shared" si="50"/>
        <v>2.8880754340979347</v>
      </c>
      <c r="AA310" s="24">
        <f t="shared" si="51"/>
        <v>0.7132627148157618</v>
      </c>
      <c r="AB310" s="25"/>
      <c r="AC310" s="24">
        <f t="shared" si="52"/>
        <v>4.595769041751583</v>
      </c>
      <c r="AD310" s="35">
        <v>165722.79381012128</v>
      </c>
      <c r="AE310" s="27">
        <f t="shared" si="53"/>
        <v>7616.236853051363</v>
      </c>
      <c r="AF310" s="29"/>
      <c r="AG310" s="30">
        <f>F310/H310</f>
        <v>936333491.933837</v>
      </c>
      <c r="AH310" s="23">
        <f>(M310/AG310)*100</f>
        <v>0.34928475144527854</v>
      </c>
      <c r="AI310" s="23">
        <f>(Q310/AG310)*100</f>
        <v>1.4142905400777586</v>
      </c>
      <c r="AJ310" s="23">
        <f>(R310/AG310)*100</f>
        <v>0.45199029367829663</v>
      </c>
      <c r="AK310" s="23">
        <f>(U310/AG310)*100</f>
        <v>0.48697280822271344</v>
      </c>
      <c r="AL310" s="23">
        <f t="shared" si="59"/>
        <v>2.25</v>
      </c>
    </row>
    <row r="311" spans="1:38" ht="12.75">
      <c r="A311" s="14" t="s">
        <v>659</v>
      </c>
      <c r="B311" s="15" t="s">
        <v>507</v>
      </c>
      <c r="C311" s="16" t="s">
        <v>636</v>
      </c>
      <c r="D311" s="17"/>
      <c r="E311" s="17"/>
      <c r="F311" s="36">
        <v>3687103090</v>
      </c>
      <c r="G311" s="34">
        <v>51.66</v>
      </c>
      <c r="H311" s="20">
        <f t="shared" si="54"/>
        <v>0.5166</v>
      </c>
      <c r="I311" s="18">
        <v>20122644.02</v>
      </c>
      <c r="L311" s="18">
        <v>1985310.42</v>
      </c>
      <c r="M311" s="21">
        <f t="shared" si="55"/>
        <v>22107954.439999998</v>
      </c>
      <c r="N311" s="18">
        <v>88452858.5</v>
      </c>
      <c r="Q311" s="21">
        <f t="shared" si="56"/>
        <v>88452858.5</v>
      </c>
      <c r="R311" s="18">
        <v>22405995.78</v>
      </c>
      <c r="S311" s="18">
        <v>922000</v>
      </c>
      <c r="T311" s="18">
        <v>2360669.67</v>
      </c>
      <c r="U311" s="22">
        <f t="shared" si="57"/>
        <v>25688665.450000003</v>
      </c>
      <c r="V311" s="21">
        <f t="shared" si="58"/>
        <v>136249478.39000002</v>
      </c>
      <c r="W311" s="23">
        <f t="shared" si="48"/>
        <v>0.60768563376404</v>
      </c>
      <c r="X311" s="23">
        <f t="shared" si="48"/>
        <v>0.02500608140034403</v>
      </c>
      <c r="Y311" s="23">
        <f t="shared" si="49"/>
        <v>0.6967167671463181</v>
      </c>
      <c r="Z311" s="24">
        <f t="shared" si="50"/>
        <v>2.3989798044946986</v>
      </c>
      <c r="AA311" s="24">
        <f t="shared" si="51"/>
        <v>0.5996022866830121</v>
      </c>
      <c r="AB311" s="25"/>
      <c r="AC311" s="24">
        <f t="shared" si="52"/>
        <v>3.6952988583240294</v>
      </c>
      <c r="AD311" s="35">
        <v>169399.3375271391</v>
      </c>
      <c r="AE311" s="27">
        <f t="shared" si="53"/>
        <v>6259.811785648841</v>
      </c>
      <c r="AF311" s="29"/>
      <c r="AG311" s="30">
        <f>F311/H311</f>
        <v>7137249496.709253</v>
      </c>
      <c r="AH311" s="23">
        <f>(M311/AG311)*100</f>
        <v>0.30975454130044405</v>
      </c>
      <c r="AI311" s="23">
        <f>(Q311/AG311)*100</f>
        <v>1.2393129670019614</v>
      </c>
      <c r="AJ311" s="23">
        <f>(R311/AG311)*100</f>
        <v>0.31393039840250303</v>
      </c>
      <c r="AK311" s="23">
        <f>(U311/AG311)*100</f>
        <v>0.35992388190778796</v>
      </c>
      <c r="AL311" s="23">
        <f t="shared" si="59"/>
        <v>1.9090000000000003</v>
      </c>
    </row>
    <row r="312" spans="1:38" ht="12.75">
      <c r="A312" s="14" t="s">
        <v>660</v>
      </c>
      <c r="B312" s="32" t="s">
        <v>661</v>
      </c>
      <c r="C312" s="16" t="s">
        <v>636</v>
      </c>
      <c r="D312" s="17"/>
      <c r="E312" s="17"/>
      <c r="F312" s="36">
        <v>1259938236</v>
      </c>
      <c r="G312" s="34">
        <v>39.4</v>
      </c>
      <c r="H312" s="20">
        <f t="shared" si="54"/>
        <v>0.39399999999999996</v>
      </c>
      <c r="I312" s="18">
        <v>9900111.36</v>
      </c>
      <c r="L312" s="18">
        <v>969458.09</v>
      </c>
      <c r="M312" s="21">
        <f t="shared" si="55"/>
        <v>10869569.45</v>
      </c>
      <c r="N312" s="18">
        <v>27326591</v>
      </c>
      <c r="P312" s="18">
        <v>762243.49</v>
      </c>
      <c r="Q312" s="21">
        <f t="shared" si="56"/>
        <v>28088834.49</v>
      </c>
      <c r="R312" s="18">
        <v>27146387.88</v>
      </c>
      <c r="T312" s="18">
        <v>1086247.67</v>
      </c>
      <c r="U312" s="22">
        <f t="shared" si="57"/>
        <v>28232635.549999997</v>
      </c>
      <c r="V312" s="21">
        <f t="shared" si="58"/>
        <v>67191039.49</v>
      </c>
      <c r="W312" s="23">
        <f t="shared" si="48"/>
        <v>2.1545808440724232</v>
      </c>
      <c r="X312" s="23">
        <f t="shared" si="48"/>
        <v>0</v>
      </c>
      <c r="Y312" s="23">
        <f t="shared" si="49"/>
        <v>2.2407952027578593</v>
      </c>
      <c r="Z312" s="24">
        <f t="shared" si="50"/>
        <v>2.2293818607470213</v>
      </c>
      <c r="AA312" s="24">
        <f t="shared" si="51"/>
        <v>0.862706531116022</v>
      </c>
      <c r="AB312" s="25"/>
      <c r="AC312" s="24">
        <f t="shared" si="52"/>
        <v>5.332883594620903</v>
      </c>
      <c r="AD312" s="35">
        <v>117963.55979786637</v>
      </c>
      <c r="AE312" s="27">
        <f t="shared" si="53"/>
        <v>6290.859328091235</v>
      </c>
      <c r="AF312" s="29"/>
      <c r="AG312" s="30">
        <f>F312/H312</f>
        <v>3197812781.7258887</v>
      </c>
      <c r="AH312" s="23">
        <f>(M312/AG312)*100</f>
        <v>0.3399063732597127</v>
      </c>
      <c r="AI312" s="23">
        <f>(Q312/AG312)*100</f>
        <v>0.8783764531343264</v>
      </c>
      <c r="AJ312" s="23">
        <f>(R312/AG312)*100</f>
        <v>0.8489048525645346</v>
      </c>
      <c r="AK312" s="23">
        <f>(U312/AG312)*100</f>
        <v>0.8828733098865964</v>
      </c>
      <c r="AL312" s="23">
        <f t="shared" si="59"/>
        <v>2.101</v>
      </c>
    </row>
    <row r="313" spans="1:38" ht="12.75">
      <c r="A313" s="14" t="s">
        <v>662</v>
      </c>
      <c r="B313" s="15" t="s">
        <v>663</v>
      </c>
      <c r="C313" s="16" t="s">
        <v>636</v>
      </c>
      <c r="D313" s="17"/>
      <c r="E313" s="17"/>
      <c r="F313" s="36">
        <v>2456909811</v>
      </c>
      <c r="G313" s="34">
        <v>51.3</v>
      </c>
      <c r="H313" s="20">
        <f t="shared" si="54"/>
        <v>0.513</v>
      </c>
      <c r="I313" s="18">
        <v>14777889</v>
      </c>
      <c r="L313" s="18">
        <v>1447561.42</v>
      </c>
      <c r="M313" s="21">
        <f t="shared" si="55"/>
        <v>16225450.42</v>
      </c>
      <c r="N313" s="18">
        <v>73816483</v>
      </c>
      <c r="Q313" s="21">
        <f t="shared" si="56"/>
        <v>73816483</v>
      </c>
      <c r="R313" s="18">
        <v>26861539.72</v>
      </c>
      <c r="S313" s="18">
        <v>737254.71</v>
      </c>
      <c r="T313" s="18">
        <v>801257.57</v>
      </c>
      <c r="U313" s="22">
        <f t="shared" si="57"/>
        <v>28400052</v>
      </c>
      <c r="V313" s="21">
        <f t="shared" si="58"/>
        <v>118441985.42</v>
      </c>
      <c r="W313" s="23">
        <f t="shared" si="48"/>
        <v>1.0933058918050778</v>
      </c>
      <c r="X313" s="23">
        <f t="shared" si="48"/>
        <v>0.030007398183652736</v>
      </c>
      <c r="Y313" s="23">
        <f t="shared" si="49"/>
        <v>1.1559257028014693</v>
      </c>
      <c r="Z313" s="24">
        <f t="shared" si="50"/>
        <v>3.0044441464440874</v>
      </c>
      <c r="AA313" s="24">
        <f t="shared" si="51"/>
        <v>0.6604007337736175</v>
      </c>
      <c r="AB313" s="25"/>
      <c r="AC313" s="24">
        <f t="shared" si="52"/>
        <v>4.820770583019175</v>
      </c>
      <c r="AD313" s="35">
        <v>157504.53134698945</v>
      </c>
      <c r="AE313" s="27">
        <f t="shared" si="53"/>
        <v>7592.932114097882</v>
      </c>
      <c r="AF313" s="29"/>
      <c r="AG313" s="30">
        <f>F313/H313</f>
        <v>4789297877.192983</v>
      </c>
      <c r="AH313" s="23">
        <f>(M313/AG313)*100</f>
        <v>0.3387855764258658</v>
      </c>
      <c r="AI313" s="23">
        <f>(Q313/AG313)*100</f>
        <v>1.541279847125817</v>
      </c>
      <c r="AJ313" s="23">
        <f>(R313/AG313)*100</f>
        <v>0.5608659224960049</v>
      </c>
      <c r="AK313" s="23">
        <f>(U313/AG313)*100</f>
        <v>0.5929898855371537</v>
      </c>
      <c r="AL313" s="23">
        <f t="shared" si="59"/>
        <v>2.473</v>
      </c>
    </row>
    <row r="314" spans="1:38" ht="12.75">
      <c r="A314" s="14" t="s">
        <v>664</v>
      </c>
      <c r="B314" s="15" t="s">
        <v>665</v>
      </c>
      <c r="C314" s="16" t="s">
        <v>636</v>
      </c>
      <c r="D314" s="17"/>
      <c r="E314" s="17"/>
      <c r="F314" s="36">
        <v>3500891304</v>
      </c>
      <c r="G314" s="34">
        <v>93.56</v>
      </c>
      <c r="H314" s="20">
        <f t="shared" si="54"/>
        <v>0.9356</v>
      </c>
      <c r="I314" s="18">
        <v>10929151.54</v>
      </c>
      <c r="L314" s="18">
        <v>1070530.12</v>
      </c>
      <c r="M314" s="21">
        <f t="shared" si="55"/>
        <v>11999681.66</v>
      </c>
      <c r="N314" s="18">
        <v>23808546</v>
      </c>
      <c r="Q314" s="21">
        <f t="shared" si="56"/>
        <v>23808546</v>
      </c>
      <c r="R314" s="18">
        <v>55893494</v>
      </c>
      <c r="T314" s="18">
        <v>1245726</v>
      </c>
      <c r="U314" s="22">
        <f t="shared" si="57"/>
        <v>57139220</v>
      </c>
      <c r="V314" s="21">
        <f t="shared" si="58"/>
        <v>92947447.66</v>
      </c>
      <c r="W314" s="23">
        <f t="shared" si="48"/>
        <v>1.5965503966415062</v>
      </c>
      <c r="X314" s="23">
        <f t="shared" si="48"/>
        <v>0</v>
      </c>
      <c r="Y314" s="23">
        <f t="shared" si="49"/>
        <v>1.6321335065363114</v>
      </c>
      <c r="Z314" s="24">
        <f t="shared" si="50"/>
        <v>0.6800709857171847</v>
      </c>
      <c r="AA314" s="24">
        <f t="shared" si="51"/>
        <v>0.3427607605608769</v>
      </c>
      <c r="AB314" s="25"/>
      <c r="AC314" s="24">
        <f t="shared" si="52"/>
        <v>2.654965252814373</v>
      </c>
      <c r="AD314" s="35">
        <v>273035.2031454784</v>
      </c>
      <c r="AE314" s="27">
        <f t="shared" si="53"/>
        <v>7248.989771463587</v>
      </c>
      <c r="AF314" s="29"/>
      <c r="AG314" s="30">
        <f>F314/H314</f>
        <v>3741867575.887131</v>
      </c>
      <c r="AH314" s="23">
        <f>(M314/AG314)*100</f>
        <v>0.32068696758075643</v>
      </c>
      <c r="AI314" s="23">
        <f>(Q314/AG314)*100</f>
        <v>0.6362744142369979</v>
      </c>
      <c r="AJ314" s="23">
        <f>(R314/AG314)*100</f>
        <v>1.4937325510977932</v>
      </c>
      <c r="AK314" s="23">
        <f>(U314/AG314)*100</f>
        <v>1.527024108715373</v>
      </c>
      <c r="AL314" s="23">
        <f t="shared" si="59"/>
        <v>2.484</v>
      </c>
    </row>
    <row r="315" spans="1:38" ht="12.75">
      <c r="A315" s="14" t="s">
        <v>666</v>
      </c>
      <c r="B315" s="15" t="s">
        <v>667</v>
      </c>
      <c r="C315" s="16" t="s">
        <v>636</v>
      </c>
      <c r="D315" s="17"/>
      <c r="E315" s="17"/>
      <c r="F315" s="36">
        <v>2198116829</v>
      </c>
      <c r="G315" s="34">
        <v>35.65</v>
      </c>
      <c r="H315" s="20">
        <f t="shared" si="54"/>
        <v>0.3565</v>
      </c>
      <c r="I315" s="18">
        <v>19766605.43</v>
      </c>
      <c r="L315" s="18">
        <v>1930192.64</v>
      </c>
      <c r="M315" s="21">
        <f t="shared" si="55"/>
        <v>21696798.07</v>
      </c>
      <c r="N315" s="18">
        <v>81096555</v>
      </c>
      <c r="Q315" s="21">
        <f t="shared" si="56"/>
        <v>81096555</v>
      </c>
      <c r="R315" s="18">
        <v>33737773</v>
      </c>
      <c r="T315" s="18">
        <v>2204133</v>
      </c>
      <c r="U315" s="22">
        <f t="shared" si="57"/>
        <v>35941906</v>
      </c>
      <c r="V315" s="21">
        <f t="shared" si="58"/>
        <v>138735259.07</v>
      </c>
      <c r="W315" s="23">
        <f t="shared" si="48"/>
        <v>1.5348489468300233</v>
      </c>
      <c r="X315" s="23">
        <f t="shared" si="48"/>
        <v>0</v>
      </c>
      <c r="Y315" s="23">
        <f t="shared" si="49"/>
        <v>1.635122643428886</v>
      </c>
      <c r="Z315" s="24">
        <f t="shared" si="50"/>
        <v>3.689365093341906</v>
      </c>
      <c r="AA315" s="24">
        <f t="shared" si="51"/>
        <v>0.9870630070136277</v>
      </c>
      <c r="AB315" s="25"/>
      <c r="AC315" s="24">
        <f t="shared" si="52"/>
        <v>6.311550743784419</v>
      </c>
      <c r="AD315" s="35">
        <v>111290.9734987745</v>
      </c>
      <c r="AE315" s="27">
        <f t="shared" si="53"/>
        <v>7024.186265626823</v>
      </c>
      <c r="AF315" s="29"/>
      <c r="AG315" s="30">
        <f>F315/H315</f>
        <v>6165825607.293128</v>
      </c>
      <c r="AH315" s="23">
        <f>(M315/AG315)*100</f>
        <v>0.3518879620003582</v>
      </c>
      <c r="AI315" s="23">
        <f>(Q315/AG315)*100</f>
        <v>1.3152586557763895</v>
      </c>
      <c r="AJ315" s="23">
        <f>(R315/AG315)*100</f>
        <v>0.5471736495449032</v>
      </c>
      <c r="AK315" s="23">
        <f>(U315/AG315)*100</f>
        <v>0.5829212223823977</v>
      </c>
      <c r="AL315" s="23">
        <f t="shared" si="59"/>
        <v>2.25</v>
      </c>
    </row>
    <row r="316" spans="1:38" ht="12.75">
      <c r="A316" s="14" t="s">
        <v>668</v>
      </c>
      <c r="B316" s="15" t="s">
        <v>669</v>
      </c>
      <c r="C316" s="16" t="s">
        <v>636</v>
      </c>
      <c r="D316" s="17"/>
      <c r="E316" s="17"/>
      <c r="F316" s="36">
        <v>3703199848</v>
      </c>
      <c r="G316" s="34">
        <v>95.51</v>
      </c>
      <c r="H316" s="20">
        <f t="shared" si="54"/>
        <v>0.9551000000000001</v>
      </c>
      <c r="I316" s="18">
        <v>11962533.48</v>
      </c>
      <c r="L316" s="18">
        <v>1176820.7</v>
      </c>
      <c r="M316" s="21">
        <f t="shared" si="55"/>
        <v>13139354.18</v>
      </c>
      <c r="O316" s="18">
        <v>60036923.07</v>
      </c>
      <c r="Q316" s="21">
        <f t="shared" si="56"/>
        <v>60036923.07</v>
      </c>
      <c r="R316" s="18">
        <v>11694160.52</v>
      </c>
      <c r="S316" s="18">
        <v>370319.98</v>
      </c>
      <c r="T316" s="18">
        <v>1278523.74</v>
      </c>
      <c r="U316" s="22">
        <f t="shared" si="57"/>
        <v>13343004.24</v>
      </c>
      <c r="V316" s="21">
        <f t="shared" si="58"/>
        <v>86519281.49000001</v>
      </c>
      <c r="W316" s="23">
        <f t="shared" si="48"/>
        <v>0.3157852937997852</v>
      </c>
      <c r="X316" s="23">
        <f t="shared" si="48"/>
        <v>0.009999999870382366</v>
      </c>
      <c r="Y316" s="23">
        <f t="shared" si="49"/>
        <v>0.36031013144500434</v>
      </c>
      <c r="Z316" s="24">
        <f t="shared" si="50"/>
        <v>1.6212174750013655</v>
      </c>
      <c r="AA316" s="24">
        <f t="shared" si="51"/>
        <v>0.35481083169454697</v>
      </c>
      <c r="AB316" s="25"/>
      <c r="AC316" s="24">
        <f t="shared" si="52"/>
        <v>2.336338438140917</v>
      </c>
      <c r="AD316" s="35">
        <v>389355.9677713037</v>
      </c>
      <c r="AE316" s="27">
        <f t="shared" si="53"/>
        <v>9096.67313623653</v>
      </c>
      <c r="AF316" s="29"/>
      <c r="AG316" s="30">
        <f>F316/H316</f>
        <v>3877290176.9448223</v>
      </c>
      <c r="AH316" s="23">
        <f>(M316/AG316)*100</f>
        <v>0.3388798253514618</v>
      </c>
      <c r="AI316" s="23">
        <f>(Q316/AG316)*100</f>
        <v>1.548424810373804</v>
      </c>
      <c r="AJ316" s="23">
        <f>(R316/AG316)*100</f>
        <v>0.3016065341081749</v>
      </c>
      <c r="AK316" s="23">
        <f>(U316/AG316)*100</f>
        <v>0.34413220654312365</v>
      </c>
      <c r="AL316" s="23">
        <f t="shared" si="59"/>
        <v>2.231</v>
      </c>
    </row>
    <row r="317" spans="1:38" ht="12.75">
      <c r="A317" s="14" t="s">
        <v>670</v>
      </c>
      <c r="B317" s="15" t="s">
        <v>671</v>
      </c>
      <c r="C317" s="16" t="s">
        <v>636</v>
      </c>
      <c r="D317" s="17"/>
      <c r="E317" s="17"/>
      <c r="F317" s="36">
        <v>2278204648</v>
      </c>
      <c r="G317" s="34">
        <v>45.61</v>
      </c>
      <c r="H317" s="20">
        <f t="shared" si="54"/>
        <v>0.4561</v>
      </c>
      <c r="I317" s="18">
        <v>16078792.44</v>
      </c>
      <c r="L317" s="18">
        <v>1574359.24</v>
      </c>
      <c r="M317" s="21">
        <f t="shared" si="55"/>
        <v>17653151.68</v>
      </c>
      <c r="N317" s="18">
        <v>55926018</v>
      </c>
      <c r="Q317" s="21">
        <f t="shared" si="56"/>
        <v>55926018</v>
      </c>
      <c r="R317" s="18">
        <v>24472250.51</v>
      </c>
      <c r="S317" s="18">
        <v>455640.93</v>
      </c>
      <c r="T317" s="18">
        <v>1730329.49</v>
      </c>
      <c r="U317" s="22">
        <f t="shared" si="57"/>
        <v>26658220.93</v>
      </c>
      <c r="V317" s="21">
        <f t="shared" si="58"/>
        <v>100237390.61</v>
      </c>
      <c r="W317" s="23">
        <f t="shared" si="48"/>
        <v>1.0741901756492247</v>
      </c>
      <c r="X317" s="23">
        <f t="shared" si="48"/>
        <v>0.020000000017557685</v>
      </c>
      <c r="Y317" s="23">
        <f t="shared" si="49"/>
        <v>1.1701416268026155</v>
      </c>
      <c r="Z317" s="24">
        <f t="shared" si="50"/>
        <v>2.454828544446021</v>
      </c>
      <c r="AA317" s="24">
        <f t="shared" si="51"/>
        <v>0.7748711993673362</v>
      </c>
      <c r="AB317" s="25"/>
      <c r="AC317" s="24">
        <f t="shared" si="52"/>
        <v>4.399841370615973</v>
      </c>
      <c r="AD317" s="35">
        <v>143717.21953658943</v>
      </c>
      <c r="AE317" s="27">
        <f t="shared" si="53"/>
        <v>6323.329681869844</v>
      </c>
      <c r="AF317" s="29"/>
      <c r="AG317" s="30">
        <f>F317/H317</f>
        <v>4994967436.965578</v>
      </c>
      <c r="AH317" s="23">
        <f>(M317/AG317)*100</f>
        <v>0.353418754031442</v>
      </c>
      <c r="AI317" s="23">
        <f>(Q317/AG317)*100</f>
        <v>1.1196472991218303</v>
      </c>
      <c r="AJ317" s="23">
        <f>(R317/AG317)*100</f>
        <v>0.48993813911361134</v>
      </c>
      <c r="AK317" s="23">
        <f>(U317/AG317)*100</f>
        <v>0.5337015959846728</v>
      </c>
      <c r="AL317" s="23">
        <f t="shared" si="59"/>
        <v>2.007</v>
      </c>
    </row>
    <row r="318" spans="1:38" ht="12.75">
      <c r="A318" s="14" t="s">
        <v>672</v>
      </c>
      <c r="B318" s="15" t="s">
        <v>673</v>
      </c>
      <c r="C318" s="16" t="s">
        <v>636</v>
      </c>
      <c r="D318" s="17"/>
      <c r="E318" s="17"/>
      <c r="F318" s="36">
        <v>890577300</v>
      </c>
      <c r="G318" s="34">
        <v>96.07</v>
      </c>
      <c r="H318" s="20">
        <f t="shared" si="54"/>
        <v>0.9606999999999999</v>
      </c>
      <c r="I318" s="18">
        <v>2969159</v>
      </c>
      <c r="L318" s="18">
        <v>290806.67</v>
      </c>
      <c r="M318" s="21">
        <f t="shared" si="55"/>
        <v>3259965.67</v>
      </c>
      <c r="N318" s="18">
        <v>8573622</v>
      </c>
      <c r="Q318" s="21">
        <f t="shared" si="56"/>
        <v>8573622</v>
      </c>
      <c r="R318" s="18">
        <v>7848533.96</v>
      </c>
      <c r="T318" s="18">
        <v>323788.4</v>
      </c>
      <c r="U318" s="22">
        <f t="shared" si="57"/>
        <v>8172322.36</v>
      </c>
      <c r="V318" s="21">
        <f t="shared" si="58"/>
        <v>20005910.03</v>
      </c>
      <c r="W318" s="23">
        <f t="shared" si="48"/>
        <v>0.8812861006001389</v>
      </c>
      <c r="X318" s="23">
        <f t="shared" si="48"/>
        <v>0</v>
      </c>
      <c r="Y318" s="23">
        <f t="shared" si="49"/>
        <v>0.9176432365837307</v>
      </c>
      <c r="Z318" s="24">
        <f t="shared" si="50"/>
        <v>0.9627038551285778</v>
      </c>
      <c r="AA318" s="24">
        <f t="shared" si="51"/>
        <v>0.36605083803505883</v>
      </c>
      <c r="AB318" s="25"/>
      <c r="AC318" s="24">
        <f t="shared" si="52"/>
        <v>2.246397929747367</v>
      </c>
      <c r="AD318" s="35">
        <v>279396.17100371746</v>
      </c>
      <c r="AE318" s="27">
        <f t="shared" si="53"/>
        <v>6276.349801220923</v>
      </c>
      <c r="AF318" s="29"/>
      <c r="AG318" s="30">
        <f>F318/H318</f>
        <v>927008743.6244407</v>
      </c>
      <c r="AH318" s="23">
        <f>(M318/AG318)*100</f>
        <v>0.35166504010028093</v>
      </c>
      <c r="AI318" s="23">
        <f>(Q318/AG318)*100</f>
        <v>0.9248695936220245</v>
      </c>
      <c r="AJ318" s="23">
        <f>(R318/AG318)*100</f>
        <v>0.8466515568465532</v>
      </c>
      <c r="AK318" s="23">
        <f>(U318/AG318)*100</f>
        <v>0.8815798573859899</v>
      </c>
      <c r="AL318" s="23">
        <f t="shared" si="59"/>
        <v>2.1590000000000003</v>
      </c>
    </row>
    <row r="319" spans="1:38" ht="12.75">
      <c r="A319" s="14" t="s">
        <v>674</v>
      </c>
      <c r="B319" s="15" t="s">
        <v>675</v>
      </c>
      <c r="C319" s="16" t="s">
        <v>636</v>
      </c>
      <c r="D319" s="17"/>
      <c r="E319" s="17"/>
      <c r="F319" s="36">
        <v>3709441687</v>
      </c>
      <c r="G319" s="34">
        <v>44.46</v>
      </c>
      <c r="H319" s="20">
        <f t="shared" si="54"/>
        <v>0.4446</v>
      </c>
      <c r="I319" s="18">
        <v>25072999.82</v>
      </c>
      <c r="L319" s="18">
        <v>2456935.94</v>
      </c>
      <c r="M319" s="21">
        <f t="shared" si="55"/>
        <v>27529935.76</v>
      </c>
      <c r="N319" s="18">
        <v>103931210</v>
      </c>
      <c r="Q319" s="21">
        <f t="shared" si="56"/>
        <v>103931210</v>
      </c>
      <c r="R319" s="18">
        <v>26735535.16</v>
      </c>
      <c r="S319" s="18">
        <v>1483776</v>
      </c>
      <c r="T319" s="18">
        <v>2851335</v>
      </c>
      <c r="U319" s="22">
        <f t="shared" si="57"/>
        <v>31070646.16</v>
      </c>
      <c r="V319" s="21">
        <f t="shared" si="58"/>
        <v>162531791.92</v>
      </c>
      <c r="W319" s="23">
        <f t="shared" si="48"/>
        <v>0.7207428345267313</v>
      </c>
      <c r="X319" s="23">
        <f t="shared" si="48"/>
        <v>0.03999998180858315</v>
      </c>
      <c r="Y319" s="23">
        <f t="shared" si="49"/>
        <v>0.8376097747779476</v>
      </c>
      <c r="Z319" s="24">
        <f t="shared" si="50"/>
        <v>2.8018019629270428</v>
      </c>
      <c r="AA319" s="24">
        <f t="shared" si="51"/>
        <v>0.7421584724321345</v>
      </c>
      <c r="AB319" s="25"/>
      <c r="AC319" s="24">
        <f t="shared" si="52"/>
        <v>4.3815702101371246</v>
      </c>
      <c r="AD319" s="35">
        <v>191189.44548185435</v>
      </c>
      <c r="AE319" s="27">
        <f t="shared" si="53"/>
        <v>8377.099788159288</v>
      </c>
      <c r="AF319" s="29"/>
      <c r="AG319" s="30">
        <f>F319/H319</f>
        <v>8343323632.478633</v>
      </c>
      <c r="AH319" s="23">
        <f>(M319/AG319)*100</f>
        <v>0.329963656843327</v>
      </c>
      <c r="AI319" s="23">
        <f>(Q319/AG319)*100</f>
        <v>1.245681152717363</v>
      </c>
      <c r="AJ319" s="23">
        <f>(R319/AG319)*100</f>
        <v>0.3204422642305847</v>
      </c>
      <c r="AK319" s="23">
        <f>(U319/AG319)*100</f>
        <v>0.37240130586627546</v>
      </c>
      <c r="AL319" s="23">
        <f t="shared" si="59"/>
        <v>1.948</v>
      </c>
    </row>
    <row r="320" spans="1:38" ht="12.75">
      <c r="A320" s="14" t="s">
        <v>676</v>
      </c>
      <c r="B320" s="15" t="s">
        <v>677</v>
      </c>
      <c r="C320" s="16" t="s">
        <v>636</v>
      </c>
      <c r="D320" s="17"/>
      <c r="E320" s="17"/>
      <c r="F320" s="36">
        <v>1418383801</v>
      </c>
      <c r="G320" s="34">
        <v>36.03</v>
      </c>
      <c r="H320" s="20">
        <f t="shared" si="54"/>
        <v>0.3603</v>
      </c>
      <c r="I320" s="18">
        <v>12443664.71</v>
      </c>
      <c r="L320" s="18">
        <v>1218911.13</v>
      </c>
      <c r="M320" s="21">
        <f t="shared" si="55"/>
        <v>13662575.84</v>
      </c>
      <c r="N320" s="18">
        <v>40976710</v>
      </c>
      <c r="Q320" s="21">
        <f t="shared" si="56"/>
        <v>40976710</v>
      </c>
      <c r="R320" s="18">
        <v>16537513</v>
      </c>
      <c r="T320" s="18">
        <v>1355350</v>
      </c>
      <c r="U320" s="22">
        <f t="shared" si="57"/>
        <v>17892863</v>
      </c>
      <c r="V320" s="21">
        <f t="shared" si="58"/>
        <v>72532148.84</v>
      </c>
      <c r="W320" s="23">
        <f t="shared" si="48"/>
        <v>1.165940628223517</v>
      </c>
      <c r="X320" s="23">
        <f t="shared" si="48"/>
        <v>0</v>
      </c>
      <c r="Y320" s="23">
        <f t="shared" si="49"/>
        <v>1.2614965700669336</v>
      </c>
      <c r="Z320" s="24">
        <f t="shared" si="50"/>
        <v>2.8889719391260873</v>
      </c>
      <c r="AA320" s="24">
        <f t="shared" si="51"/>
        <v>0.9632495683021411</v>
      </c>
      <c r="AB320" s="25"/>
      <c r="AC320" s="24">
        <f t="shared" si="52"/>
        <v>5.113718077495162</v>
      </c>
      <c r="AD320" s="35">
        <v>122747.19554627697</v>
      </c>
      <c r="AE320" s="27">
        <f t="shared" si="53"/>
        <v>6276.945528268302</v>
      </c>
      <c r="AF320" s="29"/>
      <c r="AG320" s="30">
        <f>F320/H320</f>
        <v>3936674440.7438245</v>
      </c>
      <c r="AH320" s="23">
        <f>(M320/AG320)*100</f>
        <v>0.3470588194592614</v>
      </c>
      <c r="AI320" s="23">
        <f>(Q320/AG320)*100</f>
        <v>1.0408965896671292</v>
      </c>
      <c r="AJ320" s="23">
        <f>(R320/AG320)*100</f>
        <v>0.4200884083489332</v>
      </c>
      <c r="AK320" s="23">
        <f>(U320/AG320)*100</f>
        <v>0.4545172141951162</v>
      </c>
      <c r="AL320" s="23">
        <f t="shared" si="59"/>
        <v>1.843</v>
      </c>
    </row>
    <row r="321" spans="1:38" ht="12.75">
      <c r="A321" s="14" t="s">
        <v>678</v>
      </c>
      <c r="B321" s="15" t="s">
        <v>679</v>
      </c>
      <c r="C321" s="16" t="s">
        <v>636</v>
      </c>
      <c r="D321" s="17"/>
      <c r="E321" s="17"/>
      <c r="F321" s="36">
        <v>422765085</v>
      </c>
      <c r="G321" s="34">
        <v>29.31</v>
      </c>
      <c r="H321" s="20">
        <f t="shared" si="54"/>
        <v>0.29309999999999997</v>
      </c>
      <c r="I321" s="18">
        <v>4773986.75</v>
      </c>
      <c r="L321" s="18">
        <v>467604.26</v>
      </c>
      <c r="M321" s="21">
        <f t="shared" si="55"/>
        <v>5241591.01</v>
      </c>
      <c r="N321" s="18">
        <v>14538482</v>
      </c>
      <c r="Q321" s="21">
        <f t="shared" si="56"/>
        <v>14538482</v>
      </c>
      <c r="R321" s="18">
        <v>7880239.14</v>
      </c>
      <c r="T321" s="18">
        <v>520894.17</v>
      </c>
      <c r="U321" s="22">
        <f t="shared" si="57"/>
        <v>8401133.31</v>
      </c>
      <c r="V321" s="21">
        <f t="shared" si="58"/>
        <v>28181206.320000004</v>
      </c>
      <c r="W321" s="23">
        <f t="shared" si="48"/>
        <v>1.8639758626235654</v>
      </c>
      <c r="X321" s="23">
        <f t="shared" si="48"/>
        <v>0</v>
      </c>
      <c r="Y321" s="23">
        <f t="shared" si="49"/>
        <v>1.9871871183496623</v>
      </c>
      <c r="Z321" s="24">
        <f t="shared" si="50"/>
        <v>3.4389031913550765</v>
      </c>
      <c r="AA321" s="24">
        <f t="shared" si="51"/>
        <v>1.2398353591569653</v>
      </c>
      <c r="AB321" s="25"/>
      <c r="AC321" s="24">
        <f t="shared" si="52"/>
        <v>6.665925668861705</v>
      </c>
      <c r="AD321" s="35">
        <v>83124.81355932204</v>
      </c>
      <c r="AE321" s="27">
        <f t="shared" si="53"/>
        <v>5541.038284244283</v>
      </c>
      <c r="AF321" s="29"/>
      <c r="AG321" s="30">
        <f>F321/H321</f>
        <v>1442391965.1995907</v>
      </c>
      <c r="AH321" s="23">
        <f>(M321/AG321)*100</f>
        <v>0.36339574376890654</v>
      </c>
      <c r="AI321" s="23">
        <f>(Q321/AG321)*100</f>
        <v>1.007942525386173</v>
      </c>
      <c r="AJ321" s="23">
        <f>(R321/AG321)*100</f>
        <v>0.546331325334967</v>
      </c>
      <c r="AK321" s="23">
        <f>(U321/AG321)*100</f>
        <v>0.5824445443882861</v>
      </c>
      <c r="AL321" s="23">
        <f t="shared" si="59"/>
        <v>1.9529999999999998</v>
      </c>
    </row>
    <row r="322" spans="1:38" ht="12.75">
      <c r="A322" s="14" t="s">
        <v>680</v>
      </c>
      <c r="B322" s="15" t="s">
        <v>681</v>
      </c>
      <c r="C322" s="16" t="s">
        <v>636</v>
      </c>
      <c r="D322" s="17"/>
      <c r="E322" s="17"/>
      <c r="F322" s="36">
        <v>743465513</v>
      </c>
      <c r="G322" s="34">
        <v>88.96</v>
      </c>
      <c r="H322" s="20">
        <f t="shared" si="54"/>
        <v>0.8896</v>
      </c>
      <c r="I322" s="18">
        <v>2736998.0399999996</v>
      </c>
      <c r="L322" s="18">
        <v>268053.52</v>
      </c>
      <c r="M322" s="21">
        <f t="shared" si="55"/>
        <v>3005051.5599999996</v>
      </c>
      <c r="N322" s="18">
        <v>11614720.98</v>
      </c>
      <c r="Q322" s="21">
        <f t="shared" si="56"/>
        <v>11614720.98</v>
      </c>
      <c r="R322" s="18">
        <v>6150352.65</v>
      </c>
      <c r="T322" s="18">
        <v>294890.06</v>
      </c>
      <c r="U322" s="22">
        <f t="shared" si="57"/>
        <v>6445242.71</v>
      </c>
      <c r="V322" s="21">
        <f t="shared" si="58"/>
        <v>21065015.25</v>
      </c>
      <c r="W322" s="23">
        <f aca="true" t="shared" si="60" ref="W322:X385">(R322/$F322)*100</f>
        <v>0.8272545992325001</v>
      </c>
      <c r="X322" s="23">
        <f t="shared" si="60"/>
        <v>0</v>
      </c>
      <c r="Y322" s="23">
        <f aca="true" t="shared" si="61" ref="Y322:Y385">(U322/$F322)*100</f>
        <v>0.8669188546476667</v>
      </c>
      <c r="Z322" s="24">
        <f aca="true" t="shared" si="62" ref="Z322:Z385">(Q322/F322)*100</f>
        <v>1.562240719563814</v>
      </c>
      <c r="AA322" s="24">
        <f aca="true" t="shared" si="63" ref="AA322:AA385">(M322/F322)*100</f>
        <v>0.4041951519545466</v>
      </c>
      <c r="AB322" s="25"/>
      <c r="AC322" s="24">
        <f aca="true" t="shared" si="64" ref="AC322:AC385">((V322/F322)*100)-AB322</f>
        <v>2.8333547261660272</v>
      </c>
      <c r="AD322" s="35">
        <v>255015.82478295185</v>
      </c>
      <c r="AE322" s="27">
        <f aca="true" t="shared" si="65" ref="AE322:AE385">AD322/100*AC322</f>
        <v>7225.502923959041</v>
      </c>
      <c r="AF322" s="29"/>
      <c r="AG322" s="30">
        <f>F322/H322</f>
        <v>835730118.0305756</v>
      </c>
      <c r="AH322" s="23">
        <f>(M322/AG322)*100</f>
        <v>0.35957200717876464</v>
      </c>
      <c r="AI322" s="23">
        <f>(Q322/AG322)*100</f>
        <v>1.3897693441239687</v>
      </c>
      <c r="AJ322" s="23">
        <f>(R322/AG322)*100</f>
        <v>0.735925691477232</v>
      </c>
      <c r="AK322" s="23">
        <f>(U322/AG322)*100</f>
        <v>0.7712110130945643</v>
      </c>
      <c r="AL322" s="23">
        <f t="shared" si="59"/>
        <v>2.521</v>
      </c>
    </row>
    <row r="323" spans="1:38" ht="12.75">
      <c r="A323" s="14" t="s">
        <v>682</v>
      </c>
      <c r="B323" s="15" t="s">
        <v>683</v>
      </c>
      <c r="C323" s="16" t="s">
        <v>636</v>
      </c>
      <c r="D323" s="17"/>
      <c r="E323" s="17"/>
      <c r="F323" s="36">
        <v>3145808796</v>
      </c>
      <c r="G323" s="34">
        <v>26.29</v>
      </c>
      <c r="H323" s="20">
        <f aca="true" t="shared" si="66" ref="H323:H386">G323/100</f>
        <v>0.26289999999999997</v>
      </c>
      <c r="I323" s="18">
        <v>37931007.93</v>
      </c>
      <c r="L323" s="18">
        <v>3714869.39</v>
      </c>
      <c r="M323" s="21">
        <f aca="true" t="shared" si="67" ref="M323:M386">SUM(I323:L323)</f>
        <v>41645877.32</v>
      </c>
      <c r="N323" s="18">
        <v>158899047</v>
      </c>
      <c r="Q323" s="21">
        <f aca="true" t="shared" si="68" ref="Q323:Q386">SUM(N323:P323)</f>
        <v>158899047</v>
      </c>
      <c r="R323" s="18">
        <v>71722004</v>
      </c>
      <c r="T323" s="18">
        <v>4130246.16</v>
      </c>
      <c r="U323" s="22">
        <f aca="true" t="shared" si="69" ref="U323:U386">SUM(R323:T323)</f>
        <v>75852250.16</v>
      </c>
      <c r="V323" s="21">
        <f aca="true" t="shared" si="70" ref="V323:V386">T323+S323+R323+P323+O323+N323+L323+K323+J323+I323</f>
        <v>276397174.47999996</v>
      </c>
      <c r="W323" s="23">
        <f t="shared" si="60"/>
        <v>2.2799225461889767</v>
      </c>
      <c r="X323" s="23">
        <f t="shared" si="60"/>
        <v>0</v>
      </c>
      <c r="Y323" s="23">
        <f t="shared" si="61"/>
        <v>2.4112161634377984</v>
      </c>
      <c r="Z323" s="24">
        <f t="shared" si="62"/>
        <v>5.051134932359697</v>
      </c>
      <c r="AA323" s="24">
        <f t="shared" si="63"/>
        <v>1.3238527838358807</v>
      </c>
      <c r="AB323" s="25"/>
      <c r="AC323" s="24">
        <f t="shared" si="64"/>
        <v>8.786203879633375</v>
      </c>
      <c r="AD323" s="35">
        <v>75603.19755370154</v>
      </c>
      <c r="AE323" s="27">
        <f t="shared" si="65"/>
        <v>6642.6510765902085</v>
      </c>
      <c r="AF323" s="29"/>
      <c r="AG323" s="30">
        <f>F323/H323</f>
        <v>11965799908.710537</v>
      </c>
      <c r="AH323" s="23">
        <f>(M323/AG323)*100</f>
        <v>0.34804089687045303</v>
      </c>
      <c r="AI323" s="23">
        <f>(Q323/AG323)*100</f>
        <v>1.3279433737173643</v>
      </c>
      <c r="AJ323" s="23">
        <f>(R323/AG323)*100</f>
        <v>0.5993916373930821</v>
      </c>
      <c r="AK323" s="23">
        <f>(U323/AG323)*100</f>
        <v>0.6339087293677972</v>
      </c>
      <c r="AL323" s="23">
        <f aca="true" t="shared" si="71" ref="AL323:AL386">ROUND(AH323,3)+ROUND(AI323,3)+ROUND(AK323,3)</f>
        <v>2.31</v>
      </c>
    </row>
    <row r="324" spans="1:38" ht="12.75">
      <c r="A324" s="14" t="s">
        <v>684</v>
      </c>
      <c r="B324" s="15" t="s">
        <v>685</v>
      </c>
      <c r="C324" s="16" t="s">
        <v>686</v>
      </c>
      <c r="D324" s="17"/>
      <c r="E324" s="17"/>
      <c r="F324" s="36">
        <v>585310403</v>
      </c>
      <c r="G324" s="34">
        <v>97.39</v>
      </c>
      <c r="H324" s="20">
        <f t="shared" si="66"/>
        <v>0.9739</v>
      </c>
      <c r="I324" s="18">
        <v>1663539.3900000001</v>
      </c>
      <c r="J324" s="18">
        <v>94866.56</v>
      </c>
      <c r="L324" s="18">
        <v>99958.43</v>
      </c>
      <c r="M324" s="21">
        <f t="shared" si="67"/>
        <v>1858364.3800000001</v>
      </c>
      <c r="N324" s="18">
        <v>30442.5</v>
      </c>
      <c r="Q324" s="21">
        <f t="shared" si="68"/>
        <v>30442.5</v>
      </c>
      <c r="R324" s="18">
        <v>2217703.32</v>
      </c>
      <c r="U324" s="22">
        <f t="shared" si="69"/>
        <v>2217703.32</v>
      </c>
      <c r="V324" s="21">
        <f t="shared" si="70"/>
        <v>4106510.2</v>
      </c>
      <c r="W324" s="23">
        <f t="shared" si="60"/>
        <v>0.3788935424064212</v>
      </c>
      <c r="X324" s="23">
        <f t="shared" si="60"/>
        <v>0</v>
      </c>
      <c r="Y324" s="23">
        <f t="shared" si="61"/>
        <v>0.3788935424064212</v>
      </c>
      <c r="Z324" s="24">
        <f t="shared" si="62"/>
        <v>0.00520108643959981</v>
      </c>
      <c r="AA324" s="24">
        <f t="shared" si="63"/>
        <v>0.31750065785179626</v>
      </c>
      <c r="AB324" s="25"/>
      <c r="AC324" s="24">
        <f t="shared" si="64"/>
        <v>0.7015952866978173</v>
      </c>
      <c r="AD324" s="35">
        <v>1807587.2053872054</v>
      </c>
      <c r="AE324" s="27">
        <f t="shared" si="65"/>
        <v>12681.946635949427</v>
      </c>
      <c r="AF324" s="29"/>
      <c r="AG324" s="30">
        <f>F324/H324</f>
        <v>600996409.2822672</v>
      </c>
      <c r="AH324" s="23">
        <f>(M324/AG324)*100</f>
        <v>0.3092138906818644</v>
      </c>
      <c r="AI324" s="23">
        <f>(Q324/AG324)*100</f>
        <v>0.0050653380835262544</v>
      </c>
      <c r="AJ324" s="23">
        <f>(R324/AG324)*100</f>
        <v>0.36900442094961355</v>
      </c>
      <c r="AK324" s="23">
        <f>(U324/AG324)*100</f>
        <v>0.36900442094961355</v>
      </c>
      <c r="AL324" s="23">
        <f t="shared" si="71"/>
        <v>0.683</v>
      </c>
    </row>
    <row r="325" spans="1:38" ht="12.75">
      <c r="A325" s="14" t="s">
        <v>687</v>
      </c>
      <c r="B325" s="15" t="s">
        <v>688</v>
      </c>
      <c r="C325" s="16" t="s">
        <v>686</v>
      </c>
      <c r="D325" s="17"/>
      <c r="E325" s="17"/>
      <c r="F325" s="36">
        <v>196873658</v>
      </c>
      <c r="G325" s="34">
        <v>97.26</v>
      </c>
      <c r="H325" s="20">
        <f t="shared" si="66"/>
        <v>0.9726</v>
      </c>
      <c r="I325" s="18">
        <v>532420.8200000001</v>
      </c>
      <c r="J325" s="18">
        <v>30365.06</v>
      </c>
      <c r="K325" s="18">
        <v>10264.7</v>
      </c>
      <c r="L325" s="18">
        <v>31994.91</v>
      </c>
      <c r="M325" s="21">
        <f t="shared" si="67"/>
        <v>605045.4900000001</v>
      </c>
      <c r="O325" s="18">
        <v>3109382.69</v>
      </c>
      <c r="Q325" s="21">
        <f t="shared" si="68"/>
        <v>3109382.69</v>
      </c>
      <c r="R325" s="18">
        <v>1216075.13</v>
      </c>
      <c r="S325" s="18">
        <v>88173.28</v>
      </c>
      <c r="U325" s="22">
        <f t="shared" si="69"/>
        <v>1304248.41</v>
      </c>
      <c r="V325" s="21">
        <f t="shared" si="70"/>
        <v>5018676.59</v>
      </c>
      <c r="W325" s="23">
        <f t="shared" si="60"/>
        <v>0.6176931654309994</v>
      </c>
      <c r="X325" s="23">
        <f t="shared" si="60"/>
        <v>0.04478673322563042</v>
      </c>
      <c r="Y325" s="23">
        <f t="shared" si="61"/>
        <v>0.6624798986566298</v>
      </c>
      <c r="Z325" s="24">
        <f t="shared" si="62"/>
        <v>1.5793797512514345</v>
      </c>
      <c r="AA325" s="24">
        <f t="shared" si="63"/>
        <v>0.3073267882288244</v>
      </c>
      <c r="AB325" s="25"/>
      <c r="AC325" s="24">
        <f t="shared" si="64"/>
        <v>2.5491864381368887</v>
      </c>
      <c r="AD325" s="35">
        <v>294129.9663299663</v>
      </c>
      <c r="AE325" s="27">
        <f t="shared" si="65"/>
        <v>7497.921212180098</v>
      </c>
      <c r="AF325" s="29"/>
      <c r="AG325" s="30">
        <f>F325/H325</f>
        <v>202419965.04215506</v>
      </c>
      <c r="AH325" s="23">
        <f>(M325/AG325)*100</f>
        <v>0.29890603423135464</v>
      </c>
      <c r="AI325" s="23">
        <f>(Q325/AG325)*100</f>
        <v>1.536104746067145</v>
      </c>
      <c r="AJ325" s="23">
        <f>(R325/AG325)*100</f>
        <v>0.60076837269819</v>
      </c>
      <c r="AK325" s="23">
        <f>(U325/AG325)*100</f>
        <v>0.6443279494334381</v>
      </c>
      <c r="AL325" s="23">
        <f t="shared" si="71"/>
        <v>2.479</v>
      </c>
    </row>
    <row r="326" spans="1:38" ht="12.75">
      <c r="A326" s="14" t="s">
        <v>689</v>
      </c>
      <c r="B326" s="15" t="s">
        <v>690</v>
      </c>
      <c r="C326" s="16" t="s">
        <v>686</v>
      </c>
      <c r="D326" s="17"/>
      <c r="E326" s="17"/>
      <c r="F326" s="36">
        <v>424335298</v>
      </c>
      <c r="G326" s="34">
        <v>32.58</v>
      </c>
      <c r="H326" s="20">
        <f t="shared" si="66"/>
        <v>0.3258</v>
      </c>
      <c r="I326" s="18">
        <v>3637950.4299999997</v>
      </c>
      <c r="K326" s="18">
        <v>70144.42</v>
      </c>
      <c r="L326" s="18">
        <v>218631.33</v>
      </c>
      <c r="M326" s="21">
        <f t="shared" si="67"/>
        <v>3926726.1799999997</v>
      </c>
      <c r="N326" s="18">
        <v>6523492</v>
      </c>
      <c r="Q326" s="21">
        <f t="shared" si="68"/>
        <v>6523492</v>
      </c>
      <c r="R326" s="18">
        <v>12604890.82</v>
      </c>
      <c r="T326" s="18">
        <v>478013</v>
      </c>
      <c r="U326" s="22">
        <f t="shared" si="69"/>
        <v>13082903.82</v>
      </c>
      <c r="V326" s="21">
        <f t="shared" si="70"/>
        <v>23533122</v>
      </c>
      <c r="W326" s="23">
        <f t="shared" si="60"/>
        <v>2.9705025434862597</v>
      </c>
      <c r="X326" s="23">
        <f t="shared" si="60"/>
        <v>0</v>
      </c>
      <c r="Y326" s="23">
        <f t="shared" si="61"/>
        <v>3.0831523754123324</v>
      </c>
      <c r="Z326" s="24">
        <f t="shared" si="62"/>
        <v>1.5373437069098126</v>
      </c>
      <c r="AA326" s="24">
        <f t="shared" si="63"/>
        <v>0.9253828749358484</v>
      </c>
      <c r="AB326" s="25"/>
      <c r="AC326" s="24">
        <f t="shared" si="64"/>
        <v>5.545878957257994</v>
      </c>
      <c r="AD326" s="35">
        <v>79960.71218363743</v>
      </c>
      <c r="AE326" s="27">
        <f t="shared" si="65"/>
        <v>4434.524311065977</v>
      </c>
      <c r="AF326" s="29"/>
      <c r="AG326" s="30">
        <f>F326/H326</f>
        <v>1302441062.0012279</v>
      </c>
      <c r="AH326" s="23">
        <f>(M326/AG326)*100</f>
        <v>0.3014897406540994</v>
      </c>
      <c r="AI326" s="23">
        <f>(Q326/AG326)*100</f>
        <v>0.500866579711217</v>
      </c>
      <c r="AJ326" s="23">
        <f>(R326/AG326)*100</f>
        <v>0.9677897286678234</v>
      </c>
      <c r="AK326" s="23">
        <f>(U326/AG326)*100</f>
        <v>1.004491043909338</v>
      </c>
      <c r="AL326" s="23">
        <f t="shared" si="71"/>
        <v>1.806</v>
      </c>
    </row>
    <row r="327" spans="1:38" ht="12.75">
      <c r="A327" s="14" t="s">
        <v>691</v>
      </c>
      <c r="B327" s="15" t="s">
        <v>692</v>
      </c>
      <c r="C327" s="16" t="s">
        <v>686</v>
      </c>
      <c r="D327" s="17"/>
      <c r="E327" s="17"/>
      <c r="F327" s="36">
        <v>632771827</v>
      </c>
      <c r="G327" s="34">
        <v>80.2</v>
      </c>
      <c r="H327" s="20">
        <f t="shared" si="66"/>
        <v>0.802</v>
      </c>
      <c r="I327" s="18">
        <v>2017624.03</v>
      </c>
      <c r="J327" s="18">
        <v>115066.71</v>
      </c>
      <c r="K327" s="18">
        <v>38902.91</v>
      </c>
      <c r="L327" s="18">
        <v>121233.09</v>
      </c>
      <c r="M327" s="21">
        <f t="shared" si="67"/>
        <v>2292826.74</v>
      </c>
      <c r="N327" s="18">
        <v>4554584</v>
      </c>
      <c r="O327" s="18">
        <v>3875266.17</v>
      </c>
      <c r="Q327" s="21">
        <f t="shared" si="68"/>
        <v>8429850.17</v>
      </c>
      <c r="R327" s="18">
        <v>4258633.72</v>
      </c>
      <c r="S327" s="18">
        <v>63270</v>
      </c>
      <c r="U327" s="22">
        <f t="shared" si="69"/>
        <v>4321903.72</v>
      </c>
      <c r="V327" s="21">
        <f t="shared" si="70"/>
        <v>15044580.63</v>
      </c>
      <c r="W327" s="23">
        <f t="shared" si="60"/>
        <v>0.6730125360021756</v>
      </c>
      <c r="X327" s="23">
        <f t="shared" si="60"/>
        <v>0.00999886488309158</v>
      </c>
      <c r="Y327" s="23">
        <f t="shared" si="61"/>
        <v>0.6830114008852672</v>
      </c>
      <c r="Z327" s="24">
        <f t="shared" si="62"/>
        <v>1.332210096958062</v>
      </c>
      <c r="AA327" s="24">
        <f t="shared" si="63"/>
        <v>0.36234652716294213</v>
      </c>
      <c r="AB327" s="25"/>
      <c r="AC327" s="24">
        <f t="shared" si="64"/>
        <v>2.3775680250062714</v>
      </c>
      <c r="AD327" s="35">
        <v>337157.9816513761</v>
      </c>
      <c r="AE327" s="27">
        <f t="shared" si="65"/>
        <v>8016.16036549963</v>
      </c>
      <c r="AF327" s="29"/>
      <c r="AG327" s="30">
        <f>F327/H327</f>
        <v>788992302.9925187</v>
      </c>
      <c r="AH327" s="23">
        <f>(M327/AG327)*100</f>
        <v>0.2906019147846796</v>
      </c>
      <c r="AI327" s="23">
        <f>(Q327/AG327)*100</f>
        <v>1.0684324977603659</v>
      </c>
      <c r="AJ327" s="23">
        <f>(R327/AG327)*100</f>
        <v>0.5397560538737449</v>
      </c>
      <c r="AK327" s="23">
        <f>(U327/AG327)*100</f>
        <v>0.5477751435099844</v>
      </c>
      <c r="AL327" s="23">
        <f t="shared" si="71"/>
        <v>1.907</v>
      </c>
    </row>
    <row r="328" spans="1:38" ht="12.75">
      <c r="A328" s="14" t="s">
        <v>693</v>
      </c>
      <c r="B328" s="15" t="s">
        <v>694</v>
      </c>
      <c r="C328" s="16" t="s">
        <v>686</v>
      </c>
      <c r="D328" s="17"/>
      <c r="E328" s="17"/>
      <c r="F328" s="36">
        <v>984738560</v>
      </c>
      <c r="G328" s="34">
        <v>98.17</v>
      </c>
      <c r="H328" s="20">
        <f t="shared" si="66"/>
        <v>0.9817</v>
      </c>
      <c r="I328" s="18">
        <v>2522451.3</v>
      </c>
      <c r="K328" s="18">
        <v>48628.93</v>
      </c>
      <c r="L328" s="18">
        <v>151578.38</v>
      </c>
      <c r="M328" s="21">
        <f t="shared" si="67"/>
        <v>2722658.61</v>
      </c>
      <c r="N328" s="18">
        <v>3509094</v>
      </c>
      <c r="Q328" s="21">
        <f t="shared" si="68"/>
        <v>3509094</v>
      </c>
      <c r="R328" s="18">
        <v>3344149</v>
      </c>
      <c r="T328" s="18">
        <v>334220</v>
      </c>
      <c r="U328" s="22">
        <f t="shared" si="69"/>
        <v>3678369</v>
      </c>
      <c r="V328" s="21">
        <f t="shared" si="70"/>
        <v>9910121.61</v>
      </c>
      <c r="W328" s="23">
        <f t="shared" si="60"/>
        <v>0.33959764914659174</v>
      </c>
      <c r="X328" s="23">
        <f t="shared" si="60"/>
        <v>0</v>
      </c>
      <c r="Y328" s="23">
        <f t="shared" si="61"/>
        <v>0.37353762200598706</v>
      </c>
      <c r="Z328" s="24">
        <f t="shared" si="62"/>
        <v>0.35634778026768854</v>
      </c>
      <c r="AA328" s="24">
        <f t="shared" si="63"/>
        <v>0.2764854267512384</v>
      </c>
      <c r="AB328" s="25"/>
      <c r="AC328" s="24">
        <f t="shared" si="64"/>
        <v>1.006370829024914</v>
      </c>
      <c r="AD328" s="35">
        <v>915804.6719681908</v>
      </c>
      <c r="AE328" s="27">
        <f t="shared" si="65"/>
        <v>9216.391069535177</v>
      </c>
      <c r="AF328" s="29"/>
      <c r="AG328" s="30">
        <f>F328/H328</f>
        <v>1003095202.2002648</v>
      </c>
      <c r="AH328" s="23">
        <f>(M328/AG328)*100</f>
        <v>0.2714257434416908</v>
      </c>
      <c r="AI328" s="23">
        <f>(Q328/AG328)*100</f>
        <v>0.3498266158887898</v>
      </c>
      <c r="AJ328" s="23">
        <f>(R328/AG328)*100</f>
        <v>0.33338301216720917</v>
      </c>
      <c r="AK328" s="23">
        <f>(U328/AG328)*100</f>
        <v>0.3667018835232775</v>
      </c>
      <c r="AL328" s="23">
        <f t="shared" si="71"/>
        <v>0.988</v>
      </c>
    </row>
    <row r="329" spans="1:38" ht="12.75">
      <c r="A329" s="14" t="s">
        <v>695</v>
      </c>
      <c r="B329" s="15" t="s">
        <v>696</v>
      </c>
      <c r="C329" s="16" t="s">
        <v>686</v>
      </c>
      <c r="D329" s="17"/>
      <c r="E329" s="17"/>
      <c r="F329" s="36">
        <v>1032207200</v>
      </c>
      <c r="G329" s="34">
        <v>62.05</v>
      </c>
      <c r="H329" s="20">
        <f t="shared" si="66"/>
        <v>0.6204999999999999</v>
      </c>
      <c r="I329" s="18">
        <v>4365212.96</v>
      </c>
      <c r="K329" s="18">
        <v>84159.75</v>
      </c>
      <c r="L329" s="18">
        <v>262312.1</v>
      </c>
      <c r="M329" s="21">
        <f t="shared" si="67"/>
        <v>4711684.81</v>
      </c>
      <c r="N329" s="18">
        <v>7643820</v>
      </c>
      <c r="Q329" s="21">
        <f t="shared" si="68"/>
        <v>7643820</v>
      </c>
      <c r="R329" s="18">
        <v>6777924.96</v>
      </c>
      <c r="T329" s="18">
        <v>474500</v>
      </c>
      <c r="U329" s="22">
        <f t="shared" si="69"/>
        <v>7252424.96</v>
      </c>
      <c r="V329" s="21">
        <f t="shared" si="70"/>
        <v>19607929.77</v>
      </c>
      <c r="W329" s="23">
        <f t="shared" si="60"/>
        <v>0.6566438366250497</v>
      </c>
      <c r="X329" s="23">
        <f t="shared" si="60"/>
        <v>0</v>
      </c>
      <c r="Y329" s="23">
        <f t="shared" si="61"/>
        <v>0.7026132892698288</v>
      </c>
      <c r="Z329" s="24">
        <f t="shared" si="62"/>
        <v>0.7405315521922343</v>
      </c>
      <c r="AA329" s="24">
        <f t="shared" si="63"/>
        <v>0.45646695837812407</v>
      </c>
      <c r="AB329" s="25"/>
      <c r="AC329" s="24">
        <f t="shared" si="64"/>
        <v>1.8996117998401871</v>
      </c>
      <c r="AD329" s="35">
        <v>338773.84674037364</v>
      </c>
      <c r="AE329" s="27">
        <f t="shared" si="65"/>
        <v>6435.38796745265</v>
      </c>
      <c r="AF329" s="29"/>
      <c r="AG329" s="30">
        <f>F329/H329</f>
        <v>1663508783.2393234</v>
      </c>
      <c r="AH329" s="23">
        <f>(M329/AG329)*100</f>
        <v>0.2832377476736259</v>
      </c>
      <c r="AI329" s="23">
        <f>(Q329/AG329)*100</f>
        <v>0.4594998281352813</v>
      </c>
      <c r="AJ329" s="23">
        <f>(R329/AG329)*100</f>
        <v>0.40744750062584334</v>
      </c>
      <c r="AK329" s="23">
        <f>(U329/AG329)*100</f>
        <v>0.43597154599192867</v>
      </c>
      <c r="AL329" s="23">
        <f t="shared" si="71"/>
        <v>1.178</v>
      </c>
    </row>
    <row r="330" spans="1:38" ht="12.75">
      <c r="A330" s="14" t="s">
        <v>697</v>
      </c>
      <c r="B330" s="15" t="s">
        <v>698</v>
      </c>
      <c r="C330" s="16" t="s">
        <v>686</v>
      </c>
      <c r="D330" s="17"/>
      <c r="E330" s="17"/>
      <c r="F330" s="36">
        <v>1138122273</v>
      </c>
      <c r="G330" s="34">
        <v>99.9</v>
      </c>
      <c r="H330" s="20">
        <f t="shared" si="66"/>
        <v>0.9990000000000001</v>
      </c>
      <c r="I330" s="18">
        <v>2944706.41</v>
      </c>
      <c r="K330" s="18">
        <v>56767.26</v>
      </c>
      <c r="L330" s="18">
        <v>176942.35</v>
      </c>
      <c r="M330" s="21">
        <f t="shared" si="67"/>
        <v>3178416.02</v>
      </c>
      <c r="N330" s="18">
        <v>5103601</v>
      </c>
      <c r="Q330" s="21">
        <f t="shared" si="68"/>
        <v>5103601</v>
      </c>
      <c r="R330" s="18">
        <v>5771244.84</v>
      </c>
      <c r="T330" s="18">
        <v>387890.88</v>
      </c>
      <c r="U330" s="22">
        <f t="shared" si="69"/>
        <v>6159135.72</v>
      </c>
      <c r="V330" s="21">
        <f t="shared" si="70"/>
        <v>14441152.739999998</v>
      </c>
      <c r="W330" s="23">
        <f t="shared" si="60"/>
        <v>0.5070847813906195</v>
      </c>
      <c r="X330" s="23">
        <f t="shared" si="60"/>
        <v>0</v>
      </c>
      <c r="Y330" s="23">
        <f t="shared" si="61"/>
        <v>0.5411664340567738</v>
      </c>
      <c r="Z330" s="24">
        <f t="shared" si="62"/>
        <v>0.4484229085990306</v>
      </c>
      <c r="AA330" s="24">
        <f t="shared" si="63"/>
        <v>0.27926841389563073</v>
      </c>
      <c r="AB330" s="25"/>
      <c r="AC330" s="24">
        <f t="shared" si="64"/>
        <v>1.268857756551435</v>
      </c>
      <c r="AD330" s="35">
        <v>525527.4244004171</v>
      </c>
      <c r="AE330" s="27">
        <f t="shared" si="65"/>
        <v>6668.195487309671</v>
      </c>
      <c r="AF330" s="29"/>
      <c r="AG330" s="30">
        <f>F330/H330</f>
        <v>1139261534.5345345</v>
      </c>
      <c r="AH330" s="23">
        <f>(M330/AG330)*100</f>
        <v>0.2789891454817351</v>
      </c>
      <c r="AI330" s="23">
        <f>(Q330/AG330)*100</f>
        <v>0.44797448569043163</v>
      </c>
      <c r="AJ330" s="23">
        <f>(R330/AG330)*100</f>
        <v>0.5065776966092289</v>
      </c>
      <c r="AK330" s="23">
        <f>(U330/AG330)*100</f>
        <v>0.540625267622717</v>
      </c>
      <c r="AL330" s="23">
        <f t="shared" si="71"/>
        <v>1.2680000000000002</v>
      </c>
    </row>
    <row r="331" spans="1:38" ht="12.75">
      <c r="A331" s="14" t="s">
        <v>699</v>
      </c>
      <c r="B331" s="15" t="s">
        <v>700</v>
      </c>
      <c r="C331" s="16" t="s">
        <v>686</v>
      </c>
      <c r="D331" s="17"/>
      <c r="E331" s="17"/>
      <c r="F331" s="36">
        <v>1673287378</v>
      </c>
      <c r="G331" s="34">
        <v>111.24</v>
      </c>
      <c r="H331" s="20">
        <f t="shared" si="66"/>
        <v>1.1124</v>
      </c>
      <c r="I331" s="18">
        <v>3841673.57</v>
      </c>
      <c r="J331" s="18">
        <v>218874.59</v>
      </c>
      <c r="L331" s="18">
        <v>230530.99</v>
      </c>
      <c r="M331" s="21">
        <f t="shared" si="67"/>
        <v>4291079.149999999</v>
      </c>
      <c r="N331" s="18">
        <v>12147081</v>
      </c>
      <c r="Q331" s="21">
        <f t="shared" si="68"/>
        <v>12147081</v>
      </c>
      <c r="R331" s="18">
        <v>5827611</v>
      </c>
      <c r="U331" s="22">
        <f t="shared" si="69"/>
        <v>5827611</v>
      </c>
      <c r="V331" s="21">
        <f t="shared" si="70"/>
        <v>22265771.15</v>
      </c>
      <c r="W331" s="23">
        <f t="shared" si="60"/>
        <v>0.3482731703244821</v>
      </c>
      <c r="X331" s="23">
        <f t="shared" si="60"/>
        <v>0</v>
      </c>
      <c r="Y331" s="23">
        <f t="shared" si="61"/>
        <v>0.3482731703244821</v>
      </c>
      <c r="Z331" s="24">
        <f t="shared" si="62"/>
        <v>0.7259411120711866</v>
      </c>
      <c r="AA331" s="24">
        <f t="shared" si="63"/>
        <v>0.25644603589425985</v>
      </c>
      <c r="AB331" s="25"/>
      <c r="AC331" s="24">
        <f t="shared" si="64"/>
        <v>1.3306603182899284</v>
      </c>
      <c r="AD331" s="35">
        <v>774086.4107883817</v>
      </c>
      <c r="AE331" s="27">
        <f t="shared" si="65"/>
        <v>10300.460697635763</v>
      </c>
      <c r="AF331" s="29"/>
      <c r="AG331" s="30">
        <f>F331/H331</f>
        <v>1504213752.247393</v>
      </c>
      <c r="AH331" s="23">
        <f>(M331/AG331)*100</f>
        <v>0.2852705703287747</v>
      </c>
      <c r="AI331" s="23">
        <f>(Q331/AG331)*100</f>
        <v>0.807536893067988</v>
      </c>
      <c r="AJ331" s="23">
        <f>(R331/AG331)*100</f>
        <v>0.38741907466895387</v>
      </c>
      <c r="AK331" s="23">
        <f>(U331/AG331)*100</f>
        <v>0.38741907466895387</v>
      </c>
      <c r="AL331" s="23">
        <f t="shared" si="71"/>
        <v>1.48</v>
      </c>
    </row>
    <row r="332" spans="1:38" ht="12.75">
      <c r="A332" s="14" t="s">
        <v>701</v>
      </c>
      <c r="B332" s="15" t="s">
        <v>702</v>
      </c>
      <c r="C332" s="16" t="s">
        <v>686</v>
      </c>
      <c r="D332" s="17"/>
      <c r="E332" s="17"/>
      <c r="F332" s="36">
        <v>3080093167</v>
      </c>
      <c r="G332" s="34">
        <v>98.8</v>
      </c>
      <c r="H332" s="20">
        <f t="shared" si="66"/>
        <v>0.988</v>
      </c>
      <c r="I332" s="18">
        <v>7887440.3100000005</v>
      </c>
      <c r="J332" s="18">
        <v>449776.09</v>
      </c>
      <c r="L332" s="18">
        <v>473874.54</v>
      </c>
      <c r="M332" s="21">
        <f t="shared" si="67"/>
        <v>8811090.94</v>
      </c>
      <c r="N332" s="18">
        <v>20758211</v>
      </c>
      <c r="O332" s="18">
        <v>12037014.89</v>
      </c>
      <c r="Q332" s="21">
        <f t="shared" si="68"/>
        <v>32795225.89</v>
      </c>
      <c r="R332" s="18">
        <v>5785693.05</v>
      </c>
      <c r="S332" s="18">
        <v>369611.17</v>
      </c>
      <c r="U332" s="22">
        <f t="shared" si="69"/>
        <v>6155304.22</v>
      </c>
      <c r="V332" s="21">
        <f t="shared" si="70"/>
        <v>47761621.050000004</v>
      </c>
      <c r="W332" s="23">
        <f t="shared" si="60"/>
        <v>0.18784149492579294</v>
      </c>
      <c r="X332" s="23">
        <f t="shared" si="60"/>
        <v>0.011999999674035835</v>
      </c>
      <c r="Y332" s="23">
        <f t="shared" si="61"/>
        <v>0.19984149459982875</v>
      </c>
      <c r="Z332" s="24">
        <f t="shared" si="62"/>
        <v>1.0647478537781518</v>
      </c>
      <c r="AA332" s="24">
        <f t="shared" si="63"/>
        <v>0.2860657279591958</v>
      </c>
      <c r="AB332" s="25"/>
      <c r="AC332" s="24">
        <f t="shared" si="64"/>
        <v>1.5506550763371765</v>
      </c>
      <c r="AD332" s="35">
        <v>862983.6834094368</v>
      </c>
      <c r="AE332" s="27">
        <f t="shared" si="65"/>
        <v>13381.900294749981</v>
      </c>
      <c r="AF332" s="29"/>
      <c r="AG332" s="30">
        <f>F332/H332</f>
        <v>3117503205.465587</v>
      </c>
      <c r="AH332" s="23">
        <f>(M332/AG332)*100</f>
        <v>0.2826329392236855</v>
      </c>
      <c r="AI332" s="23">
        <f>(Q332/AG332)*100</f>
        <v>1.0519708795328138</v>
      </c>
      <c r="AJ332" s="23">
        <f>(R332/AG332)*100</f>
        <v>0.18558739698668342</v>
      </c>
      <c r="AK332" s="23">
        <f>(U332/AG332)*100</f>
        <v>0.1974433966646308</v>
      </c>
      <c r="AL332" s="23">
        <f t="shared" si="71"/>
        <v>1.532</v>
      </c>
    </row>
    <row r="333" spans="1:38" ht="12.75">
      <c r="A333" s="14" t="s">
        <v>703</v>
      </c>
      <c r="B333" s="15" t="s">
        <v>704</v>
      </c>
      <c r="C333" s="16" t="s">
        <v>686</v>
      </c>
      <c r="D333" s="17"/>
      <c r="E333" s="17"/>
      <c r="F333" s="36">
        <v>2618927938</v>
      </c>
      <c r="G333" s="34">
        <v>98.88</v>
      </c>
      <c r="H333" s="20">
        <f t="shared" si="66"/>
        <v>0.9887999999999999</v>
      </c>
      <c r="I333" s="18">
        <v>7071620.04</v>
      </c>
      <c r="J333" s="18">
        <v>403089.28</v>
      </c>
      <c r="L333" s="18">
        <v>424652.6</v>
      </c>
      <c r="M333" s="21">
        <f t="shared" si="67"/>
        <v>7899361.92</v>
      </c>
      <c r="N333" s="18">
        <v>1967702</v>
      </c>
      <c r="Q333" s="21">
        <f t="shared" si="68"/>
        <v>1967702</v>
      </c>
      <c r="R333" s="18">
        <v>4862831.91</v>
      </c>
      <c r="U333" s="22">
        <f t="shared" si="69"/>
        <v>4862831.91</v>
      </c>
      <c r="V333" s="21">
        <f t="shared" si="70"/>
        <v>14729895.83</v>
      </c>
      <c r="W333" s="23">
        <f t="shared" si="60"/>
        <v>0.18568024875528286</v>
      </c>
      <c r="X333" s="23">
        <f t="shared" si="60"/>
        <v>0</v>
      </c>
      <c r="Y333" s="23">
        <f t="shared" si="61"/>
        <v>0.18568024875528286</v>
      </c>
      <c r="Z333" s="24">
        <f t="shared" si="62"/>
        <v>0.07513387334753004</v>
      </c>
      <c r="AA333" s="24">
        <f t="shared" si="63"/>
        <v>0.30162578379428473</v>
      </c>
      <c r="AB333" s="25"/>
      <c r="AC333" s="24">
        <f t="shared" si="64"/>
        <v>0.5624399058970977</v>
      </c>
      <c r="AD333" s="35">
        <v>2871978.3469150173</v>
      </c>
      <c r="AE333" s="27">
        <f t="shared" si="65"/>
        <v>16153.152311773845</v>
      </c>
      <c r="AF333" s="29"/>
      <c r="AG333" s="30">
        <f>F333/H333</f>
        <v>2648592170.3074436</v>
      </c>
      <c r="AH333" s="23">
        <f>(M333/AG333)*100</f>
        <v>0.29824757501578875</v>
      </c>
      <c r="AI333" s="23">
        <f>(Q333/AG333)*100</f>
        <v>0.07429237396603769</v>
      </c>
      <c r="AJ333" s="23">
        <f>(R333/AG333)*100</f>
        <v>0.1836006299692237</v>
      </c>
      <c r="AK333" s="23">
        <f>(U333/AG333)*100</f>
        <v>0.1836006299692237</v>
      </c>
      <c r="AL333" s="23">
        <f t="shared" si="71"/>
        <v>0.556</v>
      </c>
    </row>
    <row r="334" spans="1:38" ht="12.75">
      <c r="A334" s="14" t="s">
        <v>705</v>
      </c>
      <c r="B334" s="15" t="s">
        <v>706</v>
      </c>
      <c r="C334" s="16" t="s">
        <v>686</v>
      </c>
      <c r="D334" s="17"/>
      <c r="E334" s="17"/>
      <c r="F334" s="36">
        <v>2117215554</v>
      </c>
      <c r="G334" s="34">
        <v>97.95</v>
      </c>
      <c r="H334" s="20">
        <f t="shared" si="66"/>
        <v>0.9795</v>
      </c>
      <c r="I334" s="18">
        <v>6007557.04</v>
      </c>
      <c r="J334" s="18">
        <v>342541.35</v>
      </c>
      <c r="L334" s="18">
        <v>360827.12</v>
      </c>
      <c r="M334" s="21">
        <f t="shared" si="67"/>
        <v>6710925.51</v>
      </c>
      <c r="N334" s="18">
        <v>14406086</v>
      </c>
      <c r="O334" s="18">
        <v>8596128.98</v>
      </c>
      <c r="Q334" s="21">
        <f t="shared" si="68"/>
        <v>23002214.98</v>
      </c>
      <c r="R334" s="18">
        <v>14423337</v>
      </c>
      <c r="U334" s="22">
        <f t="shared" si="69"/>
        <v>14423337</v>
      </c>
      <c r="V334" s="21">
        <f t="shared" si="70"/>
        <v>44136477.49</v>
      </c>
      <c r="W334" s="23">
        <f t="shared" si="60"/>
        <v>0.6812408388343061</v>
      </c>
      <c r="X334" s="23">
        <f t="shared" si="60"/>
        <v>0</v>
      </c>
      <c r="Y334" s="23">
        <f t="shared" si="61"/>
        <v>0.6812408388343061</v>
      </c>
      <c r="Z334" s="24">
        <f t="shared" si="62"/>
        <v>1.0864370865093314</v>
      </c>
      <c r="AA334" s="24">
        <f t="shared" si="63"/>
        <v>0.31696940339027946</v>
      </c>
      <c r="AB334" s="25"/>
      <c r="AC334" s="24">
        <f t="shared" si="64"/>
        <v>2.084647328733917</v>
      </c>
      <c r="AD334" s="35">
        <v>308030.48570444365</v>
      </c>
      <c r="AE334" s="27">
        <f t="shared" si="65"/>
        <v>6421.349291923794</v>
      </c>
      <c r="AF334" s="29"/>
      <c r="AG334" s="30">
        <f>F334/H334</f>
        <v>2161526854.517611</v>
      </c>
      <c r="AH334" s="23">
        <f>(M334/AG334)*100</f>
        <v>0.3104715306207787</v>
      </c>
      <c r="AI334" s="23">
        <f>(Q334/AG334)*100</f>
        <v>1.06416512623589</v>
      </c>
      <c r="AJ334" s="23">
        <f>(R334/AG334)*100</f>
        <v>0.6672754016382028</v>
      </c>
      <c r="AK334" s="23">
        <f>(U334/AG334)*100</f>
        <v>0.6672754016382028</v>
      </c>
      <c r="AL334" s="23">
        <f t="shared" si="71"/>
        <v>2.0410000000000004</v>
      </c>
    </row>
    <row r="335" spans="1:38" ht="12.75">
      <c r="A335" s="14" t="s">
        <v>707</v>
      </c>
      <c r="B335" s="15" t="s">
        <v>708</v>
      </c>
      <c r="C335" s="16" t="s">
        <v>686</v>
      </c>
      <c r="D335" s="17"/>
      <c r="E335" s="17"/>
      <c r="F335" s="36">
        <v>252343900</v>
      </c>
      <c r="G335" s="34">
        <v>107.27</v>
      </c>
      <c r="H335" s="20">
        <f t="shared" si="66"/>
        <v>1.0727</v>
      </c>
      <c r="I335" s="18">
        <v>586005.06</v>
      </c>
      <c r="J335" s="18">
        <v>33417.99</v>
      </c>
      <c r="K335" s="18">
        <v>11313.06</v>
      </c>
      <c r="L335" s="18">
        <v>35179.42</v>
      </c>
      <c r="M335" s="21">
        <f t="shared" si="67"/>
        <v>665915.5300000001</v>
      </c>
      <c r="N335" s="18">
        <v>2170268.11</v>
      </c>
      <c r="O335" s="18">
        <v>754164.94</v>
      </c>
      <c r="Q335" s="21">
        <f t="shared" si="68"/>
        <v>2924433.05</v>
      </c>
      <c r="R335" s="18">
        <v>1021507.97</v>
      </c>
      <c r="U335" s="22">
        <f t="shared" si="69"/>
        <v>1021507.97</v>
      </c>
      <c r="V335" s="21">
        <f t="shared" si="70"/>
        <v>4611856.55</v>
      </c>
      <c r="W335" s="23">
        <f t="shared" si="60"/>
        <v>0.40480787132163687</v>
      </c>
      <c r="X335" s="23">
        <f t="shared" si="60"/>
        <v>0</v>
      </c>
      <c r="Y335" s="23">
        <f t="shared" si="61"/>
        <v>0.40480787132163687</v>
      </c>
      <c r="Z335" s="24">
        <f t="shared" si="62"/>
        <v>1.1589077643644248</v>
      </c>
      <c r="AA335" s="24">
        <f t="shared" si="63"/>
        <v>0.2638920655502274</v>
      </c>
      <c r="AB335" s="25"/>
      <c r="AC335" s="24">
        <f t="shared" si="64"/>
        <v>1.827607701236289</v>
      </c>
      <c r="AD335" s="35">
        <v>328822.05638474296</v>
      </c>
      <c r="AE335" s="27">
        <f t="shared" si="65"/>
        <v>6009.577225851095</v>
      </c>
      <c r="AF335" s="29"/>
      <c r="AG335" s="30">
        <f>F335/H335</f>
        <v>235241819.7072807</v>
      </c>
      <c r="AH335" s="23">
        <f>(M335/AG335)*100</f>
        <v>0.2830770187157289</v>
      </c>
      <c r="AI335" s="23">
        <f>(Q335/AG335)*100</f>
        <v>1.2431603588337186</v>
      </c>
      <c r="AJ335" s="23">
        <f>(R335/AG335)*100</f>
        <v>0.43423740356671986</v>
      </c>
      <c r="AK335" s="23">
        <f>(U335/AG335)*100</f>
        <v>0.43423740356671986</v>
      </c>
      <c r="AL335" s="23">
        <f t="shared" si="71"/>
        <v>1.96</v>
      </c>
    </row>
    <row r="336" spans="1:38" ht="12.75">
      <c r="A336" s="14" t="s">
        <v>709</v>
      </c>
      <c r="B336" s="15" t="s">
        <v>710</v>
      </c>
      <c r="C336" s="16" t="s">
        <v>686</v>
      </c>
      <c r="D336" s="17"/>
      <c r="E336" s="17"/>
      <c r="F336" s="36">
        <v>1159391764</v>
      </c>
      <c r="G336" s="34">
        <v>77.02</v>
      </c>
      <c r="H336" s="20">
        <f t="shared" si="66"/>
        <v>0.7702</v>
      </c>
      <c r="I336" s="18">
        <v>3890776.8600000003</v>
      </c>
      <c r="J336" s="18">
        <v>221891.24</v>
      </c>
      <c r="L336" s="18">
        <v>233824.88</v>
      </c>
      <c r="M336" s="21">
        <f t="shared" si="67"/>
        <v>4346492.98</v>
      </c>
      <c r="N336" s="18">
        <v>12772747</v>
      </c>
      <c r="O336" s="18">
        <v>4490844.04</v>
      </c>
      <c r="Q336" s="21">
        <f t="shared" si="68"/>
        <v>17263591.04</v>
      </c>
      <c r="R336" s="18">
        <v>5292156.33</v>
      </c>
      <c r="U336" s="22">
        <f t="shared" si="69"/>
        <v>5292156.33</v>
      </c>
      <c r="V336" s="21">
        <f t="shared" si="70"/>
        <v>26902240.349999998</v>
      </c>
      <c r="W336" s="23">
        <f t="shared" si="60"/>
        <v>0.4564597139918962</v>
      </c>
      <c r="X336" s="23">
        <f t="shared" si="60"/>
        <v>0</v>
      </c>
      <c r="Y336" s="23">
        <f t="shared" si="61"/>
        <v>0.4564597139918962</v>
      </c>
      <c r="Z336" s="24">
        <f t="shared" si="62"/>
        <v>1.4890213624115411</v>
      </c>
      <c r="AA336" s="24">
        <f t="shared" si="63"/>
        <v>0.3748942432542587</v>
      </c>
      <c r="AB336" s="25"/>
      <c r="AC336" s="24">
        <f t="shared" si="64"/>
        <v>2.3203753196576957</v>
      </c>
      <c r="AD336" s="35">
        <v>550728.4653465346</v>
      </c>
      <c r="AE336" s="27">
        <f t="shared" si="65"/>
        <v>12778.967388230574</v>
      </c>
      <c r="AF336" s="29"/>
      <c r="AG336" s="30">
        <f>F336/H336</f>
        <v>1505312599.3248508</v>
      </c>
      <c r="AH336" s="23">
        <f>(M336/AG336)*100</f>
        <v>0.28874354615443</v>
      </c>
      <c r="AI336" s="23">
        <f>(Q336/AG336)*100</f>
        <v>1.146844253329369</v>
      </c>
      <c r="AJ336" s="23">
        <f>(R336/AG336)*100</f>
        <v>0.3515652717165584</v>
      </c>
      <c r="AK336" s="23">
        <f>(U336/AG336)*100</f>
        <v>0.3515652717165584</v>
      </c>
      <c r="AL336" s="23">
        <f t="shared" si="71"/>
        <v>1.7879999999999998</v>
      </c>
    </row>
    <row r="337" spans="1:38" ht="12.75">
      <c r="A337" s="14" t="s">
        <v>711</v>
      </c>
      <c r="B337" s="15" t="s">
        <v>712</v>
      </c>
      <c r="C337" s="16" t="s">
        <v>686</v>
      </c>
      <c r="D337" s="17"/>
      <c r="E337" s="17"/>
      <c r="F337" s="36">
        <v>154242005</v>
      </c>
      <c r="G337" s="34">
        <v>103.17</v>
      </c>
      <c r="H337" s="20">
        <f t="shared" si="66"/>
        <v>1.0317</v>
      </c>
      <c r="I337" s="18">
        <v>373363.35</v>
      </c>
      <c r="J337" s="18">
        <v>21293.42</v>
      </c>
      <c r="K337" s="18">
        <v>7198.39</v>
      </c>
      <c r="L337" s="18">
        <v>22439.54</v>
      </c>
      <c r="M337" s="21">
        <f t="shared" si="67"/>
        <v>424294.69999999995</v>
      </c>
      <c r="N337" s="18">
        <v>1427656</v>
      </c>
      <c r="O337" s="18">
        <v>555336.96</v>
      </c>
      <c r="Q337" s="21">
        <f t="shared" si="68"/>
        <v>1982992.96</v>
      </c>
      <c r="R337" s="18">
        <v>321054.05</v>
      </c>
      <c r="U337" s="22">
        <f t="shared" si="69"/>
        <v>321054.05</v>
      </c>
      <c r="V337" s="21">
        <f t="shared" si="70"/>
        <v>2728341.71</v>
      </c>
      <c r="W337" s="23">
        <f t="shared" si="60"/>
        <v>0.20814955692517093</v>
      </c>
      <c r="X337" s="23">
        <f t="shared" si="60"/>
        <v>0</v>
      </c>
      <c r="Y337" s="23">
        <f t="shared" si="61"/>
        <v>0.20814955692517093</v>
      </c>
      <c r="Z337" s="24">
        <f t="shared" si="62"/>
        <v>1.2856374370911476</v>
      </c>
      <c r="AA337" s="24">
        <f t="shared" si="63"/>
        <v>0.2750837555567304</v>
      </c>
      <c r="AB337" s="25"/>
      <c r="AC337" s="24">
        <f t="shared" si="64"/>
        <v>1.7688707495730494</v>
      </c>
      <c r="AD337" s="35">
        <v>318024.01129943505</v>
      </c>
      <c r="AE337" s="27">
        <f t="shared" si="65"/>
        <v>5625.433712494596</v>
      </c>
      <c r="AF337" s="29"/>
      <c r="AG337" s="30">
        <f>F337/H337</f>
        <v>149502767.2773093</v>
      </c>
      <c r="AH337" s="23">
        <f>(M337/AG337)*100</f>
        <v>0.2838039106078788</v>
      </c>
      <c r="AI337" s="23">
        <f>(Q337/AG337)*100</f>
        <v>1.3263921438469373</v>
      </c>
      <c r="AJ337" s="23">
        <f>(R337/AG337)*100</f>
        <v>0.21474789787969883</v>
      </c>
      <c r="AK337" s="23">
        <f>(U337/AG337)*100</f>
        <v>0.21474789787969883</v>
      </c>
      <c r="AL337" s="23">
        <f t="shared" si="71"/>
        <v>1.8250000000000002</v>
      </c>
    </row>
    <row r="338" spans="1:38" ht="12.75">
      <c r="A338" s="14" t="s">
        <v>713</v>
      </c>
      <c r="B338" s="15" t="s">
        <v>714</v>
      </c>
      <c r="C338" s="16" t="s">
        <v>686</v>
      </c>
      <c r="D338" s="17"/>
      <c r="E338" s="17"/>
      <c r="F338" s="36">
        <v>1078233655</v>
      </c>
      <c r="G338" s="34">
        <v>94.6</v>
      </c>
      <c r="H338" s="20">
        <f t="shared" si="66"/>
        <v>0.946</v>
      </c>
      <c r="I338" s="18">
        <v>3052568.3699999996</v>
      </c>
      <c r="L338" s="18">
        <v>183446.37</v>
      </c>
      <c r="M338" s="21">
        <f t="shared" si="67"/>
        <v>3236014.7399999998</v>
      </c>
      <c r="N338" s="18">
        <v>8726024</v>
      </c>
      <c r="O338" s="18">
        <v>4072130.84</v>
      </c>
      <c r="Q338" s="21">
        <f t="shared" si="68"/>
        <v>12798154.84</v>
      </c>
      <c r="R338" s="18">
        <v>8461225.55</v>
      </c>
      <c r="T338" s="18">
        <v>401710</v>
      </c>
      <c r="U338" s="22">
        <f t="shared" si="69"/>
        <v>8862935.55</v>
      </c>
      <c r="V338" s="21">
        <f t="shared" si="70"/>
        <v>24897105.130000003</v>
      </c>
      <c r="W338" s="23">
        <f t="shared" si="60"/>
        <v>0.7847302401259215</v>
      </c>
      <c r="X338" s="23">
        <f t="shared" si="60"/>
        <v>0</v>
      </c>
      <c r="Y338" s="23">
        <f t="shared" si="61"/>
        <v>0.8219865433527023</v>
      </c>
      <c r="Z338" s="24">
        <f t="shared" si="62"/>
        <v>1.1869556084297888</v>
      </c>
      <c r="AA338" s="24">
        <f t="shared" si="63"/>
        <v>0.3001218451115774</v>
      </c>
      <c r="AB338" s="25"/>
      <c r="AC338" s="24">
        <f t="shared" si="64"/>
        <v>2.3090639968940687</v>
      </c>
      <c r="AD338" s="35">
        <v>259871.70385395538</v>
      </c>
      <c r="AE338" s="27">
        <f t="shared" si="65"/>
        <v>6000.60395180686</v>
      </c>
      <c r="AF338" s="29"/>
      <c r="AG338" s="30">
        <f>F338/H338</f>
        <v>1139781876.3213532</v>
      </c>
      <c r="AH338" s="23">
        <f>(M338/AG338)*100</f>
        <v>0.2839152654755522</v>
      </c>
      <c r="AI338" s="23">
        <f>(Q338/AG338)*100</f>
        <v>1.12286000557458</v>
      </c>
      <c r="AJ338" s="23">
        <f>(R338/AG338)*100</f>
        <v>0.7423548071591217</v>
      </c>
      <c r="AK338" s="23">
        <f>(U338/AG338)*100</f>
        <v>0.7775992700116562</v>
      </c>
      <c r="AL338" s="23">
        <f t="shared" si="71"/>
        <v>2.185</v>
      </c>
    </row>
    <row r="339" spans="1:38" ht="12.75">
      <c r="A339" s="14" t="s">
        <v>715</v>
      </c>
      <c r="B339" s="15" t="s">
        <v>716</v>
      </c>
      <c r="C339" s="16" t="s">
        <v>686</v>
      </c>
      <c r="D339" s="17"/>
      <c r="E339" s="17"/>
      <c r="F339" s="36">
        <v>6159186704</v>
      </c>
      <c r="G339" s="34">
        <v>99.38</v>
      </c>
      <c r="H339" s="20">
        <f t="shared" si="66"/>
        <v>0.9937999999999999</v>
      </c>
      <c r="I339" s="18">
        <v>15995044.489999998</v>
      </c>
      <c r="J339" s="18">
        <v>912059</v>
      </c>
      <c r="L339" s="18">
        <v>961054.59</v>
      </c>
      <c r="M339" s="21">
        <f t="shared" si="67"/>
        <v>17868158.08</v>
      </c>
      <c r="N339" s="18">
        <v>59506898</v>
      </c>
      <c r="O339" s="18">
        <v>24550632.7</v>
      </c>
      <c r="Q339" s="21">
        <f t="shared" si="68"/>
        <v>84057530.7</v>
      </c>
      <c r="R339" s="18">
        <v>16890000</v>
      </c>
      <c r="S339" s="18">
        <v>1847756.01</v>
      </c>
      <c r="U339" s="22">
        <f t="shared" si="69"/>
        <v>18737756.01</v>
      </c>
      <c r="V339" s="21">
        <f t="shared" si="70"/>
        <v>120663444.79</v>
      </c>
      <c r="W339" s="23">
        <f t="shared" si="60"/>
        <v>0.274224517159563</v>
      </c>
      <c r="X339" s="23">
        <f t="shared" si="60"/>
        <v>0.029999999980516907</v>
      </c>
      <c r="Y339" s="23">
        <f t="shared" si="61"/>
        <v>0.30422451714007986</v>
      </c>
      <c r="Z339" s="24">
        <f t="shared" si="62"/>
        <v>1.3647504896289309</v>
      </c>
      <c r="AA339" s="24">
        <f t="shared" si="63"/>
        <v>0.29010580355350757</v>
      </c>
      <c r="AB339" s="25"/>
      <c r="AC339" s="24">
        <f t="shared" si="64"/>
        <v>1.9590808103225184</v>
      </c>
      <c r="AD339" s="35">
        <v>400350.0960866527</v>
      </c>
      <c r="AE339" s="27">
        <f t="shared" si="65"/>
        <v>7843.181906541377</v>
      </c>
      <c r="AF339" s="29"/>
      <c r="AG339" s="30">
        <f>F339/H339</f>
        <v>6197611897.76615</v>
      </c>
      <c r="AH339" s="23">
        <f>(M339/AG339)*100</f>
        <v>0.2883071475714758</v>
      </c>
      <c r="AI339" s="23">
        <f>(Q339/AG339)*100</f>
        <v>1.3562890365932314</v>
      </c>
      <c r="AJ339" s="23">
        <f>(R339/AG339)*100</f>
        <v>0.27252432515317365</v>
      </c>
      <c r="AK339" s="23">
        <f>(U339/AG339)*100</f>
        <v>0.30233832513381137</v>
      </c>
      <c r="AL339" s="23">
        <f t="shared" si="71"/>
        <v>1.9460000000000002</v>
      </c>
    </row>
    <row r="340" spans="1:38" ht="13.5" customHeight="1">
      <c r="A340" s="14" t="s">
        <v>717</v>
      </c>
      <c r="B340" s="15" t="s">
        <v>718</v>
      </c>
      <c r="C340" s="16" t="s">
        <v>686</v>
      </c>
      <c r="D340" s="17"/>
      <c r="E340" s="17"/>
      <c r="F340" s="36">
        <v>607765927</v>
      </c>
      <c r="G340" s="34">
        <v>88.44</v>
      </c>
      <c r="H340" s="20">
        <f t="shared" si="66"/>
        <v>0.8844</v>
      </c>
      <c r="I340" s="18">
        <v>1835562.39</v>
      </c>
      <c r="J340" s="18">
        <v>104659.56</v>
      </c>
      <c r="L340" s="18">
        <v>110297.83</v>
      </c>
      <c r="M340" s="21">
        <f t="shared" si="67"/>
        <v>2050519.78</v>
      </c>
      <c r="N340" s="18">
        <v>3035282</v>
      </c>
      <c r="O340" s="18">
        <v>4119918.83</v>
      </c>
      <c r="Q340" s="21">
        <f t="shared" si="68"/>
        <v>7155200.83</v>
      </c>
      <c r="R340" s="18">
        <v>5568915.35</v>
      </c>
      <c r="S340" s="18">
        <v>30388.3</v>
      </c>
      <c r="U340" s="22">
        <f t="shared" si="69"/>
        <v>5599303.649999999</v>
      </c>
      <c r="V340" s="21">
        <f t="shared" si="70"/>
        <v>14805024.260000002</v>
      </c>
      <c r="W340" s="23">
        <f t="shared" si="60"/>
        <v>0.9162927868445642</v>
      </c>
      <c r="X340" s="23">
        <f t="shared" si="60"/>
        <v>0.005000000600560156</v>
      </c>
      <c r="Y340" s="23">
        <f t="shared" si="61"/>
        <v>0.9212927874451243</v>
      </c>
      <c r="Z340" s="24">
        <f t="shared" si="62"/>
        <v>1.1772954869844159</v>
      </c>
      <c r="AA340" s="24">
        <f t="shared" si="63"/>
        <v>0.33738643265534696</v>
      </c>
      <c r="AB340" s="25"/>
      <c r="AC340" s="24">
        <f t="shared" si="64"/>
        <v>2.435974707084888</v>
      </c>
      <c r="AD340" s="35">
        <v>235653.0168589175</v>
      </c>
      <c r="AE340" s="27">
        <f t="shared" si="65"/>
        <v>5740.447887165717</v>
      </c>
      <c r="AF340" s="29"/>
      <c r="AG340" s="30">
        <f>F340/H340</f>
        <v>687207063.5459069</v>
      </c>
      <c r="AH340" s="23">
        <f>(M340/AG340)*100</f>
        <v>0.2983845610403888</v>
      </c>
      <c r="AI340" s="23">
        <f>(Q340/AG340)*100</f>
        <v>1.0412001286890173</v>
      </c>
      <c r="AJ340" s="23">
        <f>(R340/AG340)*100</f>
        <v>0.8103693406853326</v>
      </c>
      <c r="AK340" s="23">
        <f>(U340/AG340)*100</f>
        <v>0.8147913412164679</v>
      </c>
      <c r="AL340" s="23">
        <f t="shared" si="71"/>
        <v>2.154</v>
      </c>
    </row>
    <row r="341" spans="1:38" ht="12.75">
      <c r="A341" s="14" t="s">
        <v>719</v>
      </c>
      <c r="B341" s="15" t="s">
        <v>720</v>
      </c>
      <c r="C341" s="16" t="s">
        <v>686</v>
      </c>
      <c r="D341" s="17"/>
      <c r="E341" s="17"/>
      <c r="F341" s="36">
        <v>3839353567</v>
      </c>
      <c r="G341" s="34">
        <v>91.78</v>
      </c>
      <c r="H341" s="20">
        <f t="shared" si="66"/>
        <v>0.9178000000000001</v>
      </c>
      <c r="I341" s="18">
        <v>10813372.510000002</v>
      </c>
      <c r="J341" s="18">
        <v>616640.46</v>
      </c>
      <c r="L341" s="18">
        <v>649740.52</v>
      </c>
      <c r="M341" s="21">
        <f t="shared" si="67"/>
        <v>12079753.490000002</v>
      </c>
      <c r="N341" s="18">
        <v>50294229</v>
      </c>
      <c r="Q341" s="21">
        <f t="shared" si="68"/>
        <v>50294229</v>
      </c>
      <c r="R341" s="18">
        <v>11944914.95</v>
      </c>
      <c r="S341" s="18">
        <v>959838.39</v>
      </c>
      <c r="U341" s="22">
        <f t="shared" si="69"/>
        <v>12904753.34</v>
      </c>
      <c r="V341" s="21">
        <f t="shared" si="70"/>
        <v>75278735.83000001</v>
      </c>
      <c r="W341" s="23">
        <f t="shared" si="60"/>
        <v>0.3111178676709771</v>
      </c>
      <c r="X341" s="23">
        <f t="shared" si="60"/>
        <v>0.02499999995441941</v>
      </c>
      <c r="Y341" s="23">
        <f t="shared" si="61"/>
        <v>0.3361178676253965</v>
      </c>
      <c r="Z341" s="24">
        <f t="shared" si="62"/>
        <v>1.309966069087484</v>
      </c>
      <c r="AA341" s="24">
        <f t="shared" si="63"/>
        <v>0.31462987920226626</v>
      </c>
      <c r="AB341" s="25"/>
      <c r="AC341" s="24">
        <f t="shared" si="64"/>
        <v>1.960713815915147</v>
      </c>
      <c r="AD341" s="35">
        <v>616247.598173516</v>
      </c>
      <c r="AE341" s="27">
        <f t="shared" si="65"/>
        <v>12082.851797633386</v>
      </c>
      <c r="AF341" s="29"/>
      <c r="AG341" s="30">
        <f>F341/H341</f>
        <v>4183213736.108084</v>
      </c>
      <c r="AH341" s="23">
        <f>(M341/AG341)*100</f>
        <v>0.28876730313184007</v>
      </c>
      <c r="AI341" s="23">
        <f>(Q341/AG341)*100</f>
        <v>1.202286858208493</v>
      </c>
      <c r="AJ341" s="23">
        <f>(R341/AG341)*100</f>
        <v>0.2855439789484228</v>
      </c>
      <c r="AK341" s="23">
        <f>(U341/AG341)*100</f>
        <v>0.30848897890658894</v>
      </c>
      <c r="AL341" s="23">
        <f t="shared" si="71"/>
        <v>1.799</v>
      </c>
    </row>
    <row r="342" spans="1:38" ht="12.75">
      <c r="A342" s="14" t="s">
        <v>721</v>
      </c>
      <c r="B342" s="15" t="s">
        <v>722</v>
      </c>
      <c r="C342" s="16" t="s">
        <v>686</v>
      </c>
      <c r="D342" s="17"/>
      <c r="E342" s="17"/>
      <c r="F342" s="36">
        <v>6875275213</v>
      </c>
      <c r="G342" s="34">
        <v>105.63</v>
      </c>
      <c r="H342" s="20">
        <f t="shared" si="66"/>
        <v>1.0563</v>
      </c>
      <c r="I342" s="18">
        <v>16874547.639999997</v>
      </c>
      <c r="J342" s="18">
        <v>962311.8</v>
      </c>
      <c r="K342" s="18">
        <v>325200.76</v>
      </c>
      <c r="L342" s="18">
        <v>1013986.67</v>
      </c>
      <c r="M342" s="21">
        <f t="shared" si="67"/>
        <v>19176046.87</v>
      </c>
      <c r="N342" s="18">
        <v>71271161</v>
      </c>
      <c r="O342" s="18">
        <v>26156755.98</v>
      </c>
      <c r="Q342" s="21">
        <f t="shared" si="68"/>
        <v>97427916.98</v>
      </c>
      <c r="R342" s="18">
        <v>24325000</v>
      </c>
      <c r="S342" s="18">
        <v>1372833</v>
      </c>
      <c r="U342" s="22">
        <f t="shared" si="69"/>
        <v>25697833</v>
      </c>
      <c r="V342" s="21">
        <f t="shared" si="70"/>
        <v>142301796.85</v>
      </c>
      <c r="W342" s="23">
        <f t="shared" si="60"/>
        <v>0.3538040186959422</v>
      </c>
      <c r="X342" s="23">
        <f t="shared" si="60"/>
        <v>0.01996768067413798</v>
      </c>
      <c r="Y342" s="23">
        <f t="shared" si="61"/>
        <v>0.37377169937008015</v>
      </c>
      <c r="Z342" s="24">
        <f t="shared" si="62"/>
        <v>1.4170766109228623</v>
      </c>
      <c r="AA342" s="24">
        <f t="shared" si="63"/>
        <v>0.27891315294173663</v>
      </c>
      <c r="AB342" s="25"/>
      <c r="AC342" s="24">
        <f t="shared" si="64"/>
        <v>2.069761463234679</v>
      </c>
      <c r="AD342" s="35">
        <v>350265.8193340109</v>
      </c>
      <c r="AE342" s="27">
        <f t="shared" si="65"/>
        <v>7249.666947458561</v>
      </c>
      <c r="AF342" s="29"/>
      <c r="AG342" s="30">
        <f>F342/H342</f>
        <v>6508828186.1213665</v>
      </c>
      <c r="AH342" s="23">
        <f>(M342/AG342)*100</f>
        <v>0.29461596345235647</v>
      </c>
      <c r="AI342" s="23">
        <f>(Q342/AG342)*100</f>
        <v>1.4968580241178195</v>
      </c>
      <c r="AJ342" s="23">
        <f>(R342/AG342)*100</f>
        <v>0.3737231849485238</v>
      </c>
      <c r="AK342" s="23">
        <f>(U342/AG342)*100</f>
        <v>0.3948150460446157</v>
      </c>
      <c r="AL342" s="23">
        <f t="shared" si="71"/>
        <v>2.1870000000000003</v>
      </c>
    </row>
    <row r="343" spans="1:38" ht="12.75">
      <c r="A343" s="14" t="s">
        <v>723</v>
      </c>
      <c r="B343" s="15" t="s">
        <v>724</v>
      </c>
      <c r="C343" s="16" t="s">
        <v>686</v>
      </c>
      <c r="D343" s="17"/>
      <c r="E343" s="17"/>
      <c r="F343" s="36">
        <v>199992739</v>
      </c>
      <c r="G343" s="34">
        <v>73.14</v>
      </c>
      <c r="H343" s="20">
        <f t="shared" si="66"/>
        <v>0.7314</v>
      </c>
      <c r="I343" s="18">
        <v>720281.66</v>
      </c>
      <c r="J343" s="18">
        <v>41077.15</v>
      </c>
      <c r="L343" s="18">
        <v>43288.61</v>
      </c>
      <c r="M343" s="21">
        <f t="shared" si="67"/>
        <v>804647.42</v>
      </c>
      <c r="N343" s="18">
        <v>429059</v>
      </c>
      <c r="Q343" s="21">
        <f t="shared" si="68"/>
        <v>429059</v>
      </c>
      <c r="R343" s="18">
        <v>1806213.49</v>
      </c>
      <c r="U343" s="22">
        <f t="shared" si="69"/>
        <v>1806213.49</v>
      </c>
      <c r="V343" s="21">
        <f t="shared" si="70"/>
        <v>3039919.91</v>
      </c>
      <c r="W343" s="23">
        <f t="shared" si="60"/>
        <v>0.903139533480763</v>
      </c>
      <c r="X343" s="23">
        <f t="shared" si="60"/>
        <v>0</v>
      </c>
      <c r="Y343" s="23">
        <f t="shared" si="61"/>
        <v>0.903139533480763</v>
      </c>
      <c r="Z343" s="24">
        <f t="shared" si="62"/>
        <v>0.21453728877626901</v>
      </c>
      <c r="AA343" s="24">
        <f t="shared" si="63"/>
        <v>0.4023383168925948</v>
      </c>
      <c r="AB343" s="25"/>
      <c r="AC343" s="24">
        <f t="shared" si="64"/>
        <v>1.520015139149627</v>
      </c>
      <c r="AD343" s="35">
        <v>503614.4670050761</v>
      </c>
      <c r="AE343" s="27">
        <f t="shared" si="65"/>
        <v>7655.0161414248605</v>
      </c>
      <c r="AF343" s="29"/>
      <c r="AG343" s="30">
        <f>F343/H343</f>
        <v>273438254.03336066</v>
      </c>
      <c r="AH343" s="23">
        <f>(M343/AG343)*100</f>
        <v>0.29427024497524384</v>
      </c>
      <c r="AI343" s="23">
        <f>(Q343/AG343)*100</f>
        <v>0.15691257301096317</v>
      </c>
      <c r="AJ343" s="23">
        <f>(R343/AG343)*100</f>
        <v>0.6605562547878302</v>
      </c>
      <c r="AK343" s="23">
        <f>(U343/AG343)*100</f>
        <v>0.6605562547878302</v>
      </c>
      <c r="AL343" s="23">
        <f t="shared" si="71"/>
        <v>1.112</v>
      </c>
    </row>
    <row r="344" spans="1:38" ht="12.75">
      <c r="A344" s="14" t="s">
        <v>725</v>
      </c>
      <c r="B344" s="15" t="s">
        <v>726</v>
      </c>
      <c r="C344" s="16" t="s">
        <v>686</v>
      </c>
      <c r="D344" s="17"/>
      <c r="E344" s="17"/>
      <c r="F344" s="36">
        <v>520992021</v>
      </c>
      <c r="G344" s="34">
        <v>81.45</v>
      </c>
      <c r="H344" s="20">
        <f t="shared" si="66"/>
        <v>0.8145</v>
      </c>
      <c r="I344" s="18">
        <v>1697320.57</v>
      </c>
      <c r="J344" s="18">
        <v>96799.33</v>
      </c>
      <c r="L344" s="18">
        <v>102008.98</v>
      </c>
      <c r="M344" s="21">
        <f t="shared" si="67"/>
        <v>1896128.8800000001</v>
      </c>
      <c r="N344" s="18">
        <v>4809041</v>
      </c>
      <c r="Q344" s="21">
        <f t="shared" si="68"/>
        <v>4809041</v>
      </c>
      <c r="R344" s="18">
        <v>10180451.8</v>
      </c>
      <c r="U344" s="22">
        <f t="shared" si="69"/>
        <v>10180451.8</v>
      </c>
      <c r="V344" s="21">
        <f t="shared" si="70"/>
        <v>16885621.68</v>
      </c>
      <c r="W344" s="23">
        <f t="shared" si="60"/>
        <v>1.954051384598844</v>
      </c>
      <c r="X344" s="23">
        <f t="shared" si="60"/>
        <v>0</v>
      </c>
      <c r="Y344" s="23">
        <f t="shared" si="61"/>
        <v>1.954051384598844</v>
      </c>
      <c r="Z344" s="24">
        <f t="shared" si="62"/>
        <v>0.9230546354183032</v>
      </c>
      <c r="AA344" s="24">
        <f t="shared" si="63"/>
        <v>0.3639458578195769</v>
      </c>
      <c r="AB344" s="25"/>
      <c r="AC344" s="24">
        <f t="shared" si="64"/>
        <v>3.241051877836724</v>
      </c>
      <c r="AD344" s="35">
        <v>145511.46728354262</v>
      </c>
      <c r="AE344" s="27">
        <f t="shared" si="65"/>
        <v>4716.1021428610275</v>
      </c>
      <c r="AF344" s="29"/>
      <c r="AG344" s="30">
        <f>F344/H344</f>
        <v>639646434.6224678</v>
      </c>
      <c r="AH344" s="23">
        <f>(M344/AG344)*100</f>
        <v>0.2964339011940454</v>
      </c>
      <c r="AI344" s="23">
        <f>(Q344/AG344)*100</f>
        <v>0.7518280005482081</v>
      </c>
      <c r="AJ344" s="23">
        <f>(R344/AG344)*100</f>
        <v>1.5915748527557585</v>
      </c>
      <c r="AK344" s="23">
        <f>(U344/AG344)*100</f>
        <v>1.5915748527557585</v>
      </c>
      <c r="AL344" s="23">
        <f t="shared" si="71"/>
        <v>2.64</v>
      </c>
    </row>
    <row r="345" spans="1:38" ht="12.75">
      <c r="A345" s="14" t="s">
        <v>727</v>
      </c>
      <c r="B345" s="15" t="s">
        <v>728</v>
      </c>
      <c r="C345" s="16" t="s">
        <v>686</v>
      </c>
      <c r="D345" s="17"/>
      <c r="E345" s="17"/>
      <c r="F345" s="36">
        <v>750625915</v>
      </c>
      <c r="G345" s="34">
        <v>107.08</v>
      </c>
      <c r="H345" s="20">
        <f t="shared" si="66"/>
        <v>1.0708</v>
      </c>
      <c r="I345" s="18">
        <v>1844163.78</v>
      </c>
      <c r="K345" s="18">
        <v>35850.89</v>
      </c>
      <c r="L345" s="18">
        <v>110747.01</v>
      </c>
      <c r="M345" s="21">
        <f t="shared" si="67"/>
        <v>1990761.68</v>
      </c>
      <c r="N345" s="18">
        <v>8443288</v>
      </c>
      <c r="Q345" s="21">
        <f t="shared" si="68"/>
        <v>8443288</v>
      </c>
      <c r="R345" s="18">
        <v>5340095.42</v>
      </c>
      <c r="S345" s="18">
        <v>188677</v>
      </c>
      <c r="T345" s="18">
        <v>246955</v>
      </c>
      <c r="U345" s="22">
        <f t="shared" si="69"/>
        <v>5775727.42</v>
      </c>
      <c r="V345" s="21">
        <f t="shared" si="70"/>
        <v>16209777.1</v>
      </c>
      <c r="W345" s="23">
        <f t="shared" si="60"/>
        <v>0.7114190055641764</v>
      </c>
      <c r="X345" s="23">
        <f t="shared" si="60"/>
        <v>0.02513595603743577</v>
      </c>
      <c r="Y345" s="23">
        <f t="shared" si="61"/>
        <v>0.7694548382332363</v>
      </c>
      <c r="Z345" s="24">
        <f t="shared" si="62"/>
        <v>1.12483300020357</v>
      </c>
      <c r="AA345" s="24">
        <f t="shared" si="63"/>
        <v>0.2652135558096205</v>
      </c>
      <c r="AB345" s="25"/>
      <c r="AC345" s="24">
        <f t="shared" si="64"/>
        <v>2.159501394246427</v>
      </c>
      <c r="AD345" s="35">
        <v>273850</v>
      </c>
      <c r="AE345" s="27">
        <f t="shared" si="65"/>
        <v>5913.7945681438405</v>
      </c>
      <c r="AF345" s="29"/>
      <c r="AG345" s="30">
        <f>F345/H345</f>
        <v>700995437.9902877</v>
      </c>
      <c r="AH345" s="23">
        <f>(M345/AG345)*100</f>
        <v>0.28399067556094165</v>
      </c>
      <c r="AI345" s="23">
        <f>(Q345/AG345)*100</f>
        <v>1.2044711766179828</v>
      </c>
      <c r="AJ345" s="23">
        <f>(R345/AG345)*100</f>
        <v>0.7617874711581201</v>
      </c>
      <c r="AK345" s="23">
        <f>(U345/AG345)*100</f>
        <v>0.8239322407801495</v>
      </c>
      <c r="AL345" s="23">
        <f t="shared" si="71"/>
        <v>2.312</v>
      </c>
    </row>
    <row r="346" spans="1:38" ht="12.75">
      <c r="A346" s="14" t="s">
        <v>729</v>
      </c>
      <c r="B346" s="15" t="s">
        <v>730</v>
      </c>
      <c r="C346" s="16" t="s">
        <v>686</v>
      </c>
      <c r="D346" s="17"/>
      <c r="E346" s="17"/>
      <c r="F346" s="36">
        <v>1250793167</v>
      </c>
      <c r="G346" s="34">
        <v>77.4</v>
      </c>
      <c r="H346" s="20">
        <f t="shared" si="66"/>
        <v>0.774</v>
      </c>
      <c r="I346" s="18">
        <v>4096102.0599999996</v>
      </c>
      <c r="J346" s="18">
        <v>233596.49</v>
      </c>
      <c r="L346" s="18">
        <v>246163.87</v>
      </c>
      <c r="M346" s="21">
        <f t="shared" si="67"/>
        <v>4575862.42</v>
      </c>
      <c r="N346" s="18">
        <v>11495603</v>
      </c>
      <c r="O346" s="18">
        <v>6166259.87</v>
      </c>
      <c r="Q346" s="21">
        <f t="shared" si="68"/>
        <v>17661862.87</v>
      </c>
      <c r="R346" s="18">
        <v>6389898.48</v>
      </c>
      <c r="S346" s="18">
        <v>125079.32</v>
      </c>
      <c r="U346" s="22">
        <f t="shared" si="69"/>
        <v>6514977.800000001</v>
      </c>
      <c r="V346" s="21">
        <f t="shared" si="70"/>
        <v>28752703.09</v>
      </c>
      <c r="W346" s="23">
        <f t="shared" si="60"/>
        <v>0.5108677156692527</v>
      </c>
      <c r="X346" s="23">
        <f t="shared" si="60"/>
        <v>0.01000000026383259</v>
      </c>
      <c r="Y346" s="23">
        <f t="shared" si="61"/>
        <v>0.5208677159330852</v>
      </c>
      <c r="Z346" s="24">
        <f t="shared" si="62"/>
        <v>1.412053034504625</v>
      </c>
      <c r="AA346" s="24">
        <f t="shared" si="63"/>
        <v>0.36583685782159375</v>
      </c>
      <c r="AB346" s="25"/>
      <c r="AC346" s="24">
        <f t="shared" si="64"/>
        <v>2.298757608259304</v>
      </c>
      <c r="AD346" s="35">
        <v>502889.4255874674</v>
      </c>
      <c r="AE346" s="27">
        <f t="shared" si="65"/>
        <v>11560.208931823418</v>
      </c>
      <c r="AF346" s="29"/>
      <c r="AG346" s="30">
        <f>F346/H346</f>
        <v>1616011843.6692505</v>
      </c>
      <c r="AH346" s="23">
        <f>(M346/AG346)*100</f>
        <v>0.28315772795391364</v>
      </c>
      <c r="AI346" s="23">
        <f>(Q346/AG346)*100</f>
        <v>1.09292904870658</v>
      </c>
      <c r="AJ346" s="23">
        <f>(R346/AG346)*100</f>
        <v>0.3954116119280016</v>
      </c>
      <c r="AK346" s="23">
        <f>(U346/AG346)*100</f>
        <v>0.40315161213220807</v>
      </c>
      <c r="AL346" s="23">
        <f t="shared" si="71"/>
        <v>1.779</v>
      </c>
    </row>
    <row r="347" spans="1:38" ht="12.75">
      <c r="A347" s="14" t="s">
        <v>731</v>
      </c>
      <c r="B347" s="15" t="s">
        <v>732</v>
      </c>
      <c r="C347" s="16" t="s">
        <v>686</v>
      </c>
      <c r="D347" s="17"/>
      <c r="E347" s="17"/>
      <c r="F347" s="36">
        <v>157178950</v>
      </c>
      <c r="G347" s="34">
        <v>86.72</v>
      </c>
      <c r="H347" s="20">
        <f t="shared" si="66"/>
        <v>0.8672</v>
      </c>
      <c r="I347" s="18">
        <v>491153.20999999996</v>
      </c>
      <c r="J347" s="18">
        <v>28011.88</v>
      </c>
      <c r="L347" s="18">
        <v>29515.93</v>
      </c>
      <c r="M347" s="21">
        <f t="shared" si="67"/>
        <v>548681.02</v>
      </c>
      <c r="O347" s="18">
        <v>2075498.96</v>
      </c>
      <c r="Q347" s="21">
        <f t="shared" si="68"/>
        <v>2075498.96</v>
      </c>
      <c r="R347" s="18">
        <v>631962</v>
      </c>
      <c r="S347" s="18">
        <v>7946</v>
      </c>
      <c r="U347" s="22">
        <f t="shared" si="69"/>
        <v>639908</v>
      </c>
      <c r="V347" s="21">
        <f t="shared" si="70"/>
        <v>3264087.98</v>
      </c>
      <c r="W347" s="23">
        <f t="shared" si="60"/>
        <v>0.40206528927696744</v>
      </c>
      <c r="X347" s="23">
        <f t="shared" si="60"/>
        <v>0.005055384324682154</v>
      </c>
      <c r="Y347" s="23">
        <f t="shared" si="61"/>
        <v>0.4071206736016496</v>
      </c>
      <c r="Z347" s="24">
        <f t="shared" si="62"/>
        <v>1.3204687777848116</v>
      </c>
      <c r="AA347" s="24">
        <f t="shared" si="63"/>
        <v>0.349080471653488</v>
      </c>
      <c r="AB347" s="25"/>
      <c r="AC347" s="24">
        <f t="shared" si="64"/>
        <v>2.0766699230399492</v>
      </c>
      <c r="AD347" s="35">
        <v>1093805.1851851852</v>
      </c>
      <c r="AE347" s="27">
        <f t="shared" si="65"/>
        <v>22714.723297392156</v>
      </c>
      <c r="AF347" s="29"/>
      <c r="AG347" s="30">
        <f>F347/H347</f>
        <v>181248789.20664206</v>
      </c>
      <c r="AH347" s="23">
        <f>(M347/AG347)*100</f>
        <v>0.3027225850179048</v>
      </c>
      <c r="AI347" s="23">
        <f>(Q347/AG347)*100</f>
        <v>1.1451105240949886</v>
      </c>
      <c r="AJ347" s="23">
        <f>(R347/AG347)*100</f>
        <v>0.34867101886098617</v>
      </c>
      <c r="AK347" s="23">
        <f>(U347/AG347)*100</f>
        <v>0.3530550481473505</v>
      </c>
      <c r="AL347" s="23">
        <f t="shared" si="71"/>
        <v>1.801</v>
      </c>
    </row>
    <row r="348" spans="1:38" ht="12.75">
      <c r="A348" s="14" t="s">
        <v>733</v>
      </c>
      <c r="B348" s="15" t="s">
        <v>734</v>
      </c>
      <c r="C348" s="16" t="s">
        <v>686</v>
      </c>
      <c r="D348" s="17"/>
      <c r="E348" s="17"/>
      <c r="F348" s="36">
        <v>4154823928</v>
      </c>
      <c r="G348" s="34">
        <v>87.91</v>
      </c>
      <c r="H348" s="20">
        <f t="shared" si="66"/>
        <v>0.8791</v>
      </c>
      <c r="I348" s="18">
        <v>12239922.25</v>
      </c>
      <c r="L348" s="18">
        <v>734885.31</v>
      </c>
      <c r="M348" s="21">
        <f t="shared" si="67"/>
        <v>12974807.56</v>
      </c>
      <c r="N348" s="18">
        <v>31570923</v>
      </c>
      <c r="Q348" s="21">
        <f t="shared" si="68"/>
        <v>31570923</v>
      </c>
      <c r="R348" s="18">
        <v>32643685.27</v>
      </c>
      <c r="T348" s="18">
        <v>1628608</v>
      </c>
      <c r="U348" s="22">
        <f t="shared" si="69"/>
        <v>34272293.269999996</v>
      </c>
      <c r="V348" s="21">
        <f t="shared" si="70"/>
        <v>78818023.83</v>
      </c>
      <c r="W348" s="23">
        <f t="shared" si="60"/>
        <v>0.7856815556011691</v>
      </c>
      <c r="X348" s="23">
        <f t="shared" si="60"/>
        <v>0</v>
      </c>
      <c r="Y348" s="23">
        <f t="shared" si="61"/>
        <v>0.8248795584100139</v>
      </c>
      <c r="Z348" s="24">
        <f t="shared" si="62"/>
        <v>0.7598618749458593</v>
      </c>
      <c r="AA348" s="24">
        <f t="shared" si="63"/>
        <v>0.3122829699848595</v>
      </c>
      <c r="AB348" s="25"/>
      <c r="AC348" s="24">
        <f t="shared" si="64"/>
        <v>1.8970244033407329</v>
      </c>
      <c r="AD348" s="35">
        <v>387883.1507501786</v>
      </c>
      <c r="AE348" s="27">
        <f t="shared" si="65"/>
        <v>7358.238026177812</v>
      </c>
      <c r="AF348" s="29"/>
      <c r="AG348" s="30">
        <f>F348/H348</f>
        <v>4726224465.931066</v>
      </c>
      <c r="AH348" s="23">
        <f>(M348/AG348)*100</f>
        <v>0.27452795891369003</v>
      </c>
      <c r="AI348" s="23">
        <f>(Q348/AG348)*100</f>
        <v>0.6679945742649049</v>
      </c>
      <c r="AJ348" s="23">
        <f>(R348/AG348)*100</f>
        <v>0.6906926555289878</v>
      </c>
      <c r="AK348" s="23">
        <f>(U348/AG348)*100</f>
        <v>0.7251516197982433</v>
      </c>
      <c r="AL348" s="23">
        <f t="shared" si="71"/>
        <v>1.6680000000000001</v>
      </c>
    </row>
    <row r="349" spans="1:38" ht="12.75">
      <c r="A349" s="14" t="s">
        <v>735</v>
      </c>
      <c r="B349" s="15" t="s">
        <v>736</v>
      </c>
      <c r="C349" s="16" t="s">
        <v>686</v>
      </c>
      <c r="D349" s="17"/>
      <c r="E349" s="17"/>
      <c r="F349" s="36">
        <v>5703998926</v>
      </c>
      <c r="G349" s="34">
        <v>92.45</v>
      </c>
      <c r="H349" s="20">
        <f t="shared" si="66"/>
        <v>0.9245</v>
      </c>
      <c r="I349" s="18">
        <v>15934338.31</v>
      </c>
      <c r="J349" s="18">
        <v>908734.08</v>
      </c>
      <c r="L349" s="18">
        <v>957633.9</v>
      </c>
      <c r="M349" s="21">
        <f t="shared" si="67"/>
        <v>17800706.29</v>
      </c>
      <c r="N349" s="18">
        <v>51441953.19</v>
      </c>
      <c r="O349" s="18">
        <v>23990268.46</v>
      </c>
      <c r="Q349" s="21">
        <f t="shared" si="68"/>
        <v>75432221.65</v>
      </c>
      <c r="R349" s="18">
        <v>18950087.94</v>
      </c>
      <c r="S349" s="18">
        <v>1140799.79</v>
      </c>
      <c r="U349" s="22">
        <f t="shared" si="69"/>
        <v>20090887.73</v>
      </c>
      <c r="V349" s="21">
        <f t="shared" si="70"/>
        <v>113323815.67</v>
      </c>
      <c r="W349" s="23">
        <f t="shared" si="60"/>
        <v>0.332224605681842</v>
      </c>
      <c r="X349" s="23">
        <f t="shared" si="60"/>
        <v>0.02000000008415149</v>
      </c>
      <c r="Y349" s="23">
        <f t="shared" si="61"/>
        <v>0.35222460576599346</v>
      </c>
      <c r="Z349" s="24">
        <f t="shared" si="62"/>
        <v>1.3224445275780896</v>
      </c>
      <c r="AA349" s="24">
        <f t="shared" si="63"/>
        <v>0.31207415220330287</v>
      </c>
      <c r="AB349" s="25"/>
      <c r="AC349" s="24">
        <f t="shared" si="64"/>
        <v>1.9867432855473859</v>
      </c>
      <c r="AD349" s="35">
        <v>377801.81778679026</v>
      </c>
      <c r="AE349" s="27">
        <f t="shared" si="65"/>
        <v>7505.952247555025</v>
      </c>
      <c r="AF349" s="29"/>
      <c r="AG349" s="30">
        <f>F349/H349</f>
        <v>6169820363.439697</v>
      </c>
      <c r="AH349" s="23">
        <f>(M349/AG349)*100</f>
        <v>0.28851255371195345</v>
      </c>
      <c r="AI349" s="23">
        <f>(Q349/AG349)*100</f>
        <v>1.2225999657459439</v>
      </c>
      <c r="AJ349" s="23">
        <f>(R349/AG349)*100</f>
        <v>0.3071416479528629</v>
      </c>
      <c r="AK349" s="23">
        <f>(U349/AG349)*100</f>
        <v>0.32563164803066097</v>
      </c>
      <c r="AL349" s="23">
        <f t="shared" si="71"/>
        <v>1.838</v>
      </c>
    </row>
    <row r="350" spans="1:38" ht="12.75">
      <c r="A350" s="14" t="s">
        <v>737</v>
      </c>
      <c r="B350" s="15" t="s">
        <v>738</v>
      </c>
      <c r="C350" s="16" t="s">
        <v>686</v>
      </c>
      <c r="D350" s="17"/>
      <c r="E350" s="17"/>
      <c r="F350" s="36">
        <v>1605420340</v>
      </c>
      <c r="G350" s="34">
        <v>78.28</v>
      </c>
      <c r="H350" s="20">
        <f t="shared" si="66"/>
        <v>0.7828</v>
      </c>
      <c r="I350" s="18">
        <v>5478691.49</v>
      </c>
      <c r="J350" s="18">
        <v>312451.15</v>
      </c>
      <c r="K350" s="18">
        <v>105634.09</v>
      </c>
      <c r="L350" s="18">
        <v>329269.36</v>
      </c>
      <c r="M350" s="21">
        <f t="shared" si="67"/>
        <v>6226046.090000001</v>
      </c>
      <c r="N350" s="18">
        <v>13237482</v>
      </c>
      <c r="Q350" s="21">
        <f t="shared" si="68"/>
        <v>13237482</v>
      </c>
      <c r="R350" s="18">
        <v>5576047.24</v>
      </c>
      <c r="S350" s="18">
        <v>80241.96</v>
      </c>
      <c r="U350" s="22">
        <f t="shared" si="69"/>
        <v>5656289.2</v>
      </c>
      <c r="V350" s="21">
        <f t="shared" si="70"/>
        <v>25119817.29</v>
      </c>
      <c r="W350" s="23">
        <f t="shared" si="60"/>
        <v>0.3473263108152722</v>
      </c>
      <c r="X350" s="23">
        <f t="shared" si="60"/>
        <v>0.0049981900690257855</v>
      </c>
      <c r="Y350" s="23">
        <f t="shared" si="61"/>
        <v>0.352324500884298</v>
      </c>
      <c r="Z350" s="24">
        <f t="shared" si="62"/>
        <v>0.8245492890665631</v>
      </c>
      <c r="AA350" s="24">
        <f t="shared" si="63"/>
        <v>0.38781407802519813</v>
      </c>
      <c r="AB350" s="25"/>
      <c r="AC350" s="24">
        <f t="shared" si="64"/>
        <v>1.5646878679760592</v>
      </c>
      <c r="AD350" s="35">
        <v>501904.66898954706</v>
      </c>
      <c r="AE350" s="27">
        <f t="shared" si="65"/>
        <v>7853.241464484841</v>
      </c>
      <c r="AF350" s="29"/>
      <c r="AG350" s="30">
        <f>F350/H350</f>
        <v>2050869110.884006</v>
      </c>
      <c r="AH350" s="23">
        <f>(M350/AG350)*100</f>
        <v>0.3035808602781251</v>
      </c>
      <c r="AI350" s="23">
        <f>(Q350/AG350)*100</f>
        <v>0.6454571834813057</v>
      </c>
      <c r="AJ350" s="23">
        <f>(R350/AG350)*100</f>
        <v>0.27188703610619513</v>
      </c>
      <c r="AK350" s="23">
        <f>(U350/AG350)*100</f>
        <v>0.2757996192922285</v>
      </c>
      <c r="AL350" s="23">
        <f t="shared" si="71"/>
        <v>1.225</v>
      </c>
    </row>
    <row r="351" spans="1:38" ht="12.75">
      <c r="A351" s="14" t="s">
        <v>739</v>
      </c>
      <c r="B351" s="15" t="s">
        <v>740</v>
      </c>
      <c r="C351" s="16" t="s">
        <v>686</v>
      </c>
      <c r="D351" s="17"/>
      <c r="E351" s="17"/>
      <c r="F351" s="36">
        <v>6897539085</v>
      </c>
      <c r="G351" s="34">
        <v>94.92</v>
      </c>
      <c r="H351" s="20">
        <f t="shared" si="66"/>
        <v>0.9492</v>
      </c>
      <c r="I351" s="18">
        <v>18708099.53</v>
      </c>
      <c r="J351" s="18">
        <v>1066976.85</v>
      </c>
      <c r="K351" s="18">
        <v>360709.03</v>
      </c>
      <c r="L351" s="18">
        <v>1124235.91</v>
      </c>
      <c r="M351" s="21">
        <f t="shared" si="67"/>
        <v>21260021.320000004</v>
      </c>
      <c r="N351" s="18">
        <v>67630325</v>
      </c>
      <c r="O351" s="18">
        <v>27231573.23</v>
      </c>
      <c r="Q351" s="21">
        <f t="shared" si="68"/>
        <v>94861898.23</v>
      </c>
      <c r="R351" s="18">
        <v>21346465.83</v>
      </c>
      <c r="S351" s="18">
        <v>693725</v>
      </c>
      <c r="U351" s="22">
        <f t="shared" si="69"/>
        <v>22040190.83</v>
      </c>
      <c r="V351" s="21">
        <f t="shared" si="70"/>
        <v>138162110.38</v>
      </c>
      <c r="W351" s="23">
        <f t="shared" si="60"/>
        <v>0.30947944719040327</v>
      </c>
      <c r="X351" s="23">
        <f t="shared" si="60"/>
        <v>0.010057572584237121</v>
      </c>
      <c r="Y351" s="23">
        <f t="shared" si="61"/>
        <v>0.3195370197746404</v>
      </c>
      <c r="Z351" s="24">
        <f t="shared" si="62"/>
        <v>1.3753006262232728</v>
      </c>
      <c r="AA351" s="24">
        <f t="shared" si="63"/>
        <v>0.3082261812221395</v>
      </c>
      <c r="AB351" s="25"/>
      <c r="AC351" s="24">
        <f t="shared" si="64"/>
        <v>2.0030638272200525</v>
      </c>
      <c r="AD351" s="35">
        <v>480753.6119631902</v>
      </c>
      <c r="AE351" s="27">
        <f t="shared" si="65"/>
        <v>9629.801699288517</v>
      </c>
      <c r="AF351" s="29"/>
      <c r="AG351" s="30">
        <f>F351/H351</f>
        <v>7266686773.072061</v>
      </c>
      <c r="AH351" s="23">
        <f>(M351/AG351)*100</f>
        <v>0.2925682912160548</v>
      </c>
      <c r="AI351" s="23">
        <f>(Q351/AG351)*100</f>
        <v>1.3054353544111306</v>
      </c>
      <c r="AJ351" s="23">
        <f>(R351/AG351)*100</f>
        <v>0.2937578912731308</v>
      </c>
      <c r="AK351" s="23">
        <f>(U351/AG351)*100</f>
        <v>0.30330453917008865</v>
      </c>
      <c r="AL351" s="23">
        <f t="shared" si="71"/>
        <v>1.9009999999999998</v>
      </c>
    </row>
    <row r="352" spans="1:38" ht="12.75">
      <c r="A352" s="14" t="s">
        <v>741</v>
      </c>
      <c r="B352" s="15" t="s">
        <v>742</v>
      </c>
      <c r="C352" s="16" t="s">
        <v>686</v>
      </c>
      <c r="D352" s="17"/>
      <c r="E352" s="17"/>
      <c r="F352" s="36">
        <v>1054166812</v>
      </c>
      <c r="G352" s="34">
        <v>104.77</v>
      </c>
      <c r="H352" s="20">
        <f t="shared" si="66"/>
        <v>1.0476999999999999</v>
      </c>
      <c r="I352" s="18">
        <v>2598461.9499999997</v>
      </c>
      <c r="K352" s="18">
        <v>50087.19</v>
      </c>
      <c r="L352" s="18">
        <v>156116.19</v>
      </c>
      <c r="M352" s="21">
        <f t="shared" si="67"/>
        <v>2804665.3299999996</v>
      </c>
      <c r="O352" s="18">
        <v>15320564.69</v>
      </c>
      <c r="Q352" s="21">
        <f t="shared" si="68"/>
        <v>15320564.69</v>
      </c>
      <c r="R352" s="18">
        <v>7108655.15</v>
      </c>
      <c r="T352" s="18">
        <v>343000</v>
      </c>
      <c r="U352" s="22">
        <f t="shared" si="69"/>
        <v>7451655.15</v>
      </c>
      <c r="V352" s="21">
        <f t="shared" si="70"/>
        <v>25576885.17</v>
      </c>
      <c r="W352" s="23">
        <f t="shared" si="60"/>
        <v>0.6743387354903752</v>
      </c>
      <c r="X352" s="23">
        <f t="shared" si="60"/>
        <v>0</v>
      </c>
      <c r="Y352" s="23">
        <f t="shared" si="61"/>
        <v>0.7068762804116813</v>
      </c>
      <c r="Z352" s="24">
        <f t="shared" si="62"/>
        <v>1.453333999477115</v>
      </c>
      <c r="AA352" s="24">
        <f t="shared" si="63"/>
        <v>0.2660551724901011</v>
      </c>
      <c r="AB352" s="25"/>
      <c r="AC352" s="24">
        <f t="shared" si="64"/>
        <v>2.4262654523788973</v>
      </c>
      <c r="AD352" s="35">
        <v>340428.8437629507</v>
      </c>
      <c r="AE352" s="27">
        <f t="shared" si="65"/>
        <v>8259.707426153405</v>
      </c>
      <c r="AF352" s="29"/>
      <c r="AG352" s="30">
        <f>F352/H352</f>
        <v>1006172389.042665</v>
      </c>
      <c r="AH352" s="23">
        <f>(M352/AG352)*100</f>
        <v>0.2787460042178789</v>
      </c>
      <c r="AI352" s="23">
        <f>(Q352/AG352)*100</f>
        <v>1.5226580312521731</v>
      </c>
      <c r="AJ352" s="23">
        <f>(R352/AG352)*100</f>
        <v>0.706504693173266</v>
      </c>
      <c r="AK352" s="23">
        <f>(U352/AG352)*100</f>
        <v>0.7405942789873183</v>
      </c>
      <c r="AL352" s="23">
        <f t="shared" si="71"/>
        <v>2.543</v>
      </c>
    </row>
    <row r="353" spans="1:38" ht="12.75">
      <c r="A353" s="14" t="s">
        <v>743</v>
      </c>
      <c r="B353" s="15" t="s">
        <v>744</v>
      </c>
      <c r="C353" s="16" t="s">
        <v>686</v>
      </c>
      <c r="D353" s="17"/>
      <c r="E353" s="17"/>
      <c r="F353" s="36">
        <v>2092178478</v>
      </c>
      <c r="G353" s="34">
        <v>96.86</v>
      </c>
      <c r="H353" s="20">
        <f t="shared" si="66"/>
        <v>0.9686</v>
      </c>
      <c r="I353" s="18">
        <v>5438979.93</v>
      </c>
      <c r="K353" s="18">
        <v>104863.7</v>
      </c>
      <c r="L353" s="18">
        <v>326859.68</v>
      </c>
      <c r="M353" s="21">
        <f t="shared" si="67"/>
        <v>5870703.31</v>
      </c>
      <c r="O353" s="18">
        <v>31554693.32</v>
      </c>
      <c r="Q353" s="21">
        <f t="shared" si="68"/>
        <v>31554693.32</v>
      </c>
      <c r="R353" s="18">
        <v>8490658.83</v>
      </c>
      <c r="T353" s="18">
        <v>716883</v>
      </c>
      <c r="U353" s="22">
        <f t="shared" si="69"/>
        <v>9207541.83</v>
      </c>
      <c r="V353" s="21">
        <f t="shared" si="70"/>
        <v>46632938.46</v>
      </c>
      <c r="W353" s="23">
        <f t="shared" si="60"/>
        <v>0.4058286097138602</v>
      </c>
      <c r="X353" s="23">
        <f t="shared" si="60"/>
        <v>0</v>
      </c>
      <c r="Y353" s="23">
        <f t="shared" si="61"/>
        <v>0.44009351624732657</v>
      </c>
      <c r="Z353" s="24">
        <f t="shared" si="62"/>
        <v>1.508221867866858</v>
      </c>
      <c r="AA353" s="24">
        <f t="shared" si="63"/>
        <v>0.2806024137869943</v>
      </c>
      <c r="AB353" s="25"/>
      <c r="AC353" s="24">
        <f t="shared" si="64"/>
        <v>2.228917797901179</v>
      </c>
      <c r="AD353" s="35">
        <v>282430.54433855595</v>
      </c>
      <c r="AE353" s="27">
        <f t="shared" si="65"/>
        <v>6295.144669471254</v>
      </c>
      <c r="AF353" s="29"/>
      <c r="AG353" s="30">
        <f>F353/H353</f>
        <v>2160002558.3316126</v>
      </c>
      <c r="AH353" s="23">
        <f>(M353/AG353)*100</f>
        <v>0.2717914979940827</v>
      </c>
      <c r="AI353" s="23">
        <f>(Q353/AG353)*100</f>
        <v>1.4608637012158385</v>
      </c>
      <c r="AJ353" s="23">
        <f>(R353/AG353)*100</f>
        <v>0.393085591368845</v>
      </c>
      <c r="AK353" s="23">
        <f>(U353/AG353)*100</f>
        <v>0.4262745798371605</v>
      </c>
      <c r="AL353" s="23">
        <f t="shared" si="71"/>
        <v>2.1590000000000003</v>
      </c>
    </row>
    <row r="354" spans="1:38" ht="12.75">
      <c r="A354" s="14" t="s">
        <v>745</v>
      </c>
      <c r="B354" s="15" t="s">
        <v>746</v>
      </c>
      <c r="C354" s="16" t="s">
        <v>686</v>
      </c>
      <c r="D354" s="17"/>
      <c r="E354" s="17"/>
      <c r="F354" s="36">
        <v>9898964581</v>
      </c>
      <c r="G354" s="34">
        <v>91.38</v>
      </c>
      <c r="H354" s="20">
        <f t="shared" si="66"/>
        <v>0.9138</v>
      </c>
      <c r="I354" s="18">
        <v>28162915.529999997</v>
      </c>
      <c r="L354" s="18">
        <v>1689719.06</v>
      </c>
      <c r="M354" s="21">
        <f t="shared" si="67"/>
        <v>29852634.589999996</v>
      </c>
      <c r="N354" s="18">
        <v>128015610</v>
      </c>
      <c r="Q354" s="21">
        <f t="shared" si="68"/>
        <v>128015610</v>
      </c>
      <c r="R354" s="18">
        <v>42867627.59</v>
      </c>
      <c r="S354" s="18">
        <v>1979792</v>
      </c>
      <c r="T354" s="18">
        <v>3793723</v>
      </c>
      <c r="U354" s="22">
        <f t="shared" si="69"/>
        <v>48641142.59</v>
      </c>
      <c r="V354" s="21">
        <f t="shared" si="70"/>
        <v>206509387.18</v>
      </c>
      <c r="W354" s="23">
        <f t="shared" si="60"/>
        <v>0.4330516312006996</v>
      </c>
      <c r="X354" s="23">
        <f t="shared" si="60"/>
        <v>0.01999999074448653</v>
      </c>
      <c r="Y354" s="23">
        <f t="shared" si="61"/>
        <v>0.49137606455690785</v>
      </c>
      <c r="Z354" s="24">
        <f t="shared" si="62"/>
        <v>1.2932222249356484</v>
      </c>
      <c r="AA354" s="24">
        <f t="shared" si="63"/>
        <v>0.30157330441709956</v>
      </c>
      <c r="AB354" s="25"/>
      <c r="AC354" s="24">
        <f t="shared" si="64"/>
        <v>2.086171593909656</v>
      </c>
      <c r="AD354" s="35">
        <v>380715.8164859196</v>
      </c>
      <c r="AE354" s="27">
        <f t="shared" si="65"/>
        <v>7942.38521705047</v>
      </c>
      <c r="AF354" s="29"/>
      <c r="AG354" s="30">
        <f>F354/H354</f>
        <v>10832747407.529001</v>
      </c>
      <c r="AH354" s="23">
        <f>(M354/AG354)*100</f>
        <v>0.27557768557634554</v>
      </c>
      <c r="AI354" s="23">
        <f>(Q354/AG354)*100</f>
        <v>1.1817464691461954</v>
      </c>
      <c r="AJ354" s="23">
        <f>(R354/AG354)*100</f>
        <v>0.39572258059119925</v>
      </c>
      <c r="AK354" s="23">
        <f>(U354/AG354)*100</f>
        <v>0.44901944779210234</v>
      </c>
      <c r="AL354" s="23">
        <f t="shared" si="71"/>
        <v>1.907</v>
      </c>
    </row>
    <row r="355" spans="1:38" ht="12.75">
      <c r="A355" s="14" t="s">
        <v>747</v>
      </c>
      <c r="B355" s="15" t="s">
        <v>748</v>
      </c>
      <c r="C355" s="16" t="s">
        <v>686</v>
      </c>
      <c r="D355" s="17"/>
      <c r="E355" s="17"/>
      <c r="F355" s="36">
        <v>1773530068</v>
      </c>
      <c r="G355" s="34">
        <v>92.82</v>
      </c>
      <c r="H355" s="20">
        <f t="shared" si="66"/>
        <v>0.9281999999999999</v>
      </c>
      <c r="I355" s="18">
        <v>4957047.89</v>
      </c>
      <c r="J355" s="18">
        <v>282706.55</v>
      </c>
      <c r="K355" s="18">
        <v>95565.69</v>
      </c>
      <c r="L355" s="18">
        <v>297909.59</v>
      </c>
      <c r="M355" s="21">
        <f t="shared" si="67"/>
        <v>5633229.72</v>
      </c>
      <c r="N355" s="18">
        <v>30692331</v>
      </c>
      <c r="Q355" s="21">
        <f t="shared" si="68"/>
        <v>30692331</v>
      </c>
      <c r="R355" s="18">
        <v>1747574.69</v>
      </c>
      <c r="S355" s="18">
        <v>1064118.04</v>
      </c>
      <c r="U355" s="22">
        <f t="shared" si="69"/>
        <v>2811692.73</v>
      </c>
      <c r="V355" s="21">
        <f t="shared" si="70"/>
        <v>39137253.449999996</v>
      </c>
      <c r="W355" s="23">
        <f t="shared" si="60"/>
        <v>0.0985365132247648</v>
      </c>
      <c r="X355" s="23">
        <f t="shared" si="60"/>
        <v>0.05999999995489223</v>
      </c>
      <c r="Y355" s="23">
        <f t="shared" si="61"/>
        <v>0.15853651317965703</v>
      </c>
      <c r="Z355" s="24">
        <f t="shared" si="62"/>
        <v>1.7305785536870864</v>
      </c>
      <c r="AA355" s="24">
        <f t="shared" si="63"/>
        <v>0.3176280922235822</v>
      </c>
      <c r="AB355" s="25"/>
      <c r="AC355" s="24">
        <f t="shared" si="64"/>
        <v>2.2067431590903253</v>
      </c>
      <c r="AD355" s="35">
        <v>500969.55859969556</v>
      </c>
      <c r="AE355" s="27">
        <f t="shared" si="65"/>
        <v>11055.111463523781</v>
      </c>
      <c r="AF355" s="29"/>
      <c r="AG355" s="30">
        <f>F355/H355</f>
        <v>1910719745.7444518</v>
      </c>
      <c r="AH355" s="23">
        <f>(M355/AG355)*100</f>
        <v>0.294822395201929</v>
      </c>
      <c r="AI355" s="23">
        <f>(Q355/AG355)*100</f>
        <v>1.6063230135323534</v>
      </c>
      <c r="AJ355" s="23">
        <f>(R355/AG355)*100</f>
        <v>0.09146159157522667</v>
      </c>
      <c r="AK355" s="23">
        <f>(U355/AG355)*100</f>
        <v>0.14715359153335764</v>
      </c>
      <c r="AL355" s="23">
        <f t="shared" si="71"/>
        <v>2.048</v>
      </c>
    </row>
    <row r="356" spans="1:38" ht="12.75">
      <c r="A356" s="14" t="s">
        <v>749</v>
      </c>
      <c r="B356" s="15" t="s">
        <v>750</v>
      </c>
      <c r="C356" s="16" t="s">
        <v>686</v>
      </c>
      <c r="D356" s="17"/>
      <c r="E356" s="17"/>
      <c r="F356" s="36">
        <v>1262410459</v>
      </c>
      <c r="G356" s="34">
        <v>94.44</v>
      </c>
      <c r="H356" s="20">
        <f t="shared" si="66"/>
        <v>0.9444</v>
      </c>
      <c r="I356" s="18">
        <v>3446305.58</v>
      </c>
      <c r="J356" s="18">
        <v>196529.16</v>
      </c>
      <c r="L356" s="18">
        <v>207102.99</v>
      </c>
      <c r="M356" s="21">
        <f t="shared" si="67"/>
        <v>3849937.7300000004</v>
      </c>
      <c r="N356" s="18">
        <v>4251318</v>
      </c>
      <c r="O356" s="18">
        <v>4058312.63</v>
      </c>
      <c r="Q356" s="21">
        <f t="shared" si="68"/>
        <v>8309630.63</v>
      </c>
      <c r="R356" s="18">
        <v>4076724</v>
      </c>
      <c r="U356" s="22">
        <f t="shared" si="69"/>
        <v>4076724</v>
      </c>
      <c r="V356" s="21">
        <f t="shared" si="70"/>
        <v>16236292.36</v>
      </c>
      <c r="W356" s="23">
        <f t="shared" si="60"/>
        <v>0.32293173515286916</v>
      </c>
      <c r="X356" s="23">
        <f t="shared" si="60"/>
        <v>0</v>
      </c>
      <c r="Y356" s="23">
        <f t="shared" si="61"/>
        <v>0.32293173515286916</v>
      </c>
      <c r="Z356" s="24">
        <f t="shared" si="62"/>
        <v>0.6582352491425295</v>
      </c>
      <c r="AA356" s="24">
        <f t="shared" si="63"/>
        <v>0.3049671921325551</v>
      </c>
      <c r="AB356" s="25"/>
      <c r="AC356" s="24">
        <f t="shared" si="64"/>
        <v>1.2861341764279535</v>
      </c>
      <c r="AD356" s="35">
        <v>608556.8136272546</v>
      </c>
      <c r="AE356" s="27">
        <f t="shared" si="65"/>
        <v>7826.857163041086</v>
      </c>
      <c r="AF356" s="29"/>
      <c r="AG356" s="30">
        <f>F356/H356</f>
        <v>1336732802.8377805</v>
      </c>
      <c r="AH356" s="23">
        <f>(M356/AG356)*100</f>
        <v>0.28801101624998504</v>
      </c>
      <c r="AI356" s="23">
        <f>(Q356/AG356)*100</f>
        <v>0.6216373692902049</v>
      </c>
      <c r="AJ356" s="23">
        <f>(R356/AG356)*100</f>
        <v>0.30497673067836967</v>
      </c>
      <c r="AK356" s="23">
        <f>(U356/AG356)*100</f>
        <v>0.30497673067836967</v>
      </c>
      <c r="AL356" s="23">
        <f t="shared" si="71"/>
        <v>1.2149999999999999</v>
      </c>
    </row>
    <row r="357" spans="1:38" ht="12.75">
      <c r="A357" s="14" t="s">
        <v>751</v>
      </c>
      <c r="B357" s="15" t="s">
        <v>752</v>
      </c>
      <c r="C357" s="16" t="s">
        <v>686</v>
      </c>
      <c r="D357" s="17"/>
      <c r="E357" s="17"/>
      <c r="F357" s="36">
        <v>2903352447</v>
      </c>
      <c r="G357" s="34">
        <v>79.38</v>
      </c>
      <c r="H357" s="20">
        <f t="shared" si="66"/>
        <v>0.7938</v>
      </c>
      <c r="I357" s="18">
        <v>9553270.87</v>
      </c>
      <c r="K357" s="18">
        <v>184205.52</v>
      </c>
      <c r="L357" s="18">
        <v>574132.72</v>
      </c>
      <c r="M357" s="21">
        <f t="shared" si="67"/>
        <v>10311609.11</v>
      </c>
      <c r="N357" s="18">
        <v>34554098</v>
      </c>
      <c r="Q357" s="21">
        <f t="shared" si="68"/>
        <v>34554098</v>
      </c>
      <c r="R357" s="18">
        <v>22566151.32</v>
      </c>
      <c r="T357" s="18">
        <v>1264825</v>
      </c>
      <c r="U357" s="22">
        <f t="shared" si="69"/>
        <v>23830976.32</v>
      </c>
      <c r="V357" s="21">
        <f t="shared" si="70"/>
        <v>68696683.43</v>
      </c>
      <c r="W357" s="23">
        <f t="shared" si="60"/>
        <v>0.7772446415631468</v>
      </c>
      <c r="X357" s="23">
        <f t="shared" si="60"/>
        <v>0</v>
      </c>
      <c r="Y357" s="23">
        <f t="shared" si="61"/>
        <v>0.82080893570549</v>
      </c>
      <c r="Z357" s="24">
        <f t="shared" si="62"/>
        <v>1.1901447940192154</v>
      </c>
      <c r="AA357" s="24">
        <f t="shared" si="63"/>
        <v>0.35516215472409707</v>
      </c>
      <c r="AB357" s="25"/>
      <c r="AC357" s="24">
        <f t="shared" si="64"/>
        <v>2.366115884448803</v>
      </c>
      <c r="AD357" s="35">
        <v>240019.3881769326</v>
      </c>
      <c r="AE357" s="27">
        <f t="shared" si="65"/>
        <v>5679.136869411234</v>
      </c>
      <c r="AF357" s="29"/>
      <c r="AG357" s="30">
        <f>F357/H357</f>
        <v>3657536466.3643236</v>
      </c>
      <c r="AH357" s="23">
        <f>(M357/AG357)*100</f>
        <v>0.28192771841998826</v>
      </c>
      <c r="AI357" s="23">
        <f>(Q357/AG357)*100</f>
        <v>0.9447369374924531</v>
      </c>
      <c r="AJ357" s="23">
        <f>(R357/AG357)*100</f>
        <v>0.6169767964728259</v>
      </c>
      <c r="AK357" s="23">
        <f>(U357/AG357)*100</f>
        <v>0.6515581331630179</v>
      </c>
      <c r="AL357" s="23">
        <f t="shared" si="71"/>
        <v>1.879</v>
      </c>
    </row>
    <row r="358" spans="1:38" ht="12.75">
      <c r="A358" s="14" t="s">
        <v>753</v>
      </c>
      <c r="B358" s="15" t="s">
        <v>754</v>
      </c>
      <c r="C358" s="16" t="s">
        <v>686</v>
      </c>
      <c r="D358" s="17"/>
      <c r="E358" s="17"/>
      <c r="F358" s="36">
        <v>433139119</v>
      </c>
      <c r="G358" s="34">
        <v>81.88</v>
      </c>
      <c r="H358" s="20">
        <f t="shared" si="66"/>
        <v>0.8188</v>
      </c>
      <c r="I358" s="18">
        <v>1365603.21</v>
      </c>
      <c r="J358" s="18">
        <v>77882.2</v>
      </c>
      <c r="K358" s="18">
        <v>26328.64</v>
      </c>
      <c r="L358" s="18">
        <v>82073.82</v>
      </c>
      <c r="M358" s="21">
        <f t="shared" si="67"/>
        <v>1551887.8699999999</v>
      </c>
      <c r="N358" s="18">
        <v>5567994</v>
      </c>
      <c r="Q358" s="21">
        <f t="shared" si="68"/>
        <v>5567994</v>
      </c>
      <c r="R358" s="18">
        <v>4416278.52</v>
      </c>
      <c r="U358" s="22">
        <f t="shared" si="69"/>
        <v>4416278.52</v>
      </c>
      <c r="V358" s="21">
        <f t="shared" si="70"/>
        <v>11536160.39</v>
      </c>
      <c r="W358" s="23">
        <f t="shared" si="60"/>
        <v>1.0195981674885384</v>
      </c>
      <c r="X358" s="23">
        <f t="shared" si="60"/>
        <v>0</v>
      </c>
      <c r="Y358" s="23">
        <f t="shared" si="61"/>
        <v>1.0195981674885384</v>
      </c>
      <c r="Z358" s="24">
        <f t="shared" si="62"/>
        <v>1.2854978356272642</v>
      </c>
      <c r="AA358" s="24">
        <f t="shared" si="63"/>
        <v>0.358288550242907</v>
      </c>
      <c r="AB358" s="25"/>
      <c r="AC358" s="24">
        <f t="shared" si="64"/>
        <v>2.6633845533587097</v>
      </c>
      <c r="AD358" s="35">
        <v>210915.92741935485</v>
      </c>
      <c r="AE358" s="27">
        <f t="shared" si="65"/>
        <v>5617.502231460364</v>
      </c>
      <c r="AF358" s="29"/>
      <c r="AG358" s="30">
        <f>F358/H358</f>
        <v>528992573.27796775</v>
      </c>
      <c r="AH358" s="23">
        <f>(M358/AG358)*100</f>
        <v>0.2933666649388923</v>
      </c>
      <c r="AI358" s="23">
        <f>(Q358/AG358)*100</f>
        <v>1.0525656278116038</v>
      </c>
      <c r="AJ358" s="23">
        <f>(R358/AG358)*100</f>
        <v>0.8348469795396153</v>
      </c>
      <c r="AK358" s="23">
        <f>(U358/AG358)*100</f>
        <v>0.8348469795396153</v>
      </c>
      <c r="AL358" s="23">
        <f t="shared" si="71"/>
        <v>2.181</v>
      </c>
    </row>
    <row r="359" spans="1:38" ht="12.75">
      <c r="A359" s="14" t="s">
        <v>755</v>
      </c>
      <c r="B359" s="15" t="s">
        <v>756</v>
      </c>
      <c r="C359" s="16" t="s">
        <v>686</v>
      </c>
      <c r="D359" s="17"/>
      <c r="E359" s="17"/>
      <c r="F359" s="36">
        <v>2872610220</v>
      </c>
      <c r="G359" s="34">
        <v>95.09</v>
      </c>
      <c r="H359" s="20">
        <f t="shared" si="66"/>
        <v>0.9509000000000001</v>
      </c>
      <c r="I359" s="18">
        <v>7713146.21</v>
      </c>
      <c r="J359" s="18">
        <v>439673.83</v>
      </c>
      <c r="L359" s="18">
        <v>463259.5</v>
      </c>
      <c r="M359" s="21">
        <f t="shared" si="67"/>
        <v>8616079.54</v>
      </c>
      <c r="N359" s="18">
        <v>20203279.82</v>
      </c>
      <c r="O359" s="18">
        <v>10519981.83</v>
      </c>
      <c r="Q359" s="21">
        <f t="shared" si="68"/>
        <v>30723261.65</v>
      </c>
      <c r="R359" s="18">
        <v>11937853.94</v>
      </c>
      <c r="S359" s="18">
        <v>646337.2</v>
      </c>
      <c r="U359" s="22">
        <f t="shared" si="69"/>
        <v>12584191.139999999</v>
      </c>
      <c r="V359" s="21">
        <f t="shared" si="70"/>
        <v>51923532.33</v>
      </c>
      <c r="W359" s="23">
        <f t="shared" si="60"/>
        <v>0.4155751398809686</v>
      </c>
      <c r="X359" s="23">
        <f t="shared" si="60"/>
        <v>0.02249999653625127</v>
      </c>
      <c r="Y359" s="23">
        <f t="shared" si="61"/>
        <v>0.4380751364172198</v>
      </c>
      <c r="Z359" s="24">
        <f t="shared" si="62"/>
        <v>1.0695242061068766</v>
      </c>
      <c r="AA359" s="24">
        <f t="shared" si="63"/>
        <v>0.2999390408072836</v>
      </c>
      <c r="AB359" s="25"/>
      <c r="AC359" s="24">
        <f t="shared" si="64"/>
        <v>1.80753838333138</v>
      </c>
      <c r="AD359" s="35">
        <v>321322.4146301991</v>
      </c>
      <c r="AE359" s="27">
        <f t="shared" si="65"/>
        <v>5808.025978688054</v>
      </c>
      <c r="AF359" s="29"/>
      <c r="AG359" s="30">
        <f>F359/H359</f>
        <v>3020938290.0410137</v>
      </c>
      <c r="AH359" s="23">
        <f>(M359/AG359)*100</f>
        <v>0.28521203390364597</v>
      </c>
      <c r="AI359" s="23">
        <f>(Q359/AG359)*100</f>
        <v>1.017010567587029</v>
      </c>
      <c r="AJ359" s="23">
        <f>(R359/AG359)*100</f>
        <v>0.395170400512813</v>
      </c>
      <c r="AK359" s="23">
        <f>(U359/AG359)*100</f>
        <v>0.41656564721913436</v>
      </c>
      <c r="AL359" s="23">
        <f t="shared" si="71"/>
        <v>1.7189999999999999</v>
      </c>
    </row>
    <row r="360" spans="1:38" ht="12.75">
      <c r="A360" s="14" t="s">
        <v>757</v>
      </c>
      <c r="B360" s="15" t="s">
        <v>758</v>
      </c>
      <c r="C360" s="16" t="s">
        <v>686</v>
      </c>
      <c r="D360" s="17"/>
      <c r="E360" s="17"/>
      <c r="F360" s="36">
        <v>4300144068</v>
      </c>
      <c r="G360" s="34">
        <v>89.52</v>
      </c>
      <c r="H360" s="20">
        <f t="shared" si="66"/>
        <v>0.8952</v>
      </c>
      <c r="I360" s="18">
        <v>12746237.62</v>
      </c>
      <c r="J360" s="18">
        <v>726630.07</v>
      </c>
      <c r="L360" s="18">
        <v>765600.83</v>
      </c>
      <c r="M360" s="21">
        <f t="shared" si="67"/>
        <v>14238468.52</v>
      </c>
      <c r="O360" s="18">
        <v>56096822.54</v>
      </c>
      <c r="Q360" s="21">
        <f t="shared" si="68"/>
        <v>56096822.54</v>
      </c>
      <c r="R360" s="18">
        <v>19171988</v>
      </c>
      <c r="U360" s="22">
        <f t="shared" si="69"/>
        <v>19171988</v>
      </c>
      <c r="V360" s="21">
        <f t="shared" si="70"/>
        <v>89507279.05999999</v>
      </c>
      <c r="W360" s="23">
        <f t="shared" si="60"/>
        <v>0.4458452483643625</v>
      </c>
      <c r="X360" s="23">
        <f t="shared" si="60"/>
        <v>0</v>
      </c>
      <c r="Y360" s="23">
        <f t="shared" si="61"/>
        <v>0.4458452483643625</v>
      </c>
      <c r="Z360" s="24">
        <f t="shared" si="62"/>
        <v>1.30453356103696</v>
      </c>
      <c r="AA360" s="24">
        <f t="shared" si="63"/>
        <v>0.3311160811089365</v>
      </c>
      <c r="AB360" s="25"/>
      <c r="AC360" s="24">
        <f t="shared" si="64"/>
        <v>2.0814948905102586</v>
      </c>
      <c r="AD360" s="35">
        <v>406472.56626649236</v>
      </c>
      <c r="AE360" s="27">
        <f t="shared" si="65"/>
        <v>8460.705698162963</v>
      </c>
      <c r="AF360" s="29"/>
      <c r="AG360" s="30">
        <f>F360/H360</f>
        <v>4803556823.0563</v>
      </c>
      <c r="AH360" s="23">
        <f>(M360/AG360)*100</f>
        <v>0.29641511580871993</v>
      </c>
      <c r="AI360" s="23">
        <f>(Q360/AG360)*100</f>
        <v>1.1678184438402868</v>
      </c>
      <c r="AJ360" s="23">
        <f>(R360/AG360)*100</f>
        <v>0.3991206663357773</v>
      </c>
      <c r="AK360" s="23">
        <f>(U360/AG360)*100</f>
        <v>0.3991206663357773</v>
      </c>
      <c r="AL360" s="23">
        <f t="shared" si="71"/>
        <v>1.863</v>
      </c>
    </row>
    <row r="361" spans="1:38" ht="12.75">
      <c r="A361" s="14" t="s">
        <v>759</v>
      </c>
      <c r="B361" s="15" t="s">
        <v>760</v>
      </c>
      <c r="C361" s="16" t="s">
        <v>686</v>
      </c>
      <c r="D361" s="17"/>
      <c r="E361" s="17"/>
      <c r="F361" s="36">
        <v>1048364465</v>
      </c>
      <c r="G361" s="34">
        <v>87.75</v>
      </c>
      <c r="H361" s="20">
        <f t="shared" si="66"/>
        <v>0.8775</v>
      </c>
      <c r="I361" s="18">
        <v>3065700.66</v>
      </c>
      <c r="J361" s="18">
        <v>174838.2</v>
      </c>
      <c r="K361" s="18">
        <v>59109.67</v>
      </c>
      <c r="L361" s="18">
        <v>184219.39</v>
      </c>
      <c r="M361" s="21">
        <f t="shared" si="67"/>
        <v>3483867.9200000004</v>
      </c>
      <c r="N361" s="18">
        <v>7988805.75</v>
      </c>
      <c r="O361" s="18">
        <v>4390114.25</v>
      </c>
      <c r="Q361" s="21">
        <f t="shared" si="68"/>
        <v>12378920</v>
      </c>
      <c r="R361" s="18">
        <v>5321613</v>
      </c>
      <c r="S361" s="18">
        <v>209672.89</v>
      </c>
      <c r="U361" s="22">
        <f t="shared" si="69"/>
        <v>5531285.89</v>
      </c>
      <c r="V361" s="21">
        <f t="shared" si="70"/>
        <v>21394073.810000002</v>
      </c>
      <c r="W361" s="23">
        <f t="shared" si="60"/>
        <v>0.5076109671458581</v>
      </c>
      <c r="X361" s="23">
        <f t="shared" si="60"/>
        <v>0.019999999713839978</v>
      </c>
      <c r="Y361" s="23">
        <f t="shared" si="61"/>
        <v>0.5276109668596979</v>
      </c>
      <c r="Z361" s="24">
        <f t="shared" si="62"/>
        <v>1.180784012933899</v>
      </c>
      <c r="AA361" s="24">
        <f t="shared" si="63"/>
        <v>0.33231457535142617</v>
      </c>
      <c r="AB361" s="25"/>
      <c r="AC361" s="24">
        <f t="shared" si="64"/>
        <v>2.0407095551450234</v>
      </c>
      <c r="AD361" s="35">
        <v>449486.08221892023</v>
      </c>
      <c r="AE361" s="27">
        <f t="shared" si="65"/>
        <v>9172.705428888523</v>
      </c>
      <c r="AF361" s="29"/>
      <c r="AG361" s="30">
        <f>F361/H361</f>
        <v>1194717339.0313392</v>
      </c>
      <c r="AH361" s="23">
        <f>(M361/AG361)*100</f>
        <v>0.29160603987087635</v>
      </c>
      <c r="AI361" s="23">
        <f>(Q361/AG361)*100</f>
        <v>1.036137971349496</v>
      </c>
      <c r="AJ361" s="23">
        <f>(R361/AG361)*100</f>
        <v>0.4454286236704903</v>
      </c>
      <c r="AK361" s="23">
        <f>(U361/AG361)*100</f>
        <v>0.4629786234193849</v>
      </c>
      <c r="AL361" s="23">
        <f t="shared" si="71"/>
        <v>1.7910000000000001</v>
      </c>
    </row>
    <row r="362" spans="1:38" ht="12.75">
      <c r="A362" s="14" t="s">
        <v>761</v>
      </c>
      <c r="B362" s="15" t="s">
        <v>762</v>
      </c>
      <c r="C362" s="16" t="s">
        <v>686</v>
      </c>
      <c r="D362" s="17"/>
      <c r="E362" s="17"/>
      <c r="F362" s="36">
        <v>2366209889</v>
      </c>
      <c r="G362" s="34">
        <v>96.98</v>
      </c>
      <c r="H362" s="20">
        <f t="shared" si="66"/>
        <v>0.9698</v>
      </c>
      <c r="I362" s="18">
        <v>6254449.760000001</v>
      </c>
      <c r="J362" s="18">
        <v>356585.23</v>
      </c>
      <c r="K362" s="18">
        <v>120596.94</v>
      </c>
      <c r="L362" s="18">
        <v>375589.25</v>
      </c>
      <c r="M362" s="21">
        <f t="shared" si="67"/>
        <v>7107221.180000001</v>
      </c>
      <c r="N362" s="18">
        <v>33764950</v>
      </c>
      <c r="Q362" s="21">
        <f t="shared" si="68"/>
        <v>33764950</v>
      </c>
      <c r="R362" s="18">
        <v>13156000</v>
      </c>
      <c r="S362" s="18">
        <v>236402.7</v>
      </c>
      <c r="U362" s="22">
        <f t="shared" si="69"/>
        <v>13392402.7</v>
      </c>
      <c r="V362" s="21">
        <f t="shared" si="70"/>
        <v>54264573.879999995</v>
      </c>
      <c r="W362" s="23">
        <f t="shared" si="60"/>
        <v>0.5559946334921264</v>
      </c>
      <c r="X362" s="23">
        <f t="shared" si="60"/>
        <v>0.009990774744834988</v>
      </c>
      <c r="Y362" s="23">
        <f t="shared" si="61"/>
        <v>0.5659854082369613</v>
      </c>
      <c r="Z362" s="24">
        <f t="shared" si="62"/>
        <v>1.4269634387450572</v>
      </c>
      <c r="AA362" s="24">
        <f t="shared" si="63"/>
        <v>0.3003630917544526</v>
      </c>
      <c r="AB362" s="25"/>
      <c r="AC362" s="24">
        <f t="shared" si="64"/>
        <v>2.293311938736471</v>
      </c>
      <c r="AD362" s="35">
        <v>301677.7016257571</v>
      </c>
      <c r="AE362" s="27">
        <f t="shared" si="65"/>
        <v>6918.410747889276</v>
      </c>
      <c r="AF362" s="29"/>
      <c r="AG362" s="30">
        <f>F362/H362</f>
        <v>2439894709.2183957</v>
      </c>
      <c r="AH362" s="23">
        <f>(M362/AG362)*100</f>
        <v>0.2912921263834681</v>
      </c>
      <c r="AI362" s="23">
        <f>(Q362/AG362)*100</f>
        <v>1.3838691428949563</v>
      </c>
      <c r="AJ362" s="23">
        <f>(R362/AG362)*100</f>
        <v>0.5392035955606641</v>
      </c>
      <c r="AK362" s="23">
        <f>(U362/AG362)*100</f>
        <v>0.5488926489082051</v>
      </c>
      <c r="AL362" s="23">
        <f t="shared" si="71"/>
        <v>2.2239999999999998</v>
      </c>
    </row>
    <row r="363" spans="1:38" ht="12.75">
      <c r="A363" s="14" t="s">
        <v>763</v>
      </c>
      <c r="B363" s="15" t="s">
        <v>764</v>
      </c>
      <c r="C363" s="16" t="s">
        <v>686</v>
      </c>
      <c r="D363" s="17"/>
      <c r="E363" s="17"/>
      <c r="F363" s="36">
        <v>2259057134</v>
      </c>
      <c r="G363" s="34">
        <v>105.81</v>
      </c>
      <c r="H363" s="20">
        <f t="shared" si="66"/>
        <v>1.0581</v>
      </c>
      <c r="I363" s="18">
        <v>5479453.899999999</v>
      </c>
      <c r="L363" s="18">
        <v>328532.91</v>
      </c>
      <c r="M363" s="21">
        <f t="shared" si="67"/>
        <v>5807986.81</v>
      </c>
      <c r="N363" s="18">
        <v>12846142</v>
      </c>
      <c r="O363" s="18">
        <v>8521043.23</v>
      </c>
      <c r="Q363" s="21">
        <f t="shared" si="68"/>
        <v>21367185.23</v>
      </c>
      <c r="R363" s="18">
        <v>10750728.35</v>
      </c>
      <c r="T363" s="18">
        <v>741106</v>
      </c>
      <c r="U363" s="22">
        <f t="shared" si="69"/>
        <v>11491834.35</v>
      </c>
      <c r="V363" s="21">
        <f t="shared" si="70"/>
        <v>38667006.39</v>
      </c>
      <c r="W363" s="23">
        <f t="shared" si="60"/>
        <v>0.4758944866066411</v>
      </c>
      <c r="X363" s="23">
        <f t="shared" si="60"/>
        <v>0</v>
      </c>
      <c r="Y363" s="23">
        <f t="shared" si="61"/>
        <v>0.5087004740624679</v>
      </c>
      <c r="Z363" s="24">
        <f t="shared" si="62"/>
        <v>0.9458452780327069</v>
      </c>
      <c r="AA363" s="24">
        <f t="shared" si="63"/>
        <v>0.25709782734516706</v>
      </c>
      <c r="AB363" s="25"/>
      <c r="AC363" s="24">
        <f t="shared" si="64"/>
        <v>1.7116435794403417</v>
      </c>
      <c r="AD363" s="35">
        <v>403696.72901891253</v>
      </c>
      <c r="AE363" s="27">
        <f t="shared" si="65"/>
        <v>6909.849142662892</v>
      </c>
      <c r="AF363" s="29"/>
      <c r="AG363" s="30">
        <f>F363/H363</f>
        <v>2135012885.3605518</v>
      </c>
      <c r="AH363" s="23">
        <f>(M363/AG363)*100</f>
        <v>0.2720352111139213</v>
      </c>
      <c r="AI363" s="23">
        <f>(Q363/AG363)*100</f>
        <v>1.0007988886864072</v>
      </c>
      <c r="AJ363" s="23">
        <f>(R363/AG363)*100</f>
        <v>0.5035439562784869</v>
      </c>
      <c r="AK363" s="23">
        <f>(U363/AG363)*100</f>
        <v>0.5382559716054972</v>
      </c>
      <c r="AL363" s="23">
        <f t="shared" si="71"/>
        <v>1.811</v>
      </c>
    </row>
    <row r="364" spans="1:38" ht="12.75">
      <c r="A364" s="14" t="s">
        <v>765</v>
      </c>
      <c r="B364" s="15" t="s">
        <v>766</v>
      </c>
      <c r="C364" s="16" t="s">
        <v>686</v>
      </c>
      <c r="D364" s="17"/>
      <c r="E364" s="17"/>
      <c r="F364" s="36">
        <v>84206586</v>
      </c>
      <c r="G364" s="34">
        <v>94.98</v>
      </c>
      <c r="H364" s="20">
        <f t="shared" si="66"/>
        <v>0.9498000000000001</v>
      </c>
      <c r="I364" s="18">
        <v>236690.61</v>
      </c>
      <c r="J364" s="18">
        <v>13497.65</v>
      </c>
      <c r="K364" s="18">
        <v>4563.74</v>
      </c>
      <c r="L364" s="18">
        <v>14223.9</v>
      </c>
      <c r="M364" s="21">
        <f t="shared" si="67"/>
        <v>268975.89999999997</v>
      </c>
      <c r="N364" s="18">
        <v>1473717</v>
      </c>
      <c r="Q364" s="21">
        <f t="shared" si="68"/>
        <v>1473717</v>
      </c>
      <c r="R364" s="18">
        <v>629149</v>
      </c>
      <c r="U364" s="22">
        <f t="shared" si="69"/>
        <v>629149</v>
      </c>
      <c r="V364" s="21">
        <f t="shared" si="70"/>
        <v>2371841.9</v>
      </c>
      <c r="W364" s="23">
        <f t="shared" si="60"/>
        <v>0.7471493975542483</v>
      </c>
      <c r="X364" s="23">
        <f t="shared" si="60"/>
        <v>0</v>
      </c>
      <c r="Y364" s="23">
        <f t="shared" si="61"/>
        <v>0.7471493975542483</v>
      </c>
      <c r="Z364" s="24">
        <f t="shared" si="62"/>
        <v>1.7501208278411857</v>
      </c>
      <c r="AA364" s="24">
        <f t="shared" si="63"/>
        <v>0.319423827490168</v>
      </c>
      <c r="AB364" s="25"/>
      <c r="AC364" s="24">
        <f t="shared" si="64"/>
        <v>2.816694052885602</v>
      </c>
      <c r="AD364" s="35">
        <v>251349.20634920636</v>
      </c>
      <c r="AE364" s="27">
        <f t="shared" si="65"/>
        <v>7079.738147213256</v>
      </c>
      <c r="AF364" s="29"/>
      <c r="AG364" s="30">
        <f>F364/H364</f>
        <v>88657176.24763107</v>
      </c>
      <c r="AH364" s="23">
        <f>(M364/AG364)*100</f>
        <v>0.30338875135016163</v>
      </c>
      <c r="AI364" s="23">
        <f>(Q364/AG364)*100</f>
        <v>1.6622647622835582</v>
      </c>
      <c r="AJ364" s="23">
        <f>(R364/AG364)*100</f>
        <v>0.7096424977970252</v>
      </c>
      <c r="AK364" s="23">
        <f>(U364/AG364)*100</f>
        <v>0.7096424977970252</v>
      </c>
      <c r="AL364" s="23">
        <f t="shared" si="71"/>
        <v>2.675</v>
      </c>
    </row>
    <row r="365" spans="1:38" ht="12.75">
      <c r="A365" s="14" t="s">
        <v>767</v>
      </c>
      <c r="B365" s="15" t="s">
        <v>768</v>
      </c>
      <c r="C365" s="16" t="s">
        <v>686</v>
      </c>
      <c r="D365" s="17"/>
      <c r="E365" s="17"/>
      <c r="F365" s="36">
        <v>2956695866</v>
      </c>
      <c r="G365" s="34">
        <v>85.9</v>
      </c>
      <c r="H365" s="20">
        <f t="shared" si="66"/>
        <v>0.8590000000000001</v>
      </c>
      <c r="I365" s="18">
        <v>8698125.33</v>
      </c>
      <c r="J365" s="18">
        <v>496000.08</v>
      </c>
      <c r="L365" s="18">
        <v>522663.63</v>
      </c>
      <c r="M365" s="21">
        <f t="shared" si="67"/>
        <v>9716789.040000001</v>
      </c>
      <c r="N365" s="18">
        <v>13840220</v>
      </c>
      <c r="O365" s="18">
        <v>11205844.26</v>
      </c>
      <c r="Q365" s="21">
        <f t="shared" si="68"/>
        <v>25046064.259999998</v>
      </c>
      <c r="R365" s="18">
        <v>9808212.16</v>
      </c>
      <c r="U365" s="22">
        <f t="shared" si="69"/>
        <v>9808212.16</v>
      </c>
      <c r="V365" s="21">
        <f t="shared" si="70"/>
        <v>44571065.46</v>
      </c>
      <c r="W365" s="23">
        <f t="shared" si="60"/>
        <v>0.3317288150190825</v>
      </c>
      <c r="X365" s="23">
        <f t="shared" si="60"/>
        <v>0</v>
      </c>
      <c r="Y365" s="23">
        <f t="shared" si="61"/>
        <v>0.3317288150190825</v>
      </c>
      <c r="Z365" s="24">
        <f t="shared" si="62"/>
        <v>0.8470964006820172</v>
      </c>
      <c r="AA365" s="24">
        <f t="shared" si="63"/>
        <v>0.3286367445409754</v>
      </c>
      <c r="AB365" s="25"/>
      <c r="AC365" s="24">
        <f t="shared" si="64"/>
        <v>1.5074619602420751</v>
      </c>
      <c r="AD365" s="35">
        <v>1149349.3055555555</v>
      </c>
      <c r="AE365" s="27">
        <f t="shared" si="65"/>
        <v>17326.003571556455</v>
      </c>
      <c r="AF365" s="29"/>
      <c r="AG365" s="30">
        <f>F365/H365</f>
        <v>3442020798.6030264</v>
      </c>
      <c r="AH365" s="23">
        <f>(M365/AG365)*100</f>
        <v>0.2822989635606979</v>
      </c>
      <c r="AI365" s="23">
        <f>(Q365/AG365)*100</f>
        <v>0.7276558081858528</v>
      </c>
      <c r="AJ365" s="23">
        <f>(R365/AG365)*100</f>
        <v>0.28495505210139194</v>
      </c>
      <c r="AK365" s="23">
        <f>(U365/AG365)*100</f>
        <v>0.28495505210139194</v>
      </c>
      <c r="AL365" s="23">
        <f t="shared" si="71"/>
        <v>1.295</v>
      </c>
    </row>
    <row r="366" spans="1:38" ht="12.75">
      <c r="A366" s="14" t="s">
        <v>769</v>
      </c>
      <c r="B366" s="15" t="s">
        <v>770</v>
      </c>
      <c r="C366" s="16" t="s">
        <v>686</v>
      </c>
      <c r="D366" s="17"/>
      <c r="E366" s="17"/>
      <c r="F366" s="36">
        <v>519636031</v>
      </c>
      <c r="G366" s="34">
        <v>67.79</v>
      </c>
      <c r="H366" s="20">
        <f t="shared" si="66"/>
        <v>0.6779000000000001</v>
      </c>
      <c r="I366" s="18">
        <v>1915748.42</v>
      </c>
      <c r="J366" s="18">
        <v>109244.42</v>
      </c>
      <c r="L366" s="18">
        <v>115102.74</v>
      </c>
      <c r="M366" s="21">
        <f t="shared" si="67"/>
        <v>2140095.58</v>
      </c>
      <c r="N366" s="18">
        <v>1087075.25</v>
      </c>
      <c r="O366" s="18">
        <v>1709971.96</v>
      </c>
      <c r="Q366" s="21">
        <f t="shared" si="68"/>
        <v>2797047.21</v>
      </c>
      <c r="R366" s="18">
        <v>3837176.62</v>
      </c>
      <c r="U366" s="22">
        <f t="shared" si="69"/>
        <v>3837176.62</v>
      </c>
      <c r="V366" s="21">
        <f t="shared" si="70"/>
        <v>8774319.41</v>
      </c>
      <c r="W366" s="23">
        <f t="shared" si="60"/>
        <v>0.7384354415562072</v>
      </c>
      <c r="X366" s="23">
        <f t="shared" si="60"/>
        <v>0</v>
      </c>
      <c r="Y366" s="23">
        <f t="shared" si="61"/>
        <v>0.7384354415562072</v>
      </c>
      <c r="Z366" s="24">
        <f t="shared" si="62"/>
        <v>0.5382704514575896</v>
      </c>
      <c r="AA366" s="24">
        <f t="shared" si="63"/>
        <v>0.4118451093319201</v>
      </c>
      <c r="AB366" s="25"/>
      <c r="AC366" s="24">
        <f t="shared" si="64"/>
        <v>1.6885510023457169</v>
      </c>
      <c r="AD366" s="35">
        <v>398990.29217719135</v>
      </c>
      <c r="AE366" s="27">
        <f t="shared" si="65"/>
        <v>6737.154577820069</v>
      </c>
      <c r="AF366" s="29"/>
      <c r="AG366" s="30">
        <f>F366/H366</f>
        <v>766537883.1686089</v>
      </c>
      <c r="AH366" s="23">
        <f>(M366/AG366)*100</f>
        <v>0.2791897996161086</v>
      </c>
      <c r="AI366" s="23">
        <f>(Q366/AG366)*100</f>
        <v>0.3648935390431</v>
      </c>
      <c r="AJ366" s="23">
        <f>(R366/AG366)*100</f>
        <v>0.5005853858309529</v>
      </c>
      <c r="AK366" s="23">
        <f>(U366/AG366)*100</f>
        <v>0.5005853858309529</v>
      </c>
      <c r="AL366" s="23">
        <f t="shared" si="71"/>
        <v>1.145</v>
      </c>
    </row>
    <row r="367" spans="1:38" ht="12.75">
      <c r="A367" s="14" t="s">
        <v>771</v>
      </c>
      <c r="B367" s="15" t="s">
        <v>772</v>
      </c>
      <c r="C367" s="16" t="s">
        <v>686</v>
      </c>
      <c r="D367" s="17"/>
      <c r="E367" s="17"/>
      <c r="F367" s="36">
        <v>1980042843</v>
      </c>
      <c r="G367" s="34">
        <v>101.05</v>
      </c>
      <c r="H367" s="20">
        <f t="shared" si="66"/>
        <v>1.0105</v>
      </c>
      <c r="I367" s="18">
        <v>4890203.26</v>
      </c>
      <c r="J367" s="18">
        <v>278893.1</v>
      </c>
      <c r="L367" s="18">
        <v>293886.19</v>
      </c>
      <c r="M367" s="21">
        <f t="shared" si="67"/>
        <v>5462982.55</v>
      </c>
      <c r="N367" s="18">
        <v>3939365</v>
      </c>
      <c r="Q367" s="21">
        <f t="shared" si="68"/>
        <v>3939365</v>
      </c>
      <c r="R367" s="18">
        <v>5302628</v>
      </c>
      <c r="U367" s="22">
        <f t="shared" si="69"/>
        <v>5302628</v>
      </c>
      <c r="V367" s="21">
        <f t="shared" si="70"/>
        <v>14704975.549999999</v>
      </c>
      <c r="W367" s="23">
        <f t="shared" si="60"/>
        <v>0.26780370024549005</v>
      </c>
      <c r="X367" s="23">
        <f t="shared" si="60"/>
        <v>0</v>
      </c>
      <c r="Y367" s="23">
        <f t="shared" si="61"/>
        <v>0.26780370024549005</v>
      </c>
      <c r="Z367" s="24">
        <f t="shared" si="62"/>
        <v>0.1989535233506056</v>
      </c>
      <c r="AA367" s="24">
        <f t="shared" si="63"/>
        <v>0.2759022396567406</v>
      </c>
      <c r="AB367" s="25"/>
      <c r="AC367" s="24">
        <f t="shared" si="64"/>
        <v>0.7426594632528362</v>
      </c>
      <c r="AD367" s="35">
        <v>1537493.8161106592</v>
      </c>
      <c r="AE367" s="27">
        <f t="shared" si="65"/>
        <v>11418.343322272969</v>
      </c>
      <c r="AF367" s="29"/>
      <c r="AG367" s="30">
        <f>F367/H367</f>
        <v>1959468424.542306</v>
      </c>
      <c r="AH367" s="23">
        <f>(M367/AG367)*100</f>
        <v>0.2787992131731364</v>
      </c>
      <c r="AI367" s="23">
        <f>(Q367/AG367)*100</f>
        <v>0.20104253534578695</v>
      </c>
      <c r="AJ367" s="23">
        <f>(R367/AG367)*100</f>
        <v>0.2706156390980677</v>
      </c>
      <c r="AK367" s="23">
        <f>(U367/AG367)*100</f>
        <v>0.2706156390980677</v>
      </c>
      <c r="AL367" s="23">
        <f t="shared" si="71"/>
        <v>0.7510000000000001</v>
      </c>
    </row>
    <row r="368" spans="1:38" ht="12.75">
      <c r="A368" s="14" t="s">
        <v>773</v>
      </c>
      <c r="B368" s="15" t="s">
        <v>774</v>
      </c>
      <c r="C368" s="16" t="s">
        <v>686</v>
      </c>
      <c r="D368" s="17"/>
      <c r="E368" s="17"/>
      <c r="F368" s="36">
        <v>791587495</v>
      </c>
      <c r="G368" s="34">
        <v>74.72</v>
      </c>
      <c r="H368" s="20">
        <f t="shared" si="66"/>
        <v>0.7472</v>
      </c>
      <c r="I368" s="18">
        <v>2809210.59</v>
      </c>
      <c r="J368" s="18">
        <v>160202.52</v>
      </c>
      <c r="L368" s="18">
        <v>168777.76</v>
      </c>
      <c r="M368" s="21">
        <f t="shared" si="67"/>
        <v>3138190.87</v>
      </c>
      <c r="N368" s="18">
        <v>7277745</v>
      </c>
      <c r="O368" s="18">
        <v>4674404</v>
      </c>
      <c r="Q368" s="21">
        <f t="shared" si="68"/>
        <v>11952149</v>
      </c>
      <c r="R368" s="18">
        <v>6268019.26</v>
      </c>
      <c r="S368" s="18">
        <v>79158.75</v>
      </c>
      <c r="U368" s="22">
        <f t="shared" si="69"/>
        <v>6347178.01</v>
      </c>
      <c r="V368" s="21">
        <f t="shared" si="70"/>
        <v>21437517.88</v>
      </c>
      <c r="W368" s="23">
        <f t="shared" si="60"/>
        <v>0.7918289891630993</v>
      </c>
      <c r="X368" s="23">
        <f t="shared" si="60"/>
        <v>0.01000000006316421</v>
      </c>
      <c r="Y368" s="23">
        <f t="shared" si="61"/>
        <v>0.8018289892262637</v>
      </c>
      <c r="Z368" s="24">
        <f t="shared" si="62"/>
        <v>1.5098961359918905</v>
      </c>
      <c r="AA368" s="24">
        <f t="shared" si="63"/>
        <v>0.3964427040374103</v>
      </c>
      <c r="AB368" s="25"/>
      <c r="AC368" s="24">
        <f t="shared" si="64"/>
        <v>2.708167829255564</v>
      </c>
      <c r="AD368" s="35">
        <v>398627.8247501922</v>
      </c>
      <c r="AE368" s="27">
        <f t="shared" si="65"/>
        <v>10795.510508345955</v>
      </c>
      <c r="AF368" s="29"/>
      <c r="AG368" s="30">
        <f>F368/H368</f>
        <v>1059405105.7280514</v>
      </c>
      <c r="AH368" s="23">
        <f>(M368/AG368)*100</f>
        <v>0.29622198845675296</v>
      </c>
      <c r="AI368" s="23">
        <f>(Q368/AG368)*100</f>
        <v>1.1281943928131406</v>
      </c>
      <c r="AJ368" s="23">
        <f>(R368/AG368)*100</f>
        <v>0.5916546207026678</v>
      </c>
      <c r="AK368" s="23">
        <f>(U368/AG368)*100</f>
        <v>0.5991266207498641</v>
      </c>
      <c r="AL368" s="23">
        <f t="shared" si="71"/>
        <v>2.0229999999999997</v>
      </c>
    </row>
    <row r="369" spans="1:38" ht="12.75">
      <c r="A369" s="14" t="s">
        <v>775</v>
      </c>
      <c r="B369" s="15" t="s">
        <v>776</v>
      </c>
      <c r="C369" s="16" t="s">
        <v>686</v>
      </c>
      <c r="D369" s="17"/>
      <c r="E369" s="17"/>
      <c r="F369" s="36">
        <v>72730213</v>
      </c>
      <c r="G369" s="34">
        <v>106.63</v>
      </c>
      <c r="H369" s="20">
        <f t="shared" si="66"/>
        <v>1.0663</v>
      </c>
      <c r="I369" s="18">
        <v>175298.29</v>
      </c>
      <c r="J369" s="18">
        <v>9997.5</v>
      </c>
      <c r="L369" s="18">
        <v>10535.62</v>
      </c>
      <c r="M369" s="21">
        <f t="shared" si="67"/>
        <v>195831.41</v>
      </c>
      <c r="N369" s="18">
        <v>463073.9</v>
      </c>
      <c r="O369" s="18">
        <v>229647.96</v>
      </c>
      <c r="Q369" s="21">
        <f t="shared" si="68"/>
        <v>692721.86</v>
      </c>
      <c r="R369" s="18">
        <v>757784.87</v>
      </c>
      <c r="U369" s="22">
        <f t="shared" si="69"/>
        <v>757784.87</v>
      </c>
      <c r="V369" s="21">
        <f t="shared" si="70"/>
        <v>1646338.1400000001</v>
      </c>
      <c r="W369" s="23">
        <f t="shared" si="60"/>
        <v>1.0419120730472768</v>
      </c>
      <c r="X369" s="23">
        <f t="shared" si="60"/>
        <v>0</v>
      </c>
      <c r="Y369" s="23">
        <f t="shared" si="61"/>
        <v>1.0419120730472768</v>
      </c>
      <c r="Z369" s="24">
        <f t="shared" si="62"/>
        <v>0.9524540509732867</v>
      </c>
      <c r="AA369" s="24">
        <f t="shared" si="63"/>
        <v>0.2692573030138108</v>
      </c>
      <c r="AB369" s="25"/>
      <c r="AC369" s="24">
        <f t="shared" si="64"/>
        <v>2.2636234270343745</v>
      </c>
      <c r="AD369" s="35">
        <v>204628.68852459016</v>
      </c>
      <c r="AE369" s="27">
        <f t="shared" si="65"/>
        <v>4632.022931875824</v>
      </c>
      <c r="AF369" s="29"/>
      <c r="AG369" s="30">
        <f>F369/H369</f>
        <v>68208021.1947857</v>
      </c>
      <c r="AH369" s="23">
        <f>(M369/AG369)*100</f>
        <v>0.2871090622036265</v>
      </c>
      <c r="AI369" s="23">
        <f>(Q369/AG369)*100</f>
        <v>1.0156017545528158</v>
      </c>
      <c r="AJ369" s="23">
        <f>(R369/AG369)*100</f>
        <v>1.1109908434903113</v>
      </c>
      <c r="AK369" s="23">
        <f>(U369/AG369)*100</f>
        <v>1.1109908434903113</v>
      </c>
      <c r="AL369" s="23">
        <f t="shared" si="71"/>
        <v>2.4139999999999997</v>
      </c>
    </row>
    <row r="370" spans="1:38" ht="12.75">
      <c r="A370" s="14" t="s">
        <v>777</v>
      </c>
      <c r="B370" s="15" t="s">
        <v>778</v>
      </c>
      <c r="C370" s="16" t="s">
        <v>686</v>
      </c>
      <c r="D370" s="17"/>
      <c r="E370" s="17"/>
      <c r="F370" s="36">
        <v>388141600</v>
      </c>
      <c r="G370" s="34">
        <v>101.78</v>
      </c>
      <c r="H370" s="20">
        <f t="shared" si="66"/>
        <v>1.0178</v>
      </c>
      <c r="I370" s="18">
        <v>984616.2000000001</v>
      </c>
      <c r="J370" s="18">
        <v>56154.79</v>
      </c>
      <c r="K370" s="18">
        <v>18980.76</v>
      </c>
      <c r="L370" s="18">
        <v>59166</v>
      </c>
      <c r="M370" s="21">
        <f t="shared" si="67"/>
        <v>1118917.75</v>
      </c>
      <c r="N370" s="18">
        <v>2904685</v>
      </c>
      <c r="Q370" s="21">
        <f t="shared" si="68"/>
        <v>2904685</v>
      </c>
      <c r="R370" s="18">
        <v>2373113</v>
      </c>
      <c r="U370" s="22">
        <f t="shared" si="69"/>
        <v>2373113</v>
      </c>
      <c r="V370" s="21">
        <f t="shared" si="70"/>
        <v>6396715.75</v>
      </c>
      <c r="W370" s="23">
        <f t="shared" si="60"/>
        <v>0.6114039309365448</v>
      </c>
      <c r="X370" s="23">
        <f t="shared" si="60"/>
        <v>0</v>
      </c>
      <c r="Y370" s="23">
        <f t="shared" si="61"/>
        <v>0.6114039309365448</v>
      </c>
      <c r="Z370" s="24">
        <f t="shared" si="62"/>
        <v>0.7483570428936245</v>
      </c>
      <c r="AA370" s="24">
        <f t="shared" si="63"/>
        <v>0.2882756576465908</v>
      </c>
      <c r="AB370" s="25"/>
      <c r="AC370" s="24">
        <f t="shared" si="64"/>
        <v>1.64803663147676</v>
      </c>
      <c r="AD370" s="35">
        <v>387737.30853391683</v>
      </c>
      <c r="AE370" s="27">
        <f t="shared" si="65"/>
        <v>6390.052878541015</v>
      </c>
      <c r="AF370" s="29"/>
      <c r="AG370" s="30">
        <f>F370/H370</f>
        <v>381353507.565337</v>
      </c>
      <c r="AH370" s="23">
        <f>(M370/AG370)*100</f>
        <v>0.29340696435270014</v>
      </c>
      <c r="AI370" s="23">
        <f>(Q370/AG370)*100</f>
        <v>0.7616777982571309</v>
      </c>
      <c r="AJ370" s="23">
        <f>(R370/AG370)*100</f>
        <v>0.6222869209072153</v>
      </c>
      <c r="AK370" s="23">
        <f>(U370/AG370)*100</f>
        <v>0.6222869209072153</v>
      </c>
      <c r="AL370" s="23">
        <f t="shared" si="71"/>
        <v>1.677</v>
      </c>
    </row>
    <row r="371" spans="1:38" ht="12.75">
      <c r="A371" s="14" t="s">
        <v>779</v>
      </c>
      <c r="B371" s="15" t="s">
        <v>780</v>
      </c>
      <c r="C371" s="16" t="s">
        <v>686</v>
      </c>
      <c r="D371" s="17"/>
      <c r="E371" s="17"/>
      <c r="F371" s="36">
        <v>3396523040</v>
      </c>
      <c r="G371" s="34">
        <v>99.67</v>
      </c>
      <c r="H371" s="20">
        <f t="shared" si="66"/>
        <v>0.9967</v>
      </c>
      <c r="I371" s="18">
        <v>8434312.12</v>
      </c>
      <c r="L371" s="18">
        <v>506841.63</v>
      </c>
      <c r="M371" s="21">
        <f t="shared" si="67"/>
        <v>8941153.75</v>
      </c>
      <c r="N371" s="18">
        <v>6066906</v>
      </c>
      <c r="Q371" s="21">
        <f t="shared" si="68"/>
        <v>6066906</v>
      </c>
      <c r="R371" s="18">
        <v>5831135.21</v>
      </c>
      <c r="T371" s="18">
        <v>1114564.86</v>
      </c>
      <c r="U371" s="22">
        <f t="shared" si="69"/>
        <v>6945700.07</v>
      </c>
      <c r="V371" s="21">
        <f t="shared" si="70"/>
        <v>21953759.82</v>
      </c>
      <c r="W371" s="23">
        <f t="shared" si="60"/>
        <v>0.17167954232396435</v>
      </c>
      <c r="X371" s="23">
        <f t="shared" si="60"/>
        <v>0</v>
      </c>
      <c r="Y371" s="23">
        <f t="shared" si="61"/>
        <v>0.20449441938718604</v>
      </c>
      <c r="Z371" s="24">
        <f t="shared" si="62"/>
        <v>0.1786210759812776</v>
      </c>
      <c r="AA371" s="24">
        <f t="shared" si="63"/>
        <v>0.26324431321979197</v>
      </c>
      <c r="AB371" s="25"/>
      <c r="AC371" s="24">
        <f t="shared" si="64"/>
        <v>0.6463598085882556</v>
      </c>
      <c r="AD371" s="35">
        <v>1674319.575596817</v>
      </c>
      <c r="AE371" s="27">
        <f t="shared" si="65"/>
        <v>10822.128803983282</v>
      </c>
      <c r="AF371" s="29"/>
      <c r="AG371" s="30">
        <f>F371/H371</f>
        <v>3407768676.6328883</v>
      </c>
      <c r="AH371" s="23">
        <f>(M371/AG371)*100</f>
        <v>0.2623756069861667</v>
      </c>
      <c r="AI371" s="23">
        <f>(Q371/AG371)*100</f>
        <v>0.1780316264305394</v>
      </c>
      <c r="AJ371" s="23">
        <f>(R371/AG371)*100</f>
        <v>0.17111299983429526</v>
      </c>
      <c r="AK371" s="23">
        <f>(U371/AG371)*100</f>
        <v>0.20381958780320833</v>
      </c>
      <c r="AL371" s="23">
        <f t="shared" si="71"/>
        <v>0.644</v>
      </c>
    </row>
    <row r="372" spans="1:38" ht="12.75">
      <c r="A372" s="14" t="s">
        <v>781</v>
      </c>
      <c r="B372" s="15" t="s">
        <v>782</v>
      </c>
      <c r="C372" s="16" t="s">
        <v>686</v>
      </c>
      <c r="D372" s="17"/>
      <c r="E372" s="17"/>
      <c r="F372" s="36">
        <v>1156709201</v>
      </c>
      <c r="G372" s="34">
        <v>104.18</v>
      </c>
      <c r="H372" s="20">
        <f t="shared" si="66"/>
        <v>1.0418</v>
      </c>
      <c r="I372" s="18">
        <v>2903658.71</v>
      </c>
      <c r="J372" s="18">
        <v>165597.35</v>
      </c>
      <c r="L372" s="18">
        <v>174508.07</v>
      </c>
      <c r="M372" s="21">
        <f t="shared" si="67"/>
        <v>3243764.13</v>
      </c>
      <c r="N372" s="18">
        <v>7245823</v>
      </c>
      <c r="Q372" s="21">
        <f t="shared" si="68"/>
        <v>7245823</v>
      </c>
      <c r="R372" s="18">
        <v>3558579.76</v>
      </c>
      <c r="S372" s="18">
        <v>115670.92</v>
      </c>
      <c r="U372" s="22">
        <f t="shared" si="69"/>
        <v>3674250.6799999997</v>
      </c>
      <c r="V372" s="21">
        <f t="shared" si="70"/>
        <v>14163837.809999999</v>
      </c>
      <c r="W372" s="23">
        <f t="shared" si="60"/>
        <v>0.30764687934733564</v>
      </c>
      <c r="X372" s="23">
        <f t="shared" si="60"/>
        <v>0.009999999991354785</v>
      </c>
      <c r="Y372" s="23">
        <f t="shared" si="61"/>
        <v>0.3176468793386904</v>
      </c>
      <c r="Z372" s="24">
        <f t="shared" si="62"/>
        <v>0.6264169934617819</v>
      </c>
      <c r="AA372" s="24">
        <f t="shared" si="63"/>
        <v>0.2804303905593295</v>
      </c>
      <c r="AB372" s="25"/>
      <c r="AC372" s="24">
        <f t="shared" si="64"/>
        <v>1.2244942633598017</v>
      </c>
      <c r="AD372" s="35">
        <v>457158.7294117647</v>
      </c>
      <c r="AE372" s="27">
        <f t="shared" si="65"/>
        <v>5597.882416095617</v>
      </c>
      <c r="AF372" s="29"/>
      <c r="AG372" s="30">
        <f>F372/H372</f>
        <v>1110298714.7245152</v>
      </c>
      <c r="AH372" s="23">
        <f>(M372/AG372)*100</f>
        <v>0.29215238088470946</v>
      </c>
      <c r="AI372" s="23">
        <f>(Q372/AG372)*100</f>
        <v>0.6526012237884845</v>
      </c>
      <c r="AJ372" s="23">
        <f>(R372/AG372)*100</f>
        <v>0.3205065189040543</v>
      </c>
      <c r="AK372" s="23">
        <f>(U372/AG372)*100</f>
        <v>0.33092451889504765</v>
      </c>
      <c r="AL372" s="23">
        <f t="shared" si="71"/>
        <v>1.276</v>
      </c>
    </row>
    <row r="373" spans="1:38" ht="12.75">
      <c r="A373" s="14" t="s">
        <v>783</v>
      </c>
      <c r="B373" s="15" t="s">
        <v>784</v>
      </c>
      <c r="C373" s="16" t="s">
        <v>686</v>
      </c>
      <c r="D373" s="17"/>
      <c r="E373" s="17"/>
      <c r="F373" s="36">
        <v>444910491</v>
      </c>
      <c r="G373" s="34">
        <v>72.96</v>
      </c>
      <c r="H373" s="20">
        <f t="shared" si="66"/>
        <v>0.7295999999999999</v>
      </c>
      <c r="I373" s="18">
        <v>1605158.47</v>
      </c>
      <c r="J373" s="18">
        <v>91454.66</v>
      </c>
      <c r="K373" s="18">
        <v>30923.96</v>
      </c>
      <c r="L373" s="18">
        <v>96244.11</v>
      </c>
      <c r="M373" s="21">
        <f t="shared" si="67"/>
        <v>1823781.2</v>
      </c>
      <c r="N373" s="18">
        <v>6371285</v>
      </c>
      <c r="Q373" s="21">
        <f t="shared" si="68"/>
        <v>6371285</v>
      </c>
      <c r="R373" s="18">
        <v>6381706.04</v>
      </c>
      <c r="U373" s="22">
        <f t="shared" si="69"/>
        <v>6381706.04</v>
      </c>
      <c r="V373" s="21">
        <f t="shared" si="70"/>
        <v>14576772.24</v>
      </c>
      <c r="W373" s="23">
        <f t="shared" si="60"/>
        <v>1.4343797615687153</v>
      </c>
      <c r="X373" s="23">
        <f t="shared" si="60"/>
        <v>0</v>
      </c>
      <c r="Y373" s="23">
        <f t="shared" si="61"/>
        <v>1.4343797615687153</v>
      </c>
      <c r="Z373" s="24">
        <f t="shared" si="62"/>
        <v>1.4320374836924221</v>
      </c>
      <c r="AA373" s="24">
        <f t="shared" si="63"/>
        <v>0.40992092497095106</v>
      </c>
      <c r="AB373" s="25"/>
      <c r="AC373" s="24">
        <f t="shared" si="64"/>
        <v>3.2763381702320884</v>
      </c>
      <c r="AD373" s="35">
        <v>181898.03921568627</v>
      </c>
      <c r="AE373" s="27">
        <f t="shared" si="65"/>
        <v>5959.594889727262</v>
      </c>
      <c r="AF373" s="29"/>
      <c r="AG373" s="30">
        <f>F373/H373</f>
        <v>609800563.3223685</v>
      </c>
      <c r="AH373" s="23">
        <f>(M373/AG373)*100</f>
        <v>0.2990783068588058</v>
      </c>
      <c r="AI373" s="23">
        <f>(Q373/AG373)*100</f>
        <v>1.044814548101991</v>
      </c>
      <c r="AJ373" s="23">
        <f>(R373/AG373)*100</f>
        <v>1.0465234740405345</v>
      </c>
      <c r="AK373" s="23">
        <f>(U373/AG373)*100</f>
        <v>1.0465234740405345</v>
      </c>
      <c r="AL373" s="23">
        <f t="shared" si="71"/>
        <v>2.391</v>
      </c>
    </row>
    <row r="374" spans="1:38" ht="12.75">
      <c r="A374" s="14" t="s">
        <v>785</v>
      </c>
      <c r="B374" s="15" t="s">
        <v>786</v>
      </c>
      <c r="C374" s="16" t="s">
        <v>686</v>
      </c>
      <c r="D374" s="17"/>
      <c r="E374" s="17"/>
      <c r="F374" s="36">
        <v>1175708672</v>
      </c>
      <c r="G374" s="34">
        <v>93.69</v>
      </c>
      <c r="H374" s="20">
        <f t="shared" si="66"/>
        <v>0.9369</v>
      </c>
      <c r="I374" s="18">
        <v>3262604.4799999995</v>
      </c>
      <c r="J374" s="18">
        <v>186030.11</v>
      </c>
      <c r="L374" s="18">
        <v>196023.61</v>
      </c>
      <c r="M374" s="21">
        <f t="shared" si="67"/>
        <v>3644658.1999999993</v>
      </c>
      <c r="O374" s="18">
        <v>19102040.31</v>
      </c>
      <c r="Q374" s="21">
        <f t="shared" si="68"/>
        <v>19102040.31</v>
      </c>
      <c r="R374" s="18">
        <v>1953360.19</v>
      </c>
      <c r="S374" s="18">
        <v>705425</v>
      </c>
      <c r="U374" s="22">
        <f t="shared" si="69"/>
        <v>2658785.19</v>
      </c>
      <c r="V374" s="21">
        <f t="shared" si="70"/>
        <v>25405483.7</v>
      </c>
      <c r="W374" s="23">
        <f t="shared" si="60"/>
        <v>0.16614321528114065</v>
      </c>
      <c r="X374" s="23">
        <f t="shared" si="60"/>
        <v>0.05999998271680691</v>
      </c>
      <c r="Y374" s="23">
        <f t="shared" si="61"/>
        <v>0.22614319799794755</v>
      </c>
      <c r="Z374" s="24">
        <f t="shared" si="62"/>
        <v>1.624725645470105</v>
      </c>
      <c r="AA374" s="24">
        <f t="shared" si="63"/>
        <v>0.3099967097971698</v>
      </c>
      <c r="AB374" s="25"/>
      <c r="AC374" s="24">
        <f t="shared" si="64"/>
        <v>2.1608655532652223</v>
      </c>
      <c r="AD374" s="35">
        <v>452914.50062682823</v>
      </c>
      <c r="AE374" s="27">
        <f t="shared" si="65"/>
        <v>9786.873429788331</v>
      </c>
      <c r="AF374" s="29"/>
      <c r="AG374" s="30">
        <f>F374/H374</f>
        <v>1254892381.257338</v>
      </c>
      <c r="AH374" s="23">
        <f>(M374/AG374)*100</f>
        <v>0.2904359174089684</v>
      </c>
      <c r="AI374" s="23">
        <f>(Q374/AG374)*100</f>
        <v>1.5222054572409411</v>
      </c>
      <c r="AJ374" s="23">
        <f>(R374/AG374)*100</f>
        <v>0.1556595783969007</v>
      </c>
      <c r="AK374" s="23">
        <f>(U374/AG374)*100</f>
        <v>0.21187356220427705</v>
      </c>
      <c r="AL374" s="23">
        <f t="shared" si="71"/>
        <v>2.024</v>
      </c>
    </row>
    <row r="375" spans="1:38" ht="12.75">
      <c r="A375" s="14" t="s">
        <v>787</v>
      </c>
      <c r="B375" s="15" t="s">
        <v>788</v>
      </c>
      <c r="C375" s="16" t="s">
        <v>686</v>
      </c>
      <c r="D375" s="17"/>
      <c r="E375" s="17"/>
      <c r="F375" s="36">
        <v>3768852093</v>
      </c>
      <c r="G375" s="34">
        <v>61.32</v>
      </c>
      <c r="H375" s="20">
        <f t="shared" si="66"/>
        <v>0.6132</v>
      </c>
      <c r="I375" s="18">
        <v>15354828.309999999</v>
      </c>
      <c r="J375" s="18">
        <v>875415.55</v>
      </c>
      <c r="L375" s="18">
        <v>921803.29</v>
      </c>
      <c r="M375" s="21">
        <f t="shared" si="67"/>
        <v>17152047.15</v>
      </c>
      <c r="N375" s="18">
        <v>58894896.02</v>
      </c>
      <c r="Q375" s="21">
        <f t="shared" si="68"/>
        <v>58894896.02</v>
      </c>
      <c r="R375" s="18">
        <v>24657924.41</v>
      </c>
      <c r="U375" s="22">
        <f t="shared" si="69"/>
        <v>24657924.41</v>
      </c>
      <c r="V375" s="21">
        <f t="shared" si="70"/>
        <v>100704867.58000001</v>
      </c>
      <c r="W375" s="23">
        <f t="shared" si="60"/>
        <v>0.6542555611507782</v>
      </c>
      <c r="X375" s="23">
        <f t="shared" si="60"/>
        <v>0</v>
      </c>
      <c r="Y375" s="23">
        <f t="shared" si="61"/>
        <v>0.6542555611507782</v>
      </c>
      <c r="Z375" s="24">
        <f t="shared" si="62"/>
        <v>1.5626746438096424</v>
      </c>
      <c r="AA375" s="24">
        <f t="shared" si="63"/>
        <v>0.45510003382348174</v>
      </c>
      <c r="AB375" s="25"/>
      <c r="AC375" s="24">
        <f t="shared" si="64"/>
        <v>2.672030238783903</v>
      </c>
      <c r="AD375" s="35">
        <v>308052.99372540676</v>
      </c>
      <c r="AE375" s="27">
        <f t="shared" si="65"/>
        <v>8231.269143821948</v>
      </c>
      <c r="AF375" s="29"/>
      <c r="AG375" s="30">
        <f>F375/H375</f>
        <v>6146203674.168298</v>
      </c>
      <c r="AH375" s="23">
        <f>(M375/AG375)*100</f>
        <v>0.279067340740559</v>
      </c>
      <c r="AI375" s="23">
        <f>(Q375/AG375)*100</f>
        <v>0.9582320915840726</v>
      </c>
      <c r="AJ375" s="23">
        <f>(R375/AG375)*100</f>
        <v>0.40118951009765724</v>
      </c>
      <c r="AK375" s="23">
        <f>(U375/AG375)*100</f>
        <v>0.40118951009765724</v>
      </c>
      <c r="AL375" s="23">
        <f t="shared" si="71"/>
        <v>1.6380000000000001</v>
      </c>
    </row>
    <row r="376" spans="1:38" ht="12.75">
      <c r="A376" s="14" t="s">
        <v>789</v>
      </c>
      <c r="B376" s="15" t="s">
        <v>790</v>
      </c>
      <c r="C376" s="16" t="s">
        <v>686</v>
      </c>
      <c r="D376" s="17"/>
      <c r="E376" s="17"/>
      <c r="F376" s="36">
        <v>1344898134</v>
      </c>
      <c r="G376" s="34">
        <v>108.88</v>
      </c>
      <c r="H376" s="20">
        <f t="shared" si="66"/>
        <v>1.0888</v>
      </c>
      <c r="I376" s="18">
        <v>3299462.27</v>
      </c>
      <c r="J376" s="18">
        <v>188166.99</v>
      </c>
      <c r="L376" s="18">
        <v>198124.84</v>
      </c>
      <c r="M376" s="21">
        <f t="shared" si="67"/>
        <v>3685754.0999999996</v>
      </c>
      <c r="N376" s="18">
        <v>9537739</v>
      </c>
      <c r="O376" s="18">
        <v>5302046.19</v>
      </c>
      <c r="Q376" s="21">
        <f t="shared" si="68"/>
        <v>14839785.190000001</v>
      </c>
      <c r="R376" s="18">
        <v>6749052.08</v>
      </c>
      <c r="U376" s="22">
        <f t="shared" si="69"/>
        <v>6749052.08</v>
      </c>
      <c r="V376" s="21">
        <f t="shared" si="70"/>
        <v>25274591.369999997</v>
      </c>
      <c r="W376" s="23">
        <f t="shared" si="60"/>
        <v>0.5018262654530533</v>
      </c>
      <c r="X376" s="23">
        <f t="shared" si="60"/>
        <v>0</v>
      </c>
      <c r="Y376" s="23">
        <f t="shared" si="61"/>
        <v>0.5018262654530533</v>
      </c>
      <c r="Z376" s="24">
        <f t="shared" si="62"/>
        <v>1.1034133229007812</v>
      </c>
      <c r="AA376" s="24">
        <f t="shared" si="63"/>
        <v>0.27405451809482545</v>
      </c>
      <c r="AB376" s="25"/>
      <c r="AC376" s="24">
        <f t="shared" si="64"/>
        <v>1.8792941064486597</v>
      </c>
      <c r="AD376" s="35">
        <v>474596.38607316</v>
      </c>
      <c r="AE376" s="27">
        <f t="shared" si="65"/>
        <v>8919.061912891224</v>
      </c>
      <c r="AF376" s="29"/>
      <c r="AG376" s="30">
        <f>F376/H376</f>
        <v>1235211364.8052902</v>
      </c>
      <c r="AH376" s="23">
        <f>(M376/AG376)*100</f>
        <v>0.29839055930164593</v>
      </c>
      <c r="AI376" s="23">
        <f>(Q376/AG376)*100</f>
        <v>1.2013964259743706</v>
      </c>
      <c r="AJ376" s="23">
        <f>(R376/AG376)*100</f>
        <v>0.5463884378252845</v>
      </c>
      <c r="AK376" s="23">
        <f>(U376/AG376)*100</f>
        <v>0.5463884378252845</v>
      </c>
      <c r="AL376" s="23">
        <f t="shared" si="71"/>
        <v>2.045</v>
      </c>
    </row>
    <row r="377" spans="1:38" ht="12.75">
      <c r="A377" s="14" t="s">
        <v>791</v>
      </c>
      <c r="B377" s="15" t="s">
        <v>792</v>
      </c>
      <c r="C377" s="16" t="s">
        <v>793</v>
      </c>
      <c r="D377" s="17"/>
      <c r="E377" s="17"/>
      <c r="F377" s="36">
        <v>1117267382</v>
      </c>
      <c r="G377" s="34">
        <v>96.27</v>
      </c>
      <c r="H377" s="20">
        <f t="shared" si="66"/>
        <v>0.9627</v>
      </c>
      <c r="I377" s="18">
        <v>2720472.71</v>
      </c>
      <c r="L377" s="18">
        <v>218559.4</v>
      </c>
      <c r="M377" s="21">
        <f t="shared" si="67"/>
        <v>2939032.11</v>
      </c>
      <c r="N377" s="18">
        <v>16821138</v>
      </c>
      <c r="Q377" s="21">
        <f t="shared" si="68"/>
        <v>16821138</v>
      </c>
      <c r="R377" s="18">
        <v>7519768.66</v>
      </c>
      <c r="T377" s="18">
        <v>408854.55</v>
      </c>
      <c r="U377" s="22">
        <f t="shared" si="69"/>
        <v>7928623.21</v>
      </c>
      <c r="V377" s="21">
        <f t="shared" si="70"/>
        <v>27688793.32</v>
      </c>
      <c r="W377" s="23">
        <f t="shared" si="60"/>
        <v>0.6730500488199163</v>
      </c>
      <c r="X377" s="23">
        <f t="shared" si="60"/>
        <v>0</v>
      </c>
      <c r="Y377" s="23">
        <f t="shared" si="61"/>
        <v>0.7096442031456351</v>
      </c>
      <c r="Z377" s="24">
        <f t="shared" si="62"/>
        <v>1.5055606447481522</v>
      </c>
      <c r="AA377" s="24">
        <f t="shared" si="63"/>
        <v>0.26305539366403874</v>
      </c>
      <c r="AB377" s="25"/>
      <c r="AC377" s="24">
        <f t="shared" si="64"/>
        <v>2.478260241557826</v>
      </c>
      <c r="AD377" s="35">
        <v>359338.1152713504</v>
      </c>
      <c r="AE377" s="27">
        <f t="shared" si="65"/>
        <v>8905.333643533108</v>
      </c>
      <c r="AF377" s="29"/>
      <c r="AG377" s="30">
        <f>F377/H377</f>
        <v>1160556125.4804196</v>
      </c>
      <c r="AH377" s="23">
        <f>(M377/AG377)*100</f>
        <v>0.2532434274803701</v>
      </c>
      <c r="AI377" s="23">
        <f>(Q377/AG377)*100</f>
        <v>1.449403232699046</v>
      </c>
      <c r="AJ377" s="23">
        <f>(R377/AG377)*100</f>
        <v>0.6479452819989333</v>
      </c>
      <c r="AK377" s="23">
        <f>(U377/AG377)*100</f>
        <v>0.683174474368303</v>
      </c>
      <c r="AL377" s="23">
        <f t="shared" si="71"/>
        <v>2.385</v>
      </c>
    </row>
    <row r="378" spans="1:38" ht="12.75">
      <c r="A378" s="14" t="s">
        <v>794</v>
      </c>
      <c r="B378" s="15" t="s">
        <v>795</v>
      </c>
      <c r="C378" s="16" t="s">
        <v>793</v>
      </c>
      <c r="D378" s="17"/>
      <c r="E378" s="17"/>
      <c r="F378" s="36">
        <v>966092599</v>
      </c>
      <c r="G378" s="34">
        <v>98.08</v>
      </c>
      <c r="H378" s="20">
        <f t="shared" si="66"/>
        <v>0.9808</v>
      </c>
      <c r="I378" s="18">
        <v>2223045.3200000003</v>
      </c>
      <c r="L378" s="18">
        <v>178297.63</v>
      </c>
      <c r="M378" s="21">
        <f t="shared" si="67"/>
        <v>2401342.95</v>
      </c>
      <c r="N378" s="18">
        <v>11673973</v>
      </c>
      <c r="Q378" s="21">
        <f t="shared" si="68"/>
        <v>11673973</v>
      </c>
      <c r="R378" s="18">
        <v>3348074.58</v>
      </c>
      <c r="S378" s="18">
        <v>289827.78</v>
      </c>
      <c r="U378" s="22">
        <f t="shared" si="69"/>
        <v>3637902.3600000003</v>
      </c>
      <c r="V378" s="21">
        <f t="shared" si="70"/>
        <v>17713218.310000002</v>
      </c>
      <c r="W378" s="23">
        <f t="shared" si="60"/>
        <v>0.3465583509764575</v>
      </c>
      <c r="X378" s="23">
        <f t="shared" si="60"/>
        <v>0.030000000031052923</v>
      </c>
      <c r="Y378" s="23">
        <f t="shared" si="61"/>
        <v>0.37655835100751045</v>
      </c>
      <c r="Z378" s="24">
        <f t="shared" si="62"/>
        <v>1.2083699856601426</v>
      </c>
      <c r="AA378" s="24">
        <f t="shared" si="63"/>
        <v>0.24856239996928084</v>
      </c>
      <c r="AB378" s="25"/>
      <c r="AC378" s="24">
        <f t="shared" si="64"/>
        <v>1.8334907366369342</v>
      </c>
      <c r="AD378" s="35">
        <v>597357.0592062459</v>
      </c>
      <c r="AE378" s="27">
        <f t="shared" si="65"/>
        <v>10952.486345193325</v>
      </c>
      <c r="AF378" s="29"/>
      <c r="AG378" s="30">
        <f>F378/H378</f>
        <v>985004689.0293638</v>
      </c>
      <c r="AH378" s="23">
        <f>(M378/AG378)*100</f>
        <v>0.24379000188987063</v>
      </c>
      <c r="AI378" s="23">
        <f>(Q378/AG378)*100</f>
        <v>1.185169281935468</v>
      </c>
      <c r="AJ378" s="23">
        <f>(R378/AG378)*100</f>
        <v>0.33990443063770953</v>
      </c>
      <c r="AK378" s="23">
        <f>(U378/AG378)*100</f>
        <v>0.36932843066816623</v>
      </c>
      <c r="AL378" s="23">
        <f t="shared" si="71"/>
        <v>1.798</v>
      </c>
    </row>
    <row r="379" spans="1:38" ht="12.75">
      <c r="A379" s="14" t="s">
        <v>796</v>
      </c>
      <c r="B379" s="15" t="s">
        <v>797</v>
      </c>
      <c r="C379" s="16" t="s">
        <v>793</v>
      </c>
      <c r="D379" s="17"/>
      <c r="E379" s="17"/>
      <c r="F379" s="36">
        <v>754620937</v>
      </c>
      <c r="G379" s="34">
        <v>77.07</v>
      </c>
      <c r="H379" s="20">
        <f t="shared" si="66"/>
        <v>0.7706999999999999</v>
      </c>
      <c r="I379" s="18">
        <v>2232202.18</v>
      </c>
      <c r="L379" s="18">
        <v>179677.89</v>
      </c>
      <c r="M379" s="21">
        <f t="shared" si="67"/>
        <v>2411880.0700000003</v>
      </c>
      <c r="N379" s="18">
        <v>14003498</v>
      </c>
      <c r="Q379" s="21">
        <f t="shared" si="68"/>
        <v>14003498</v>
      </c>
      <c r="R379" s="18">
        <v>6094291.28</v>
      </c>
      <c r="T379" s="18">
        <v>338728</v>
      </c>
      <c r="U379" s="22">
        <f t="shared" si="69"/>
        <v>6433019.28</v>
      </c>
      <c r="V379" s="21">
        <f t="shared" si="70"/>
        <v>22848397.35</v>
      </c>
      <c r="W379" s="23">
        <f t="shared" si="60"/>
        <v>0.8075963680822177</v>
      </c>
      <c r="X379" s="23">
        <f t="shared" si="60"/>
        <v>0</v>
      </c>
      <c r="Y379" s="23">
        <f t="shared" si="61"/>
        <v>0.8524835403553083</v>
      </c>
      <c r="Z379" s="24">
        <f t="shared" si="62"/>
        <v>1.8556996385060542</v>
      </c>
      <c r="AA379" s="24">
        <f t="shared" si="63"/>
        <v>0.3196147829648676</v>
      </c>
      <c r="AB379" s="25"/>
      <c r="AC379" s="24">
        <f t="shared" si="64"/>
        <v>3.0277979618262303</v>
      </c>
      <c r="AD379" s="35">
        <v>252701.62771285477</v>
      </c>
      <c r="AE379" s="27">
        <f t="shared" si="65"/>
        <v>7651.294733391525</v>
      </c>
      <c r="AF379" s="29"/>
      <c r="AG379" s="30">
        <f>F379/H379</f>
        <v>979137066.3033607</v>
      </c>
      <c r="AH379" s="23">
        <f>(M379/AG379)*100</f>
        <v>0.24632711323102344</v>
      </c>
      <c r="AI379" s="23">
        <f>(Q379/AG379)*100</f>
        <v>1.430187711396616</v>
      </c>
      <c r="AJ379" s="23">
        <f>(R379/AG379)*100</f>
        <v>0.6224145208809652</v>
      </c>
      <c r="AK379" s="23">
        <f>(U379/AG379)*100</f>
        <v>0.6570090645518359</v>
      </c>
      <c r="AL379" s="23">
        <f t="shared" si="71"/>
        <v>2.333</v>
      </c>
    </row>
    <row r="380" spans="1:38" ht="12.75">
      <c r="A380" s="14" t="s">
        <v>798</v>
      </c>
      <c r="B380" s="15" t="s">
        <v>799</v>
      </c>
      <c r="C380" s="16" t="s">
        <v>793</v>
      </c>
      <c r="D380" s="17"/>
      <c r="E380" s="17"/>
      <c r="F380" s="36">
        <v>2059732257</v>
      </c>
      <c r="G380" s="34">
        <v>88.35</v>
      </c>
      <c r="H380" s="20">
        <f t="shared" si="66"/>
        <v>0.8835</v>
      </c>
      <c r="I380" s="18">
        <v>4970581.32</v>
      </c>
      <c r="L380" s="18">
        <v>398887.78</v>
      </c>
      <c r="M380" s="21">
        <f t="shared" si="67"/>
        <v>5369469.100000001</v>
      </c>
      <c r="O380" s="18">
        <v>22993261.55</v>
      </c>
      <c r="Q380" s="21">
        <f t="shared" si="68"/>
        <v>22993261.55</v>
      </c>
      <c r="R380" s="18">
        <v>6820514.88</v>
      </c>
      <c r="S380" s="18">
        <v>102986.61</v>
      </c>
      <c r="T380" s="18">
        <v>757825.24</v>
      </c>
      <c r="U380" s="22">
        <f t="shared" si="69"/>
        <v>7681326.73</v>
      </c>
      <c r="V380" s="21">
        <f t="shared" si="70"/>
        <v>36044057.38</v>
      </c>
      <c r="W380" s="23">
        <f t="shared" si="60"/>
        <v>0.3311359938565064</v>
      </c>
      <c r="X380" s="23">
        <f t="shared" si="60"/>
        <v>0.004999999861632501</v>
      </c>
      <c r="Y380" s="23">
        <f t="shared" si="61"/>
        <v>0.3729284087237558</v>
      </c>
      <c r="Z380" s="24">
        <f t="shared" si="62"/>
        <v>1.116322836225796</v>
      </c>
      <c r="AA380" s="24">
        <f t="shared" si="63"/>
        <v>0.2606877219964809</v>
      </c>
      <c r="AB380" s="25"/>
      <c r="AC380" s="24">
        <f t="shared" si="64"/>
        <v>1.7499389669460328</v>
      </c>
      <c r="AD380" s="35">
        <v>657992.279138827</v>
      </c>
      <c r="AE380" s="27">
        <f t="shared" si="65"/>
        <v>11514.463292146645</v>
      </c>
      <c r="AF380" s="29"/>
      <c r="AG380" s="30">
        <f>F380/H380</f>
        <v>2331332492.3599324</v>
      </c>
      <c r="AH380" s="23">
        <f>(M380/AG380)*100</f>
        <v>0.2303176023838908</v>
      </c>
      <c r="AI380" s="23">
        <f>(Q380/AG380)*100</f>
        <v>0.9862712258054906</v>
      </c>
      <c r="AJ380" s="23">
        <f>(R380/AG380)*100</f>
        <v>0.2925586505722233</v>
      </c>
      <c r="AK380" s="23">
        <f>(U380/AG380)*100</f>
        <v>0.32948224910743823</v>
      </c>
      <c r="AL380" s="23">
        <f t="shared" si="71"/>
        <v>1.545</v>
      </c>
    </row>
    <row r="381" spans="1:38" ht="12.75">
      <c r="A381" s="14" t="s">
        <v>800</v>
      </c>
      <c r="B381" s="15" t="s">
        <v>801</v>
      </c>
      <c r="C381" s="16" t="s">
        <v>793</v>
      </c>
      <c r="D381" s="17"/>
      <c r="E381" s="17"/>
      <c r="F381" s="36">
        <v>2982615689</v>
      </c>
      <c r="G381" s="34">
        <v>93.59</v>
      </c>
      <c r="H381" s="20">
        <f t="shared" si="66"/>
        <v>0.9359000000000001</v>
      </c>
      <c r="I381" s="18">
        <v>7059713.1899999995</v>
      </c>
      <c r="L381" s="18">
        <v>568858.57</v>
      </c>
      <c r="M381" s="21">
        <f t="shared" si="67"/>
        <v>7628571.76</v>
      </c>
      <c r="O381" s="18">
        <v>31923106.95</v>
      </c>
      <c r="Q381" s="21">
        <f t="shared" si="68"/>
        <v>31923106.95</v>
      </c>
      <c r="R381" s="18">
        <v>8587047.17</v>
      </c>
      <c r="S381" s="18">
        <v>149053.65</v>
      </c>
      <c r="T381" s="18">
        <v>1009235.75</v>
      </c>
      <c r="U381" s="22">
        <f t="shared" si="69"/>
        <v>9745336.57</v>
      </c>
      <c r="V381" s="21">
        <f t="shared" si="70"/>
        <v>49297015.279999994</v>
      </c>
      <c r="W381" s="23">
        <f t="shared" si="60"/>
        <v>0.2879032388138155</v>
      </c>
      <c r="X381" s="23">
        <f t="shared" si="60"/>
        <v>0.004997413865611836</v>
      </c>
      <c r="Y381" s="23">
        <f t="shared" si="61"/>
        <v>0.32673792355955117</v>
      </c>
      <c r="Z381" s="24">
        <f t="shared" si="62"/>
        <v>1.070305740955284</v>
      </c>
      <c r="AA381" s="24">
        <f t="shared" si="63"/>
        <v>0.2557678412319248</v>
      </c>
      <c r="AB381" s="25"/>
      <c r="AC381" s="24">
        <f t="shared" si="64"/>
        <v>1.6528115057467596</v>
      </c>
      <c r="AD381" s="35">
        <v>747951.0010822511</v>
      </c>
      <c r="AE381" s="27">
        <f t="shared" si="65"/>
        <v>12362.220203235516</v>
      </c>
      <c r="AF381" s="29"/>
      <c r="AG381" s="30">
        <f>F381/H381</f>
        <v>3186895703.600812</v>
      </c>
      <c r="AH381" s="23">
        <f>(M381/AG381)*100</f>
        <v>0.23937312260895843</v>
      </c>
      <c r="AI381" s="23">
        <f>(Q381/AG381)*100</f>
        <v>1.0016991429600504</v>
      </c>
      <c r="AJ381" s="23">
        <f>(R381/AG381)*100</f>
        <v>0.26944864120584994</v>
      </c>
      <c r="AK381" s="23">
        <f>(U381/AG381)*100</f>
        <v>0.30579402265938394</v>
      </c>
      <c r="AL381" s="23">
        <f t="shared" si="71"/>
        <v>1.5470000000000002</v>
      </c>
    </row>
    <row r="382" spans="1:38" ht="12.75">
      <c r="A382" s="14" t="s">
        <v>802</v>
      </c>
      <c r="B382" s="15" t="s">
        <v>803</v>
      </c>
      <c r="C382" s="16" t="s">
        <v>793</v>
      </c>
      <c r="D382" s="33"/>
      <c r="E382" s="17"/>
      <c r="F382" s="36">
        <v>379831565</v>
      </c>
      <c r="G382" s="34">
        <v>91.54</v>
      </c>
      <c r="H382" s="20">
        <f t="shared" si="66"/>
        <v>0.9154000000000001</v>
      </c>
      <c r="I382" s="18">
        <v>963966.2899999999</v>
      </c>
      <c r="L382" s="18">
        <v>77630.12</v>
      </c>
      <c r="M382" s="21">
        <f t="shared" si="67"/>
        <v>1041596.4099999999</v>
      </c>
      <c r="N382" s="18">
        <v>3595525.61</v>
      </c>
      <c r="O382" s="18">
        <v>1321784.79</v>
      </c>
      <c r="Q382" s="21">
        <f t="shared" si="68"/>
        <v>4917310.4</v>
      </c>
      <c r="R382" s="18">
        <v>2996254.54</v>
      </c>
      <c r="S382" s="18">
        <v>37983.16</v>
      </c>
      <c r="T382" s="18">
        <v>146383.15</v>
      </c>
      <c r="U382" s="22">
        <f t="shared" si="69"/>
        <v>3180620.85</v>
      </c>
      <c r="V382" s="21">
        <f t="shared" si="70"/>
        <v>9139527.66</v>
      </c>
      <c r="W382" s="23">
        <f t="shared" si="60"/>
        <v>0.7888376891478202</v>
      </c>
      <c r="X382" s="23">
        <f t="shared" si="60"/>
        <v>0.01000000092146107</v>
      </c>
      <c r="Y382" s="23">
        <f t="shared" si="61"/>
        <v>0.8373766540440104</v>
      </c>
      <c r="Z382" s="24">
        <f t="shared" si="62"/>
        <v>1.294602885360515</v>
      </c>
      <c r="AA382" s="24">
        <f t="shared" si="63"/>
        <v>0.2742258690375035</v>
      </c>
      <c r="AB382" s="25"/>
      <c r="AC382" s="24">
        <f t="shared" si="64"/>
        <v>2.406205408442029</v>
      </c>
      <c r="AD382" s="35">
        <v>462116.12903225806</v>
      </c>
      <c r="AE382" s="27">
        <f t="shared" si="65"/>
        <v>11119.463290057138</v>
      </c>
      <c r="AF382" s="29"/>
      <c r="AG382" s="30">
        <f>F382/H382</f>
        <v>414935072.0996285</v>
      </c>
      <c r="AH382" s="23">
        <f>(M382/AG382)*100</f>
        <v>0.2510263605169307</v>
      </c>
      <c r="AI382" s="23">
        <f>(Q382/AG382)*100</f>
        <v>1.1850794812590157</v>
      </c>
      <c r="AJ382" s="23">
        <f>(R382/AG382)*100</f>
        <v>0.7221020206459146</v>
      </c>
      <c r="AK382" s="23">
        <f>(U382/AG382)*100</f>
        <v>0.7665345891118872</v>
      </c>
      <c r="AL382" s="23">
        <f t="shared" si="71"/>
        <v>2.203</v>
      </c>
    </row>
    <row r="383" spans="1:38" ht="12.75">
      <c r="A383" s="14" t="s">
        <v>804</v>
      </c>
      <c r="B383" s="15" t="s">
        <v>805</v>
      </c>
      <c r="C383" s="16" t="s">
        <v>793</v>
      </c>
      <c r="D383" s="17"/>
      <c r="E383" s="17"/>
      <c r="F383" s="36">
        <v>1838510136</v>
      </c>
      <c r="G383" s="34">
        <v>91.59</v>
      </c>
      <c r="H383" s="20">
        <f t="shared" si="66"/>
        <v>0.9159</v>
      </c>
      <c r="I383" s="18">
        <v>4516319.42</v>
      </c>
      <c r="L383" s="18">
        <v>363612.28</v>
      </c>
      <c r="M383" s="21">
        <f t="shared" si="67"/>
        <v>4879931.7</v>
      </c>
      <c r="N383" s="18">
        <v>16756157.4</v>
      </c>
      <c r="O383" s="18">
        <v>9449393.48</v>
      </c>
      <c r="Q383" s="21">
        <f t="shared" si="68"/>
        <v>26205550.880000003</v>
      </c>
      <c r="R383" s="18">
        <v>7939833</v>
      </c>
      <c r="S383" s="18">
        <v>368840</v>
      </c>
      <c r="T383" s="18">
        <v>688997</v>
      </c>
      <c r="U383" s="22">
        <f t="shared" si="69"/>
        <v>8997670</v>
      </c>
      <c r="V383" s="21">
        <f t="shared" si="70"/>
        <v>40083152.580000006</v>
      </c>
      <c r="W383" s="23">
        <f t="shared" si="60"/>
        <v>0.4318623457401488</v>
      </c>
      <c r="X383" s="23">
        <f t="shared" si="60"/>
        <v>0.02006189646593278</v>
      </c>
      <c r="Y383" s="23">
        <f t="shared" si="61"/>
        <v>0.48940007584489054</v>
      </c>
      <c r="Z383" s="24">
        <f t="shared" si="62"/>
        <v>1.4253688552957753</v>
      </c>
      <c r="AA383" s="24">
        <f t="shared" si="63"/>
        <v>0.26542859919266715</v>
      </c>
      <c r="AB383" s="25"/>
      <c r="AC383" s="24">
        <f t="shared" si="64"/>
        <v>2.1801975303333334</v>
      </c>
      <c r="AD383" s="35">
        <v>671769.1955775829</v>
      </c>
      <c r="AE383" s="27">
        <f t="shared" si="65"/>
        <v>14645.895411522562</v>
      </c>
      <c r="AF383" s="29"/>
      <c r="AG383" s="30">
        <f>F383/H383</f>
        <v>2007326275.7943006</v>
      </c>
      <c r="AH383" s="23">
        <f>(M383/AG383)*100</f>
        <v>0.24310605400056387</v>
      </c>
      <c r="AI383" s="23">
        <f>(Q383/AG383)*100</f>
        <v>1.3054953345654006</v>
      </c>
      <c r="AJ383" s="23">
        <f>(R383/AG383)*100</f>
        <v>0.39554272246340233</v>
      </c>
      <c r="AK383" s="23">
        <f>(U383/AG383)*100</f>
        <v>0.4482415294663353</v>
      </c>
      <c r="AL383" s="23">
        <f t="shared" si="71"/>
        <v>1.996</v>
      </c>
    </row>
    <row r="384" spans="1:38" ht="12.75">
      <c r="A384" s="14" t="s">
        <v>806</v>
      </c>
      <c r="B384" s="15" t="s">
        <v>807</v>
      </c>
      <c r="C384" s="16" t="s">
        <v>793</v>
      </c>
      <c r="D384" s="17"/>
      <c r="E384" s="17"/>
      <c r="F384" s="36">
        <v>2280491100</v>
      </c>
      <c r="G384" s="34">
        <v>68.06</v>
      </c>
      <c r="H384" s="20">
        <f t="shared" si="66"/>
        <v>0.6806</v>
      </c>
      <c r="I384" s="18">
        <v>7441916.140000001</v>
      </c>
      <c r="L384" s="18">
        <v>599501.36</v>
      </c>
      <c r="M384" s="21">
        <f t="shared" si="67"/>
        <v>8041417.500000001</v>
      </c>
      <c r="N384" s="18">
        <v>25539181.5</v>
      </c>
      <c r="O384" s="18">
        <v>17129049.14</v>
      </c>
      <c r="Q384" s="21">
        <f t="shared" si="68"/>
        <v>42668230.64</v>
      </c>
      <c r="R384" s="18">
        <v>10673648</v>
      </c>
      <c r="S384" s="18">
        <v>684147</v>
      </c>
      <c r="T384" s="18">
        <v>1132408</v>
      </c>
      <c r="U384" s="22">
        <f t="shared" si="69"/>
        <v>12490203</v>
      </c>
      <c r="V384" s="21">
        <f t="shared" si="70"/>
        <v>63199851.14</v>
      </c>
      <c r="W384" s="23">
        <f t="shared" si="60"/>
        <v>0.46804164243394764</v>
      </c>
      <c r="X384" s="23">
        <f t="shared" si="60"/>
        <v>0.029999985529432675</v>
      </c>
      <c r="Y384" s="23">
        <f t="shared" si="61"/>
        <v>0.5476979497968661</v>
      </c>
      <c r="Z384" s="24">
        <f t="shared" si="62"/>
        <v>1.8710106187215554</v>
      </c>
      <c r="AA384" s="24">
        <f t="shared" si="63"/>
        <v>0.3526177979821978</v>
      </c>
      <c r="AB384" s="25"/>
      <c r="AC384" s="24">
        <f t="shared" si="64"/>
        <v>2.771326366500619</v>
      </c>
      <c r="AD384" s="35">
        <v>311129.9031072502</v>
      </c>
      <c r="AE384" s="27">
        <f t="shared" si="65"/>
        <v>8622.425038879053</v>
      </c>
      <c r="AF384" s="29"/>
      <c r="AG384" s="30">
        <f>F384/H384</f>
        <v>3350706876.28563</v>
      </c>
      <c r="AH384" s="23">
        <f>(M384/AG384)*100</f>
        <v>0.23999167330668383</v>
      </c>
      <c r="AI384" s="23">
        <f>(Q384/AG384)*100</f>
        <v>1.2734098271018905</v>
      </c>
      <c r="AJ384" s="23">
        <f>(R384/AG384)*100</f>
        <v>0.3185491418405448</v>
      </c>
      <c r="AK384" s="23">
        <f>(U384/AG384)*100</f>
        <v>0.3727632246317471</v>
      </c>
      <c r="AL384" s="23">
        <f t="shared" si="71"/>
        <v>1.886</v>
      </c>
    </row>
    <row r="385" spans="1:38" ht="12.75">
      <c r="A385" s="14" t="s">
        <v>808</v>
      </c>
      <c r="B385" s="15" t="s">
        <v>809</v>
      </c>
      <c r="C385" s="16" t="s">
        <v>793</v>
      </c>
      <c r="D385" s="17"/>
      <c r="E385" s="17"/>
      <c r="F385" s="36">
        <v>1517017200</v>
      </c>
      <c r="G385" s="34">
        <v>102.47</v>
      </c>
      <c r="H385" s="20">
        <f t="shared" si="66"/>
        <v>1.0247</v>
      </c>
      <c r="I385" s="18">
        <v>3238226.71</v>
      </c>
      <c r="L385" s="18">
        <v>254381.39</v>
      </c>
      <c r="M385" s="21">
        <f t="shared" si="67"/>
        <v>3492608.1</v>
      </c>
      <c r="N385" s="18">
        <v>12915430.18</v>
      </c>
      <c r="Q385" s="21">
        <f t="shared" si="68"/>
        <v>12915430.18</v>
      </c>
      <c r="R385" s="18">
        <v>11676081.52</v>
      </c>
      <c r="T385" s="18">
        <v>505000.18</v>
      </c>
      <c r="U385" s="22">
        <f t="shared" si="69"/>
        <v>12181081.7</v>
      </c>
      <c r="V385" s="21">
        <f t="shared" si="70"/>
        <v>28589119.98</v>
      </c>
      <c r="W385" s="23">
        <f t="shared" si="60"/>
        <v>0.7696736411426317</v>
      </c>
      <c r="X385" s="23">
        <f t="shared" si="60"/>
        <v>0</v>
      </c>
      <c r="Y385" s="23">
        <f t="shared" si="61"/>
        <v>0.8029626625195811</v>
      </c>
      <c r="Z385" s="24">
        <f t="shared" si="62"/>
        <v>0.8513700556592239</v>
      </c>
      <c r="AA385" s="24">
        <f t="shared" si="63"/>
        <v>0.23022864210109156</v>
      </c>
      <c r="AB385" s="25"/>
      <c r="AC385" s="24">
        <f t="shared" si="64"/>
        <v>1.8845613602798967</v>
      </c>
      <c r="AD385" s="35">
        <v>289446.33204633207</v>
      </c>
      <c r="AE385" s="27">
        <f t="shared" si="65"/>
        <v>5454.793732492622</v>
      </c>
      <c r="AF385" s="29"/>
      <c r="AG385" s="30">
        <f>F385/H385</f>
        <v>1480450082.9511077</v>
      </c>
      <c r="AH385" s="23">
        <f>(M385/AG385)*100</f>
        <v>0.2359152895609885</v>
      </c>
      <c r="AI385" s="23">
        <f>(Q385/AG385)*100</f>
        <v>0.8723988960340067</v>
      </c>
      <c r="AJ385" s="23">
        <f>(R385/AG385)*100</f>
        <v>0.7886845800788547</v>
      </c>
      <c r="AK385" s="23">
        <f>(U385/AG385)*100</f>
        <v>0.8227958402838147</v>
      </c>
      <c r="AL385" s="23">
        <f t="shared" si="71"/>
        <v>1.931</v>
      </c>
    </row>
    <row r="386" spans="1:38" ht="12.75">
      <c r="A386" s="14" t="s">
        <v>810</v>
      </c>
      <c r="B386" s="15" t="s">
        <v>811</v>
      </c>
      <c r="C386" s="16" t="s">
        <v>793</v>
      </c>
      <c r="D386" s="17"/>
      <c r="E386" s="17"/>
      <c r="F386" s="36">
        <v>2464273822</v>
      </c>
      <c r="G386" s="34">
        <v>66.94</v>
      </c>
      <c r="H386" s="20">
        <f t="shared" si="66"/>
        <v>0.6694</v>
      </c>
      <c r="I386" s="18">
        <v>8415839.72</v>
      </c>
      <c r="L386" s="18">
        <v>678329.48</v>
      </c>
      <c r="M386" s="21">
        <f t="shared" si="67"/>
        <v>9094169.200000001</v>
      </c>
      <c r="N386" s="18">
        <v>17651079</v>
      </c>
      <c r="O386" s="18">
        <v>10691587.35</v>
      </c>
      <c r="Q386" s="21">
        <f t="shared" si="68"/>
        <v>28342666.35</v>
      </c>
      <c r="R386" s="18">
        <v>12293652</v>
      </c>
      <c r="S386" s="18">
        <v>246427</v>
      </c>
      <c r="T386" s="18">
        <v>1271245</v>
      </c>
      <c r="U386" s="22">
        <f t="shared" si="69"/>
        <v>13811324</v>
      </c>
      <c r="V386" s="21">
        <f t="shared" si="70"/>
        <v>51248159.55</v>
      </c>
      <c r="W386" s="23">
        <f aca="true" t="shared" si="72" ref="W386:X449">(R386/$F386)*100</f>
        <v>0.4988752422822272</v>
      </c>
      <c r="X386" s="23">
        <f t="shared" si="72"/>
        <v>0.009999984490359935</v>
      </c>
      <c r="Y386" s="23">
        <f aca="true" t="shared" si="73" ref="Y386:Y449">(U386/$F386)*100</f>
        <v>0.5604622293471736</v>
      </c>
      <c r="Z386" s="24">
        <f aca="true" t="shared" si="74" ref="Z386:Z449">(Q386/F386)*100</f>
        <v>1.1501427356395462</v>
      </c>
      <c r="AA386" s="24">
        <f aca="true" t="shared" si="75" ref="AA386:AA449">(M386/F386)*100</f>
        <v>0.36904053108104645</v>
      </c>
      <c r="AB386" s="25"/>
      <c r="AC386" s="24">
        <f aca="true" t="shared" si="76" ref="AC386:AC449">((V386/F386)*100)-AB386</f>
        <v>2.079645496067766</v>
      </c>
      <c r="AD386" s="35">
        <v>360792.11396591197</v>
      </c>
      <c r="AE386" s="27">
        <f aca="true" t="shared" si="77" ref="AE386:AE449">AD386/100*AC386</f>
        <v>7503.19694825977</v>
      </c>
      <c r="AF386" s="29"/>
      <c r="AG386" s="30">
        <f>F386/H386</f>
        <v>3681317331.9390497</v>
      </c>
      <c r="AH386" s="23">
        <f>(M386/AG386)*100</f>
        <v>0.2470357315056525</v>
      </c>
      <c r="AI386" s="23">
        <f>(Q386/AG386)*100</f>
        <v>0.7699055472371122</v>
      </c>
      <c r="AJ386" s="23">
        <f>(R386/AG386)*100</f>
        <v>0.3339470871837229</v>
      </c>
      <c r="AK386" s="23">
        <f>(U386/AG386)*100</f>
        <v>0.375173416324998</v>
      </c>
      <c r="AL386" s="23">
        <f t="shared" si="71"/>
        <v>1.392</v>
      </c>
    </row>
    <row r="387" spans="1:38" ht="12.75">
      <c r="A387" s="14" t="s">
        <v>812</v>
      </c>
      <c r="B387" s="15" t="s">
        <v>813</v>
      </c>
      <c r="C387" s="16" t="s">
        <v>793</v>
      </c>
      <c r="D387" s="17"/>
      <c r="E387" s="17"/>
      <c r="F387" s="36">
        <v>3295162230</v>
      </c>
      <c r="G387" s="34">
        <v>99.05</v>
      </c>
      <c r="H387" s="20">
        <f aca="true" t="shared" si="78" ref="H387:H450">G387/100</f>
        <v>0.9904999999999999</v>
      </c>
      <c r="I387" s="18">
        <v>7300748.07</v>
      </c>
      <c r="L387" s="18">
        <v>583708.54</v>
      </c>
      <c r="M387" s="21">
        <f aca="true" t="shared" si="79" ref="M387:M450">SUM(I387:L387)</f>
        <v>7884456.61</v>
      </c>
      <c r="N387" s="18">
        <v>15688580</v>
      </c>
      <c r="O387" s="18">
        <v>6996951.71</v>
      </c>
      <c r="Q387" s="21">
        <f aca="true" t="shared" si="80" ref="Q387:Q450">SUM(N387:P387)</f>
        <v>22685531.71</v>
      </c>
      <c r="R387" s="18">
        <v>10741254.99</v>
      </c>
      <c r="T387" s="18">
        <v>1121828.71</v>
      </c>
      <c r="U387" s="22">
        <f aca="true" t="shared" si="81" ref="U387:U450">SUM(R387:T387)</f>
        <v>11863083.7</v>
      </c>
      <c r="V387" s="21">
        <f aca="true" t="shared" si="82" ref="V387:V450">T387+S387+R387+P387+O387+N387+L387+K387+J387+I387</f>
        <v>42433072.019999996</v>
      </c>
      <c r="W387" s="23">
        <f t="shared" si="72"/>
        <v>0.3259704451637879</v>
      </c>
      <c r="X387" s="23">
        <f t="shared" si="72"/>
        <v>0</v>
      </c>
      <c r="Y387" s="23">
        <f t="shared" si="73"/>
        <v>0.360015163805759</v>
      </c>
      <c r="Z387" s="24">
        <f t="shared" si="74"/>
        <v>0.688449615726507</v>
      </c>
      <c r="AA387" s="24">
        <f t="shared" si="75"/>
        <v>0.2392737006456887</v>
      </c>
      <c r="AB387" s="25"/>
      <c r="AC387" s="24">
        <f t="shared" si="76"/>
        <v>1.2877384801779546</v>
      </c>
      <c r="AD387" s="35">
        <v>664437.924894788</v>
      </c>
      <c r="AE387" s="27">
        <f t="shared" si="77"/>
        <v>8556.22283576608</v>
      </c>
      <c r="AF387" s="29"/>
      <c r="AG387" s="30">
        <f>F387/H387</f>
        <v>3326766511.8626957</v>
      </c>
      <c r="AH387" s="23">
        <f>(M387/AG387)*100</f>
        <v>0.23700060048955468</v>
      </c>
      <c r="AI387" s="23">
        <f>(Q387/AG387)*100</f>
        <v>0.6819093443771052</v>
      </c>
      <c r="AJ387" s="23">
        <f>(R387/AG387)*100</f>
        <v>0.3228737259347319</v>
      </c>
      <c r="AK387" s="23">
        <f>(U387/AG387)*100</f>
        <v>0.3565950197496042</v>
      </c>
      <c r="AL387" s="23">
        <f aca="true" t="shared" si="83" ref="AL387:AL450">ROUND(AH387,3)+ROUND(AI387,3)+ROUND(AK387,3)</f>
        <v>1.276</v>
      </c>
    </row>
    <row r="388" spans="1:38" ht="12.75">
      <c r="A388" s="14" t="s">
        <v>814</v>
      </c>
      <c r="B388" s="15" t="s">
        <v>815</v>
      </c>
      <c r="C388" s="16" t="s">
        <v>793</v>
      </c>
      <c r="D388" s="17"/>
      <c r="E388" s="17"/>
      <c r="F388" s="36">
        <v>1974169160</v>
      </c>
      <c r="G388" s="34">
        <v>50.84</v>
      </c>
      <c r="H388" s="20">
        <f t="shared" si="78"/>
        <v>0.5084000000000001</v>
      </c>
      <c r="I388" s="18">
        <v>8989967.52</v>
      </c>
      <c r="L388" s="18">
        <v>721924.23</v>
      </c>
      <c r="M388" s="21">
        <f t="shared" si="79"/>
        <v>9711891.75</v>
      </c>
      <c r="N388" s="18">
        <v>21812838.42</v>
      </c>
      <c r="O388" s="18">
        <v>10263332.44</v>
      </c>
      <c r="Q388" s="21">
        <f t="shared" si="80"/>
        <v>32076170.86</v>
      </c>
      <c r="R388" s="18">
        <v>14746816.38</v>
      </c>
      <c r="S388" s="18">
        <v>197416.92</v>
      </c>
      <c r="U388" s="22">
        <f t="shared" si="81"/>
        <v>14944233.3</v>
      </c>
      <c r="V388" s="21">
        <f t="shared" si="82"/>
        <v>56732295.91</v>
      </c>
      <c r="W388" s="23">
        <f t="shared" si="72"/>
        <v>0.7469884890715242</v>
      </c>
      <c r="X388" s="23">
        <f t="shared" si="72"/>
        <v>0.010000000202616884</v>
      </c>
      <c r="Y388" s="23">
        <f t="shared" si="73"/>
        <v>0.7569884892741411</v>
      </c>
      <c r="Z388" s="24">
        <f t="shared" si="74"/>
        <v>1.6247934325952087</v>
      </c>
      <c r="AA388" s="24">
        <f t="shared" si="75"/>
        <v>0.4919483064966935</v>
      </c>
      <c r="AB388" s="25"/>
      <c r="AC388" s="24">
        <f t="shared" si="76"/>
        <v>2.873730228366043</v>
      </c>
      <c r="AD388" s="35">
        <v>238075.0202347228</v>
      </c>
      <c r="AE388" s="27">
        <f t="shared" si="77"/>
        <v>6841.633822673803</v>
      </c>
      <c r="AF388" s="29"/>
      <c r="AG388" s="30">
        <f>F388/H388</f>
        <v>3883102202.9897714</v>
      </c>
      <c r="AH388" s="23">
        <f>(M388/AG388)*100</f>
        <v>0.250106519022919</v>
      </c>
      <c r="AI388" s="23">
        <f>(Q388/AG388)*100</f>
        <v>0.8260449811314043</v>
      </c>
      <c r="AJ388" s="23">
        <f>(R388/AG388)*100</f>
        <v>0.3797689478439629</v>
      </c>
      <c r="AK388" s="23">
        <f>(U388/AG388)*100</f>
        <v>0.3848529479469734</v>
      </c>
      <c r="AL388" s="23">
        <f t="shared" si="83"/>
        <v>1.461</v>
      </c>
    </row>
    <row r="389" spans="1:38" ht="12.75">
      <c r="A389" s="14" t="s">
        <v>816</v>
      </c>
      <c r="B389" s="15" t="s">
        <v>817</v>
      </c>
      <c r="C389" s="16" t="s">
        <v>793</v>
      </c>
      <c r="D389" s="17"/>
      <c r="E389" s="17"/>
      <c r="F389" s="36">
        <v>2065009914</v>
      </c>
      <c r="G389" s="34">
        <v>80.87</v>
      </c>
      <c r="H389" s="20">
        <f t="shared" si="78"/>
        <v>0.8087000000000001</v>
      </c>
      <c r="I389" s="18">
        <v>5846593.58</v>
      </c>
      <c r="L389" s="18">
        <v>470592.27</v>
      </c>
      <c r="M389" s="21">
        <f t="shared" si="79"/>
        <v>6317185.85</v>
      </c>
      <c r="N389" s="18">
        <v>9147592</v>
      </c>
      <c r="Q389" s="21">
        <f t="shared" si="80"/>
        <v>9147592</v>
      </c>
      <c r="R389" s="18">
        <v>5435713</v>
      </c>
      <c r="S389" s="18">
        <v>784704</v>
      </c>
      <c r="U389" s="22">
        <f t="shared" si="81"/>
        <v>6220417</v>
      </c>
      <c r="V389" s="21">
        <f t="shared" si="82"/>
        <v>21685194.85</v>
      </c>
      <c r="W389" s="23">
        <f t="shared" si="72"/>
        <v>0.2632293899970109</v>
      </c>
      <c r="X389" s="23">
        <f t="shared" si="72"/>
        <v>0.038000011267742516</v>
      </c>
      <c r="Y389" s="23">
        <f t="shared" si="73"/>
        <v>0.30122940126475345</v>
      </c>
      <c r="Z389" s="24">
        <f t="shared" si="74"/>
        <v>0.44298053670264365</v>
      </c>
      <c r="AA389" s="24">
        <f t="shared" si="75"/>
        <v>0.30591552162397995</v>
      </c>
      <c r="AB389" s="25"/>
      <c r="AC389" s="24">
        <f t="shared" si="76"/>
        <v>1.0501254595913772</v>
      </c>
      <c r="AD389" s="35">
        <v>1262915.866356383</v>
      </c>
      <c r="AE389" s="27">
        <f t="shared" si="77"/>
        <v>13262.20104582739</v>
      </c>
      <c r="AF389" s="29"/>
      <c r="AG389" s="30">
        <f>F389/H389</f>
        <v>2553493154.445406</v>
      </c>
      <c r="AH389" s="23">
        <f>(M389/AG389)*100</f>
        <v>0.2473938823373126</v>
      </c>
      <c r="AI389" s="23">
        <f>(Q389/AG389)*100</f>
        <v>0.35823836003142795</v>
      </c>
      <c r="AJ389" s="23">
        <f>(R389/AG389)*100</f>
        <v>0.21287360769058275</v>
      </c>
      <c r="AK389" s="23">
        <f>(U389/AG389)*100</f>
        <v>0.24360421680280614</v>
      </c>
      <c r="AL389" s="23">
        <f t="shared" si="83"/>
        <v>0.849</v>
      </c>
    </row>
    <row r="390" spans="1:38" ht="12.75">
      <c r="A390" s="14" t="s">
        <v>818</v>
      </c>
      <c r="B390" s="15" t="s">
        <v>819</v>
      </c>
      <c r="C390" s="16" t="s">
        <v>793</v>
      </c>
      <c r="D390" s="17"/>
      <c r="E390" s="17"/>
      <c r="F390" s="36">
        <v>2807554783</v>
      </c>
      <c r="G390" s="34">
        <v>97.58</v>
      </c>
      <c r="H390" s="20">
        <f t="shared" si="78"/>
        <v>0.9758</v>
      </c>
      <c r="I390" s="18">
        <v>6529024.800000001</v>
      </c>
      <c r="L390" s="18">
        <v>525868.22</v>
      </c>
      <c r="M390" s="21">
        <f t="shared" si="79"/>
        <v>7054893.0200000005</v>
      </c>
      <c r="N390" s="18">
        <v>38131038</v>
      </c>
      <c r="Q390" s="21">
        <f t="shared" si="80"/>
        <v>38131038</v>
      </c>
      <c r="R390" s="18">
        <v>16043569</v>
      </c>
      <c r="S390" s="18">
        <v>280703</v>
      </c>
      <c r="T390" s="18">
        <v>991716</v>
      </c>
      <c r="U390" s="22">
        <f t="shared" si="81"/>
        <v>17315988</v>
      </c>
      <c r="V390" s="21">
        <f t="shared" si="82"/>
        <v>62501919.019999996</v>
      </c>
      <c r="W390" s="23">
        <f t="shared" si="72"/>
        <v>0.5714427763670106</v>
      </c>
      <c r="X390" s="23">
        <f t="shared" si="72"/>
        <v>0.009998130818307882</v>
      </c>
      <c r="Y390" s="23">
        <f t="shared" si="73"/>
        <v>0.6167640291420095</v>
      </c>
      <c r="Z390" s="24">
        <f t="shared" si="74"/>
        <v>1.3581582888742514</v>
      </c>
      <c r="AA390" s="24">
        <f t="shared" si="75"/>
        <v>0.2512824705226776</v>
      </c>
      <c r="AB390" s="25"/>
      <c r="AC390" s="24">
        <f t="shared" si="76"/>
        <v>2.226204788538938</v>
      </c>
      <c r="AD390" s="35">
        <v>320348.39077546884</v>
      </c>
      <c r="AE390" s="27">
        <f t="shared" si="77"/>
        <v>7131.611215450917</v>
      </c>
      <c r="AF390" s="29"/>
      <c r="AG390" s="30">
        <f>F390/H390</f>
        <v>2877182601.967616</v>
      </c>
      <c r="AH390" s="23">
        <f>(M390/AG390)*100</f>
        <v>0.24520143473602882</v>
      </c>
      <c r="AI390" s="23">
        <f>(Q390/AG390)*100</f>
        <v>1.3252908582834946</v>
      </c>
      <c r="AJ390" s="23">
        <f>(R390/AG390)*100</f>
        <v>0.557613861178929</v>
      </c>
      <c r="AK390" s="23">
        <f>(U390/AG390)*100</f>
        <v>0.6018383396367729</v>
      </c>
      <c r="AL390" s="23">
        <f t="shared" si="83"/>
        <v>2.1719999999999997</v>
      </c>
    </row>
    <row r="391" spans="1:38" ht="12.75">
      <c r="A391" s="14" t="s">
        <v>820</v>
      </c>
      <c r="B391" s="15" t="s">
        <v>821</v>
      </c>
      <c r="C391" s="16" t="s">
        <v>793</v>
      </c>
      <c r="D391" s="33"/>
      <c r="E391" s="17"/>
      <c r="F391" s="36">
        <v>1631644600</v>
      </c>
      <c r="G391" s="34">
        <v>73.74</v>
      </c>
      <c r="H391" s="20">
        <f t="shared" si="78"/>
        <v>0.7373999999999999</v>
      </c>
      <c r="I391" s="18">
        <v>4978682.93</v>
      </c>
      <c r="L391" s="18">
        <v>399378.01</v>
      </c>
      <c r="M391" s="21">
        <f t="shared" si="79"/>
        <v>5378060.9399999995</v>
      </c>
      <c r="N391" s="18">
        <v>32852998</v>
      </c>
      <c r="Q391" s="21">
        <f t="shared" si="80"/>
        <v>32852998</v>
      </c>
      <c r="R391" s="18">
        <v>7813439.71</v>
      </c>
      <c r="S391" s="18">
        <v>81582.23</v>
      </c>
      <c r="T391" s="18">
        <v>771503</v>
      </c>
      <c r="U391" s="22">
        <f t="shared" si="81"/>
        <v>8666524.940000001</v>
      </c>
      <c r="V391" s="21">
        <f t="shared" si="82"/>
        <v>46897583.879999995</v>
      </c>
      <c r="W391" s="23">
        <f t="shared" si="72"/>
        <v>0.4788689712208161</v>
      </c>
      <c r="X391" s="23">
        <f t="shared" si="72"/>
        <v>0.004999999999999999</v>
      </c>
      <c r="Y391" s="23">
        <f t="shared" si="73"/>
        <v>0.5311527363250552</v>
      </c>
      <c r="Z391" s="24">
        <f t="shared" si="74"/>
        <v>2.0134898249287865</v>
      </c>
      <c r="AA391" s="24">
        <f t="shared" si="75"/>
        <v>0.32960982679684037</v>
      </c>
      <c r="AB391" s="25"/>
      <c r="AC391" s="24">
        <f t="shared" si="76"/>
        <v>2.874252388050682</v>
      </c>
      <c r="AD391" s="35">
        <v>446714.9721652505</v>
      </c>
      <c r="AE391" s="27">
        <f t="shared" si="77"/>
        <v>12839.715755239651</v>
      </c>
      <c r="AF391" s="29"/>
      <c r="AG391" s="30">
        <f>F391/H391</f>
        <v>2212699484.6758885</v>
      </c>
      <c r="AH391" s="23">
        <f>(M391/AG391)*100</f>
        <v>0.2430542862799901</v>
      </c>
      <c r="AI391" s="23">
        <f>(Q391/AG391)*100</f>
        <v>1.4847473969024871</v>
      </c>
      <c r="AJ391" s="23">
        <f>(R391/AG391)*100</f>
        <v>0.35311797937822975</v>
      </c>
      <c r="AK391" s="23">
        <f>(U391/AG391)*100</f>
        <v>0.3916720277660956</v>
      </c>
      <c r="AL391" s="23">
        <f t="shared" si="83"/>
        <v>2.12</v>
      </c>
    </row>
    <row r="392" spans="1:38" ht="12.75">
      <c r="A392" s="14" t="s">
        <v>822</v>
      </c>
      <c r="B392" s="15" t="s">
        <v>823</v>
      </c>
      <c r="C392" s="16" t="s">
        <v>793</v>
      </c>
      <c r="D392" s="17"/>
      <c r="E392" s="17"/>
      <c r="F392" s="36">
        <v>1561035700</v>
      </c>
      <c r="G392" s="34">
        <v>105.77</v>
      </c>
      <c r="H392" s="20">
        <f t="shared" si="78"/>
        <v>1.0576999999999999</v>
      </c>
      <c r="I392" s="18">
        <v>3367599.81</v>
      </c>
      <c r="L392" s="18">
        <v>269799.19</v>
      </c>
      <c r="M392" s="21">
        <f t="shared" si="79"/>
        <v>3637399</v>
      </c>
      <c r="N392" s="18">
        <v>17364451.5</v>
      </c>
      <c r="Q392" s="21">
        <f t="shared" si="80"/>
        <v>17364451.5</v>
      </c>
      <c r="R392" s="18">
        <v>11752765</v>
      </c>
      <c r="T392" s="18">
        <v>517463</v>
      </c>
      <c r="U392" s="22">
        <f t="shared" si="81"/>
        <v>12270228</v>
      </c>
      <c r="V392" s="21">
        <f t="shared" si="82"/>
        <v>33272078.5</v>
      </c>
      <c r="W392" s="23">
        <f t="shared" si="72"/>
        <v>0.7528825253644104</v>
      </c>
      <c r="X392" s="23">
        <f t="shared" si="72"/>
        <v>0</v>
      </c>
      <c r="Y392" s="23">
        <f t="shared" si="73"/>
        <v>0.7860312227324461</v>
      </c>
      <c r="Z392" s="24">
        <f t="shared" si="74"/>
        <v>1.1123673532898704</v>
      </c>
      <c r="AA392" s="24">
        <f t="shared" si="75"/>
        <v>0.2330119035714558</v>
      </c>
      <c r="AB392" s="25"/>
      <c r="AC392" s="24">
        <f t="shared" si="76"/>
        <v>2.131410479593772</v>
      </c>
      <c r="AD392" s="35">
        <v>362517.6454293629</v>
      </c>
      <c r="AE392" s="27">
        <f t="shared" si="77"/>
        <v>7726.739085058034</v>
      </c>
      <c r="AF392" s="29"/>
      <c r="AG392" s="30">
        <f>F392/H392</f>
        <v>1475877564.5268037</v>
      </c>
      <c r="AH392" s="23">
        <f>(M392/AG392)*100</f>
        <v>0.24645669040752874</v>
      </c>
      <c r="AI392" s="23">
        <f>(Q392/AG392)*100</f>
        <v>1.1765509495746955</v>
      </c>
      <c r="AJ392" s="23">
        <f>(R392/AG392)*100</f>
        <v>0.7963238470779366</v>
      </c>
      <c r="AK392" s="23">
        <f>(U392/AG392)*100</f>
        <v>0.8313852242841081</v>
      </c>
      <c r="AL392" s="23">
        <f t="shared" si="83"/>
        <v>2.254</v>
      </c>
    </row>
    <row r="393" spans="1:38" ht="12.75">
      <c r="A393" s="14" t="s">
        <v>824</v>
      </c>
      <c r="B393" s="15" t="s">
        <v>825</v>
      </c>
      <c r="C393" s="16" t="s">
        <v>793</v>
      </c>
      <c r="D393" s="17"/>
      <c r="E393" s="17"/>
      <c r="F393" s="36">
        <v>2098080953</v>
      </c>
      <c r="G393" s="34">
        <v>59.3</v>
      </c>
      <c r="H393" s="20">
        <f t="shared" si="78"/>
        <v>0.593</v>
      </c>
      <c r="I393" s="18">
        <v>7865760.26</v>
      </c>
      <c r="L393" s="18">
        <v>632191.74</v>
      </c>
      <c r="M393" s="21">
        <f t="shared" si="79"/>
        <v>8497952</v>
      </c>
      <c r="N393" s="18">
        <v>34733011</v>
      </c>
      <c r="Q393" s="21">
        <f t="shared" si="80"/>
        <v>34733011</v>
      </c>
      <c r="R393" s="18">
        <v>11976513</v>
      </c>
      <c r="S393" s="18">
        <v>419616.19</v>
      </c>
      <c r="T393" s="18">
        <v>1197291</v>
      </c>
      <c r="U393" s="22">
        <f t="shared" si="81"/>
        <v>13593420.19</v>
      </c>
      <c r="V393" s="21">
        <f t="shared" si="82"/>
        <v>56824383.19</v>
      </c>
      <c r="W393" s="23">
        <f t="shared" si="72"/>
        <v>0.5708317871564987</v>
      </c>
      <c r="X393" s="23">
        <f t="shared" si="72"/>
        <v>0.01999999997140244</v>
      </c>
      <c r="Y393" s="23">
        <f t="shared" si="73"/>
        <v>0.6478977930076085</v>
      </c>
      <c r="Z393" s="24">
        <f t="shared" si="74"/>
        <v>1.6554657221560507</v>
      </c>
      <c r="AA393" s="24">
        <f t="shared" si="75"/>
        <v>0.40503451441418237</v>
      </c>
      <c r="AB393" s="25"/>
      <c r="AC393" s="24">
        <f t="shared" si="76"/>
        <v>2.7083980295778414</v>
      </c>
      <c r="AD393" s="35">
        <v>410589.8785425101</v>
      </c>
      <c r="AE393" s="27">
        <f t="shared" si="77"/>
        <v>11120.408180091395</v>
      </c>
      <c r="AF393" s="29"/>
      <c r="AG393" s="30">
        <f>F393/H393</f>
        <v>3538079178.752108</v>
      </c>
      <c r="AH393" s="23">
        <f>(M393/AG393)*100</f>
        <v>0.24018546704761015</v>
      </c>
      <c r="AI393" s="23">
        <f>(Q393/AG393)*100</f>
        <v>0.9816911732385379</v>
      </c>
      <c r="AJ393" s="23">
        <f>(R393/AG393)*100</f>
        <v>0.33850324978380375</v>
      </c>
      <c r="AK393" s="23">
        <f>(U393/AG393)*100</f>
        <v>0.38420339125351183</v>
      </c>
      <c r="AL393" s="23">
        <f t="shared" si="83"/>
        <v>1.6059999999999999</v>
      </c>
    </row>
    <row r="394" spans="1:38" ht="12.75">
      <c r="A394" s="14" t="s">
        <v>826</v>
      </c>
      <c r="B394" s="15" t="s">
        <v>827</v>
      </c>
      <c r="C394" s="16" t="s">
        <v>793</v>
      </c>
      <c r="D394" s="17"/>
      <c r="E394" s="17"/>
      <c r="F394" s="36">
        <v>1291640675</v>
      </c>
      <c r="G394" s="34">
        <v>93.77</v>
      </c>
      <c r="H394" s="20">
        <f t="shared" si="78"/>
        <v>0.9377</v>
      </c>
      <c r="I394" s="18">
        <v>3074910.5700000003</v>
      </c>
      <c r="L394" s="18">
        <v>246148.64</v>
      </c>
      <c r="M394" s="21">
        <f t="shared" si="79"/>
        <v>3321059.2100000004</v>
      </c>
      <c r="N394" s="18">
        <v>9635769</v>
      </c>
      <c r="O394" s="18">
        <v>6104466.76</v>
      </c>
      <c r="Q394" s="21">
        <f t="shared" si="80"/>
        <v>15740235.76</v>
      </c>
      <c r="R394" s="18">
        <v>5465599.78</v>
      </c>
      <c r="S394" s="18">
        <v>109594</v>
      </c>
      <c r="U394" s="22">
        <f t="shared" si="81"/>
        <v>5575193.78</v>
      </c>
      <c r="V394" s="21">
        <f t="shared" si="82"/>
        <v>24636488.75</v>
      </c>
      <c r="W394" s="23">
        <f t="shared" si="72"/>
        <v>0.42315172367887843</v>
      </c>
      <c r="X394" s="23">
        <f t="shared" si="72"/>
        <v>0.008484867511624314</v>
      </c>
      <c r="Y394" s="23">
        <f t="shared" si="73"/>
        <v>0.43163659119050274</v>
      </c>
      <c r="Z394" s="24">
        <f t="shared" si="74"/>
        <v>1.21862341939642</v>
      </c>
      <c r="AA394" s="24">
        <f t="shared" si="75"/>
        <v>0.2571194353259277</v>
      </c>
      <c r="AB394" s="25"/>
      <c r="AC394" s="24">
        <f t="shared" si="76"/>
        <v>1.9073794459128504</v>
      </c>
      <c r="AD394" s="35">
        <v>705554.3150271575</v>
      </c>
      <c r="AE394" s="27">
        <f t="shared" si="77"/>
        <v>13457.597984579204</v>
      </c>
      <c r="AF394" s="29"/>
      <c r="AG394" s="30">
        <f>F394/H394</f>
        <v>1377456196.0115175</v>
      </c>
      <c r="AH394" s="23">
        <f>(M394/AG394)*100</f>
        <v>0.24110089450512234</v>
      </c>
      <c r="AI394" s="23">
        <f>(Q394/AG394)*100</f>
        <v>1.142703180368023</v>
      </c>
      <c r="AJ394" s="23">
        <f>(R394/AG394)*100</f>
        <v>0.39678937129368436</v>
      </c>
      <c r="AK394" s="23">
        <f>(U394/AG394)*100</f>
        <v>0.40474563155933446</v>
      </c>
      <c r="AL394" s="23">
        <f t="shared" si="83"/>
        <v>1.789</v>
      </c>
    </row>
    <row r="395" spans="1:38" ht="12.75">
      <c r="A395" s="14" t="s">
        <v>828</v>
      </c>
      <c r="B395" s="15" t="s">
        <v>829</v>
      </c>
      <c r="C395" s="16" t="s">
        <v>793</v>
      </c>
      <c r="D395" s="17"/>
      <c r="E395" s="17"/>
      <c r="F395" s="36">
        <v>1889924347</v>
      </c>
      <c r="G395" s="34">
        <v>94.05</v>
      </c>
      <c r="H395" s="20">
        <f t="shared" si="78"/>
        <v>0.9405</v>
      </c>
      <c r="I395" s="18">
        <v>4541929.859999999</v>
      </c>
      <c r="L395" s="18">
        <v>364250.22</v>
      </c>
      <c r="M395" s="21">
        <f t="shared" si="79"/>
        <v>4906180.079999999</v>
      </c>
      <c r="N395" s="18">
        <v>15066984</v>
      </c>
      <c r="O395" s="18">
        <v>9188864.03</v>
      </c>
      <c r="Q395" s="21">
        <f t="shared" si="80"/>
        <v>24255848.03</v>
      </c>
      <c r="R395" s="18">
        <v>6312936.12</v>
      </c>
      <c r="S395" s="18">
        <v>435000</v>
      </c>
      <c r="U395" s="22">
        <f t="shared" si="81"/>
        <v>6747936.12</v>
      </c>
      <c r="V395" s="21">
        <f t="shared" si="82"/>
        <v>35909964.23</v>
      </c>
      <c r="W395" s="23">
        <f t="shared" si="72"/>
        <v>0.33403115474018497</v>
      </c>
      <c r="X395" s="23">
        <f t="shared" si="72"/>
        <v>0.023016794333090836</v>
      </c>
      <c r="Y395" s="23">
        <f t="shared" si="73"/>
        <v>0.3570479490732758</v>
      </c>
      <c r="Z395" s="24">
        <f t="shared" si="74"/>
        <v>1.2834295758188885</v>
      </c>
      <c r="AA395" s="24">
        <f t="shared" si="75"/>
        <v>0.25959663876429223</v>
      </c>
      <c r="AB395" s="25"/>
      <c r="AC395" s="24">
        <f t="shared" si="76"/>
        <v>1.9000741636564566</v>
      </c>
      <c r="AD395" s="35">
        <v>914183.6875926842</v>
      </c>
      <c r="AE395" s="27">
        <f t="shared" si="77"/>
        <v>17370.16805631045</v>
      </c>
      <c r="AF395" s="29"/>
      <c r="AG395" s="30">
        <f>F395/H395</f>
        <v>2009488938.8623073</v>
      </c>
      <c r="AH395" s="23">
        <f>(M395/AG395)*100</f>
        <v>0.24415063875781687</v>
      </c>
      <c r="AI395" s="23">
        <f>(Q395/AG395)*100</f>
        <v>1.2070655160576647</v>
      </c>
      <c r="AJ395" s="23">
        <f>(R395/AG395)*100</f>
        <v>0.31415630103314396</v>
      </c>
      <c r="AK395" s="23">
        <f>(U395/AG395)*100</f>
        <v>0.33580359610341587</v>
      </c>
      <c r="AL395" s="23">
        <f t="shared" si="83"/>
        <v>1.7870000000000001</v>
      </c>
    </row>
    <row r="396" spans="1:38" ht="12.75">
      <c r="A396" s="14" t="s">
        <v>830</v>
      </c>
      <c r="B396" s="15" t="s">
        <v>831</v>
      </c>
      <c r="C396" s="16" t="s">
        <v>793</v>
      </c>
      <c r="D396" s="17"/>
      <c r="E396" s="17"/>
      <c r="F396" s="36">
        <v>438868100</v>
      </c>
      <c r="G396" s="34">
        <v>95.71</v>
      </c>
      <c r="H396" s="20">
        <f t="shared" si="78"/>
        <v>0.9571</v>
      </c>
      <c r="I396" s="18">
        <v>1086283.1300000001</v>
      </c>
      <c r="L396" s="18">
        <v>86883.23</v>
      </c>
      <c r="M396" s="21">
        <f t="shared" si="79"/>
        <v>1173166.36</v>
      </c>
      <c r="N396" s="18">
        <v>5988745</v>
      </c>
      <c r="Q396" s="21">
        <f t="shared" si="80"/>
        <v>5988745</v>
      </c>
      <c r="R396" s="18">
        <v>3025730.04</v>
      </c>
      <c r="S396" s="18">
        <v>11000</v>
      </c>
      <c r="U396" s="22">
        <f t="shared" si="81"/>
        <v>3036730.04</v>
      </c>
      <c r="V396" s="21">
        <f t="shared" si="82"/>
        <v>10198641.4</v>
      </c>
      <c r="W396" s="23">
        <f t="shared" si="72"/>
        <v>0.6894395012989096</v>
      </c>
      <c r="X396" s="23">
        <f t="shared" si="72"/>
        <v>0.0025064478370608392</v>
      </c>
      <c r="Y396" s="23">
        <f t="shared" si="73"/>
        <v>0.6919459491359705</v>
      </c>
      <c r="Z396" s="24">
        <f t="shared" si="74"/>
        <v>1.3645888138144469</v>
      </c>
      <c r="AA396" s="24">
        <f t="shared" si="75"/>
        <v>0.2673163895940489</v>
      </c>
      <c r="AB396" s="25"/>
      <c r="AC396" s="24">
        <f t="shared" si="76"/>
        <v>2.3238511525444663</v>
      </c>
      <c r="AD396" s="35">
        <v>278374.7384155456</v>
      </c>
      <c r="AE396" s="27">
        <f t="shared" si="77"/>
        <v>6469.0145670623</v>
      </c>
      <c r="AF396" s="29"/>
      <c r="AG396" s="30">
        <f>F396/H396</f>
        <v>458539442.06457007</v>
      </c>
      <c r="AH396" s="23">
        <f>(M396/AG396)*100</f>
        <v>0.2558485164804642</v>
      </c>
      <c r="AI396" s="23">
        <f>(Q396/AG396)*100</f>
        <v>1.3060479537018068</v>
      </c>
      <c r="AJ396" s="23">
        <f>(R396/AG396)*100</f>
        <v>0.6598625466931864</v>
      </c>
      <c r="AK396" s="23">
        <f>(U396/AG396)*100</f>
        <v>0.6622614679180373</v>
      </c>
      <c r="AL396" s="23">
        <f t="shared" si="83"/>
        <v>2.224</v>
      </c>
    </row>
    <row r="397" spans="1:38" ht="12.75">
      <c r="A397" s="14" t="s">
        <v>832</v>
      </c>
      <c r="B397" s="15" t="s">
        <v>833</v>
      </c>
      <c r="C397" s="16" t="s">
        <v>793</v>
      </c>
      <c r="D397" s="17"/>
      <c r="E397" s="17"/>
      <c r="F397" s="36">
        <v>2831314437</v>
      </c>
      <c r="G397" s="34">
        <v>56.25</v>
      </c>
      <c r="H397" s="20">
        <f t="shared" si="78"/>
        <v>0.5625</v>
      </c>
      <c r="I397" s="18">
        <v>11254961.65</v>
      </c>
      <c r="L397" s="18">
        <v>901145.22</v>
      </c>
      <c r="M397" s="21">
        <f t="shared" si="79"/>
        <v>12156106.870000001</v>
      </c>
      <c r="N397" s="18">
        <v>62720507</v>
      </c>
      <c r="Q397" s="21">
        <f t="shared" si="80"/>
        <v>62720507</v>
      </c>
      <c r="R397" s="18">
        <v>16298751</v>
      </c>
      <c r="S397" s="18">
        <v>1640440</v>
      </c>
      <c r="T397" s="18">
        <v>1722380</v>
      </c>
      <c r="U397" s="22">
        <f t="shared" si="81"/>
        <v>19661571</v>
      </c>
      <c r="V397" s="21">
        <f t="shared" si="82"/>
        <v>94538184.87</v>
      </c>
      <c r="W397" s="23">
        <f t="shared" si="72"/>
        <v>0.5756602229341156</v>
      </c>
      <c r="X397" s="23">
        <f t="shared" si="72"/>
        <v>0.05793916700181753</v>
      </c>
      <c r="Y397" s="23">
        <f t="shared" si="73"/>
        <v>0.6944326191065158</v>
      </c>
      <c r="Z397" s="24">
        <f t="shared" si="74"/>
        <v>2.215243428294644</v>
      </c>
      <c r="AA397" s="24">
        <f t="shared" si="75"/>
        <v>0.4293449964844015</v>
      </c>
      <c r="AB397" s="25"/>
      <c r="AC397" s="24">
        <f t="shared" si="76"/>
        <v>3.3390210438855616</v>
      </c>
      <c r="AD397" s="35">
        <v>335095.5056179775</v>
      </c>
      <c r="AE397" s="27">
        <f t="shared" si="77"/>
        <v>11188.909449698993</v>
      </c>
      <c r="AF397" s="29"/>
      <c r="AG397" s="30">
        <f>F397/H397</f>
        <v>5033447888</v>
      </c>
      <c r="AH397" s="23">
        <f>(M397/AG397)*100</f>
        <v>0.24150656052247585</v>
      </c>
      <c r="AI397" s="23">
        <f>(Q397/AG397)*100</f>
        <v>1.2460744284157372</v>
      </c>
      <c r="AJ397" s="23">
        <f>(R397/AG397)*100</f>
        <v>0.32380887540044</v>
      </c>
      <c r="AK397" s="23">
        <f>(U397/AG397)*100</f>
        <v>0.3906183482474151</v>
      </c>
      <c r="AL397" s="23">
        <f t="shared" si="83"/>
        <v>1.879</v>
      </c>
    </row>
    <row r="398" spans="1:38" ht="12.75">
      <c r="A398" s="14" t="s">
        <v>834</v>
      </c>
      <c r="B398" s="15" t="s">
        <v>835</v>
      </c>
      <c r="C398" s="16" t="s">
        <v>793</v>
      </c>
      <c r="D398" s="33"/>
      <c r="E398" s="17"/>
      <c r="F398" s="36">
        <v>3747624555</v>
      </c>
      <c r="G398" s="34">
        <v>68.09</v>
      </c>
      <c r="H398" s="20">
        <f t="shared" si="78"/>
        <v>0.6809000000000001</v>
      </c>
      <c r="I398" s="18">
        <v>12244867.68</v>
      </c>
      <c r="L398" s="18">
        <v>983143.54</v>
      </c>
      <c r="M398" s="21">
        <f t="shared" si="79"/>
        <v>13228011.219999999</v>
      </c>
      <c r="O398" s="18">
        <v>52808759.38</v>
      </c>
      <c r="Q398" s="21">
        <f t="shared" si="80"/>
        <v>52808759.38</v>
      </c>
      <c r="R398" s="18">
        <v>21144567.31</v>
      </c>
      <c r="S398" s="18">
        <v>75500</v>
      </c>
      <c r="T398" s="18">
        <v>1867069</v>
      </c>
      <c r="U398" s="22">
        <f t="shared" si="81"/>
        <v>23087136.31</v>
      </c>
      <c r="V398" s="21">
        <f t="shared" si="82"/>
        <v>89123906.91</v>
      </c>
      <c r="W398" s="23">
        <f t="shared" si="72"/>
        <v>0.5642125298221075</v>
      </c>
      <c r="X398" s="23">
        <f t="shared" si="72"/>
        <v>0.0020146094917450983</v>
      </c>
      <c r="Y398" s="23">
        <f t="shared" si="73"/>
        <v>0.6160472046005152</v>
      </c>
      <c r="Z398" s="24">
        <f t="shared" si="74"/>
        <v>1.4091261972745828</v>
      </c>
      <c r="AA398" s="24">
        <f t="shared" si="75"/>
        <v>0.352970555771161</v>
      </c>
      <c r="AB398" s="25"/>
      <c r="AC398" s="24">
        <f t="shared" si="76"/>
        <v>2.378143957646259</v>
      </c>
      <c r="AD398" s="35">
        <v>396028.9677843524</v>
      </c>
      <c r="AE398" s="27">
        <f t="shared" si="77"/>
        <v>9418.138967892426</v>
      </c>
      <c r="AF398" s="29"/>
      <c r="AG398" s="30">
        <f>F398/H398</f>
        <v>5503927970.333382</v>
      </c>
      <c r="AH398" s="23">
        <f>(M398/AG398)*100</f>
        <v>0.24033765142458358</v>
      </c>
      <c r="AI398" s="23">
        <f>(Q398/AG398)*100</f>
        <v>0.9594740277242634</v>
      </c>
      <c r="AJ398" s="23">
        <f>(R398/AG398)*100</f>
        <v>0.38417231155587306</v>
      </c>
      <c r="AK398" s="23">
        <f>(U398/AG398)*100</f>
        <v>0.4194665416124909</v>
      </c>
      <c r="AL398" s="23">
        <f t="shared" si="83"/>
        <v>1.6179999999999999</v>
      </c>
    </row>
    <row r="399" spans="1:38" ht="12.75">
      <c r="A399" s="14" t="s">
        <v>836</v>
      </c>
      <c r="B399" s="15" t="s">
        <v>837</v>
      </c>
      <c r="C399" s="16" t="s">
        <v>793</v>
      </c>
      <c r="D399" s="17"/>
      <c r="E399" s="17"/>
      <c r="F399" s="36">
        <v>1452088949</v>
      </c>
      <c r="G399" s="34">
        <v>92.94</v>
      </c>
      <c r="H399" s="20">
        <f t="shared" si="78"/>
        <v>0.9294</v>
      </c>
      <c r="I399" s="18">
        <v>3424069.95</v>
      </c>
      <c r="L399" s="18">
        <v>275868.4</v>
      </c>
      <c r="M399" s="21">
        <f t="shared" si="79"/>
        <v>3699938.35</v>
      </c>
      <c r="N399" s="18">
        <v>14083856</v>
      </c>
      <c r="Q399" s="21">
        <f t="shared" si="80"/>
        <v>14083856</v>
      </c>
      <c r="R399" s="18">
        <v>9611353</v>
      </c>
      <c r="U399" s="22">
        <f t="shared" si="81"/>
        <v>9611353</v>
      </c>
      <c r="V399" s="21">
        <f t="shared" si="82"/>
        <v>27395147.349999998</v>
      </c>
      <c r="W399" s="23">
        <f t="shared" si="72"/>
        <v>0.6618983641889833</v>
      </c>
      <c r="X399" s="23">
        <f t="shared" si="72"/>
        <v>0</v>
      </c>
      <c r="Y399" s="23">
        <f t="shared" si="73"/>
        <v>0.6618983641889833</v>
      </c>
      <c r="Z399" s="24">
        <f t="shared" si="74"/>
        <v>0.9699031185175696</v>
      </c>
      <c r="AA399" s="24">
        <f t="shared" si="75"/>
        <v>0.25480108174833305</v>
      </c>
      <c r="AB399" s="25"/>
      <c r="AC399" s="24">
        <f t="shared" si="76"/>
        <v>1.8866025644548856</v>
      </c>
      <c r="AD399" s="35">
        <v>439483.4796076407</v>
      </c>
      <c r="AE399" s="27">
        <f t="shared" si="77"/>
        <v>8291.306596633312</v>
      </c>
      <c r="AF399" s="29"/>
      <c r="AG399" s="30">
        <f>F399/H399</f>
        <v>1562393962.7716806</v>
      </c>
      <c r="AH399" s="23">
        <f>(M399/AG399)*100</f>
        <v>0.23681212537690075</v>
      </c>
      <c r="AI399" s="23">
        <f>(Q399/AG399)*100</f>
        <v>0.9014279583502292</v>
      </c>
      <c r="AJ399" s="23">
        <f>(R399/AG399)*100</f>
        <v>0.615168339677241</v>
      </c>
      <c r="AK399" s="23">
        <f>(U399/AG399)*100</f>
        <v>0.615168339677241</v>
      </c>
      <c r="AL399" s="23">
        <f t="shared" si="83"/>
        <v>1.753</v>
      </c>
    </row>
    <row r="400" spans="1:38" ht="12.75">
      <c r="A400" s="14" t="s">
        <v>838</v>
      </c>
      <c r="B400" s="15" t="s">
        <v>839</v>
      </c>
      <c r="C400" s="16" t="s">
        <v>793</v>
      </c>
      <c r="D400" s="17"/>
      <c r="E400" s="17"/>
      <c r="F400" s="36">
        <v>2222943460</v>
      </c>
      <c r="G400" s="34">
        <v>80.24</v>
      </c>
      <c r="H400" s="20">
        <f t="shared" si="78"/>
        <v>0.8024</v>
      </c>
      <c r="I400" s="18">
        <v>6380294.04</v>
      </c>
      <c r="L400" s="18">
        <v>504785.95</v>
      </c>
      <c r="M400" s="21">
        <f t="shared" si="79"/>
        <v>6885079.99</v>
      </c>
      <c r="O400" s="18">
        <v>28073029.61</v>
      </c>
      <c r="Q400" s="21">
        <f t="shared" si="80"/>
        <v>28073029.61</v>
      </c>
      <c r="R400" s="18">
        <v>22607344</v>
      </c>
      <c r="T400" s="18">
        <v>988534</v>
      </c>
      <c r="U400" s="22">
        <f t="shared" si="81"/>
        <v>23595878</v>
      </c>
      <c r="V400" s="21">
        <f t="shared" si="82"/>
        <v>58553987.6</v>
      </c>
      <c r="W400" s="23">
        <f t="shared" si="72"/>
        <v>1.0170004053994248</v>
      </c>
      <c r="X400" s="23">
        <f t="shared" si="72"/>
        <v>0</v>
      </c>
      <c r="Y400" s="23">
        <f t="shared" si="73"/>
        <v>1.061470002480405</v>
      </c>
      <c r="Z400" s="24">
        <f t="shared" si="74"/>
        <v>1.2628764570557274</v>
      </c>
      <c r="AA400" s="24">
        <f t="shared" si="75"/>
        <v>0.3097280751351184</v>
      </c>
      <c r="AB400" s="25"/>
      <c r="AC400" s="24">
        <f t="shared" si="76"/>
        <v>2.634074534671251</v>
      </c>
      <c r="AD400" s="35">
        <v>350142.1081994928</v>
      </c>
      <c r="AE400" s="27">
        <f t="shared" si="77"/>
        <v>9223.004107243898</v>
      </c>
      <c r="AF400" s="29"/>
      <c r="AG400" s="30">
        <f>F400/H400</f>
        <v>2770368220.338983</v>
      </c>
      <c r="AH400" s="23">
        <f>(M400/AG400)*100</f>
        <v>0.24852580748841896</v>
      </c>
      <c r="AI400" s="23">
        <f>(Q400/AG400)*100</f>
        <v>1.0133320691415155</v>
      </c>
      <c r="AJ400" s="23">
        <f>(R400/AG400)*100</f>
        <v>0.8160411252924984</v>
      </c>
      <c r="AK400" s="23">
        <f>(U400/AG400)*100</f>
        <v>0.8517235299902769</v>
      </c>
      <c r="AL400" s="23">
        <f t="shared" si="83"/>
        <v>2.114</v>
      </c>
    </row>
    <row r="401" spans="1:38" ht="12.75">
      <c r="A401" s="14" t="s">
        <v>840</v>
      </c>
      <c r="B401" s="15" t="s">
        <v>841</v>
      </c>
      <c r="C401" s="16" t="s">
        <v>793</v>
      </c>
      <c r="D401" s="17"/>
      <c r="E401" s="17"/>
      <c r="F401" s="36">
        <v>1293069079</v>
      </c>
      <c r="G401" s="34">
        <v>100.3</v>
      </c>
      <c r="H401" s="20">
        <f t="shared" si="78"/>
        <v>1.003</v>
      </c>
      <c r="I401" s="18">
        <v>2970412.59</v>
      </c>
      <c r="L401" s="18">
        <v>238768.14</v>
      </c>
      <c r="M401" s="21">
        <f t="shared" si="79"/>
        <v>3209180.73</v>
      </c>
      <c r="N401" s="18">
        <v>19398097</v>
      </c>
      <c r="Q401" s="21">
        <f t="shared" si="80"/>
        <v>19398097</v>
      </c>
      <c r="R401" s="18">
        <v>4839274.38</v>
      </c>
      <c r="U401" s="22">
        <f t="shared" si="81"/>
        <v>4839274.38</v>
      </c>
      <c r="V401" s="21">
        <f t="shared" si="82"/>
        <v>27446552.11</v>
      </c>
      <c r="W401" s="23">
        <f t="shared" si="72"/>
        <v>0.37424716580049006</v>
      </c>
      <c r="X401" s="23">
        <f t="shared" si="72"/>
        <v>0</v>
      </c>
      <c r="Y401" s="23">
        <f t="shared" si="73"/>
        <v>0.37424716580049006</v>
      </c>
      <c r="Z401" s="24">
        <f t="shared" si="74"/>
        <v>1.5001593739293182</v>
      </c>
      <c r="AA401" s="24">
        <f t="shared" si="75"/>
        <v>0.2481832395591605</v>
      </c>
      <c r="AB401" s="25"/>
      <c r="AC401" s="24">
        <f t="shared" si="76"/>
        <v>2.1225897792889685</v>
      </c>
      <c r="AD401" s="35">
        <v>864874</v>
      </c>
      <c r="AE401" s="27">
        <f t="shared" si="77"/>
        <v>18357.727127727674</v>
      </c>
      <c r="AF401" s="29"/>
      <c r="AG401" s="30">
        <f>F401/H401</f>
        <v>1289201474.5762713</v>
      </c>
      <c r="AH401" s="23">
        <f>(M401/AG401)*100</f>
        <v>0.24892778927783793</v>
      </c>
      <c r="AI401" s="23">
        <f>(Q401/AG401)*100</f>
        <v>1.5046598520511059</v>
      </c>
      <c r="AJ401" s="23">
        <f>(R401/AG401)*100</f>
        <v>0.3753699072978915</v>
      </c>
      <c r="AK401" s="23">
        <f>(U401/AG401)*100</f>
        <v>0.3753699072978915</v>
      </c>
      <c r="AL401" s="23">
        <f t="shared" si="83"/>
        <v>2.129</v>
      </c>
    </row>
    <row r="402" spans="1:38" ht="12.75">
      <c r="A402" s="14" t="s">
        <v>842</v>
      </c>
      <c r="B402" s="15" t="s">
        <v>843</v>
      </c>
      <c r="C402" s="16" t="s">
        <v>793</v>
      </c>
      <c r="D402" s="17"/>
      <c r="E402" s="17"/>
      <c r="F402" s="36">
        <v>682157300</v>
      </c>
      <c r="G402" s="34">
        <v>85.15</v>
      </c>
      <c r="H402" s="20">
        <f t="shared" si="78"/>
        <v>0.8515</v>
      </c>
      <c r="I402" s="18">
        <v>1829223.8699999999</v>
      </c>
      <c r="L402" s="18">
        <v>147414.34</v>
      </c>
      <c r="M402" s="21">
        <f t="shared" si="79"/>
        <v>1976638.21</v>
      </c>
      <c r="N402" s="18">
        <v>9069592</v>
      </c>
      <c r="Q402" s="21">
        <f t="shared" si="80"/>
        <v>9069592</v>
      </c>
      <c r="R402" s="18">
        <v>4950705.16</v>
      </c>
      <c r="T402" s="18">
        <v>279563</v>
      </c>
      <c r="U402" s="22">
        <f t="shared" si="81"/>
        <v>5230268.16</v>
      </c>
      <c r="V402" s="21">
        <f t="shared" si="82"/>
        <v>16276498.37</v>
      </c>
      <c r="W402" s="23">
        <f t="shared" si="72"/>
        <v>0.7257424585209306</v>
      </c>
      <c r="X402" s="23">
        <f t="shared" si="72"/>
        <v>0</v>
      </c>
      <c r="Y402" s="23">
        <f t="shared" si="73"/>
        <v>0.7667246484058736</v>
      </c>
      <c r="Z402" s="24">
        <f t="shared" si="74"/>
        <v>1.3295455461665513</v>
      </c>
      <c r="AA402" s="24">
        <f t="shared" si="75"/>
        <v>0.2897628171684155</v>
      </c>
      <c r="AB402" s="25"/>
      <c r="AC402" s="24">
        <f t="shared" si="76"/>
        <v>2.38603301174084</v>
      </c>
      <c r="AD402" s="35">
        <v>288659.5061728395</v>
      </c>
      <c r="AE402" s="27">
        <f t="shared" si="77"/>
        <v>6887.511108812038</v>
      </c>
      <c r="AF402" s="29"/>
      <c r="AG402" s="30">
        <f>F402/H402</f>
        <v>801124251.3211979</v>
      </c>
      <c r="AH402" s="23">
        <f>(M402/AG402)*100</f>
        <v>0.24673303881890585</v>
      </c>
      <c r="AI402" s="23">
        <f>(Q402/AG402)*100</f>
        <v>1.1321080325608186</v>
      </c>
      <c r="AJ402" s="23">
        <f>(R402/AG402)*100</f>
        <v>0.6179697034305724</v>
      </c>
      <c r="AK402" s="23">
        <f>(U402/AG402)*100</f>
        <v>0.6528660381176014</v>
      </c>
      <c r="AL402" s="23">
        <f t="shared" si="83"/>
        <v>2.032</v>
      </c>
    </row>
    <row r="403" spans="1:38" ht="12.75">
      <c r="A403" s="14" t="s">
        <v>844</v>
      </c>
      <c r="B403" s="15" t="s">
        <v>845</v>
      </c>
      <c r="C403" s="16" t="s">
        <v>793</v>
      </c>
      <c r="D403" s="17"/>
      <c r="E403" s="17"/>
      <c r="F403" s="36">
        <v>3008481239</v>
      </c>
      <c r="G403" s="34">
        <v>90.86</v>
      </c>
      <c r="H403" s="20">
        <f t="shared" si="78"/>
        <v>0.9086</v>
      </c>
      <c r="I403" s="18">
        <v>7698841.069999999</v>
      </c>
      <c r="L403" s="18">
        <v>611857.91</v>
      </c>
      <c r="M403" s="21">
        <f t="shared" si="79"/>
        <v>8310698.9799999995</v>
      </c>
      <c r="N403" s="18">
        <v>61396190.5</v>
      </c>
      <c r="Q403" s="21">
        <f t="shared" si="80"/>
        <v>61396190.5</v>
      </c>
      <c r="R403" s="18">
        <v>17392896</v>
      </c>
      <c r="S403" s="18">
        <v>586851</v>
      </c>
      <c r="T403" s="18">
        <v>1178702</v>
      </c>
      <c r="U403" s="22">
        <f t="shared" si="81"/>
        <v>19158449</v>
      </c>
      <c r="V403" s="21">
        <f t="shared" si="82"/>
        <v>88865338.47999999</v>
      </c>
      <c r="W403" s="23">
        <f t="shared" si="72"/>
        <v>0.5781287838704052</v>
      </c>
      <c r="X403" s="23">
        <f t="shared" si="72"/>
        <v>0.019506553419461094</v>
      </c>
      <c r="Y403" s="23">
        <f t="shared" si="73"/>
        <v>0.6368146409438187</v>
      </c>
      <c r="Z403" s="24">
        <f t="shared" si="74"/>
        <v>2.040770263217852</v>
      </c>
      <c r="AA403" s="24">
        <f t="shared" si="75"/>
        <v>0.2762423402301961</v>
      </c>
      <c r="AB403" s="25"/>
      <c r="AC403" s="24">
        <f t="shared" si="76"/>
        <v>2.9538272443918667</v>
      </c>
      <c r="AD403" s="35">
        <v>310483.1680050386</v>
      </c>
      <c r="AE403" s="27">
        <f t="shared" si="77"/>
        <v>9171.136405783802</v>
      </c>
      <c r="AF403" s="29"/>
      <c r="AG403" s="30">
        <f>F403/H403</f>
        <v>3311117366.27779</v>
      </c>
      <c r="AH403" s="23">
        <f>(M403/AG403)*100</f>
        <v>0.25099379033315616</v>
      </c>
      <c r="AI403" s="23">
        <f>(Q403/AG403)*100</f>
        <v>1.8542438611597407</v>
      </c>
      <c r="AJ403" s="23">
        <f>(R403/AG403)*100</f>
        <v>0.5252878130246502</v>
      </c>
      <c r="AK403" s="23">
        <f>(U403/AG403)*100</f>
        <v>0.5786097827615537</v>
      </c>
      <c r="AL403" s="23">
        <f t="shared" si="83"/>
        <v>2.684</v>
      </c>
    </row>
    <row r="404" spans="1:38" ht="12.75">
      <c r="A404" s="14" t="s">
        <v>846</v>
      </c>
      <c r="B404" s="15" t="s">
        <v>847</v>
      </c>
      <c r="C404" s="16" t="s">
        <v>793</v>
      </c>
      <c r="D404" s="17"/>
      <c r="E404" s="17"/>
      <c r="F404" s="36">
        <v>336650535</v>
      </c>
      <c r="G404" s="34">
        <v>111.8</v>
      </c>
      <c r="H404" s="20">
        <f t="shared" si="78"/>
        <v>1.1179999999999999</v>
      </c>
      <c r="I404" s="18">
        <v>702323.05</v>
      </c>
      <c r="L404" s="18">
        <v>56432.68</v>
      </c>
      <c r="M404" s="21">
        <f t="shared" si="79"/>
        <v>758755.7300000001</v>
      </c>
      <c r="N404" s="18">
        <v>2738539</v>
      </c>
      <c r="O404" s="18">
        <v>1670408.43</v>
      </c>
      <c r="Q404" s="21">
        <f t="shared" si="80"/>
        <v>4408947.43</v>
      </c>
      <c r="R404" s="18">
        <v>2360079.5</v>
      </c>
      <c r="U404" s="22">
        <f t="shared" si="81"/>
        <v>2360079.5</v>
      </c>
      <c r="V404" s="21">
        <f t="shared" si="82"/>
        <v>7527782.659999999</v>
      </c>
      <c r="W404" s="23">
        <f t="shared" si="72"/>
        <v>0.7010473041428554</v>
      </c>
      <c r="X404" s="23">
        <f t="shared" si="72"/>
        <v>0</v>
      </c>
      <c r="Y404" s="23">
        <f t="shared" si="73"/>
        <v>0.7010473041428554</v>
      </c>
      <c r="Z404" s="24">
        <f t="shared" si="74"/>
        <v>1.3096510985791243</v>
      </c>
      <c r="AA404" s="24">
        <f t="shared" si="75"/>
        <v>0.22538378856281935</v>
      </c>
      <c r="AB404" s="25"/>
      <c r="AC404" s="24">
        <f t="shared" si="76"/>
        <v>2.2360821912847992</v>
      </c>
      <c r="AD404" s="35">
        <v>293483.8630806846</v>
      </c>
      <c r="AE404" s="27">
        <f t="shared" si="77"/>
        <v>6562.540396641853</v>
      </c>
      <c r="AF404" s="29"/>
      <c r="AG404" s="30">
        <f>F404/H404</f>
        <v>301118546.5116279</v>
      </c>
      <c r="AH404" s="23">
        <f>(M404/AG404)*100</f>
        <v>0.251979075613232</v>
      </c>
      <c r="AI404" s="23">
        <f>(Q404/AG404)*100</f>
        <v>1.4641899282114612</v>
      </c>
      <c r="AJ404" s="23">
        <f>(R404/AG404)*100</f>
        <v>0.7837708860317124</v>
      </c>
      <c r="AK404" s="23">
        <f>(U404/AG404)*100</f>
        <v>0.7837708860317124</v>
      </c>
      <c r="AL404" s="23">
        <f t="shared" si="83"/>
        <v>2.5</v>
      </c>
    </row>
    <row r="405" spans="1:38" ht="12.75">
      <c r="A405" s="14" t="s">
        <v>848</v>
      </c>
      <c r="B405" s="15" t="s">
        <v>849</v>
      </c>
      <c r="C405" s="16" t="s">
        <v>793</v>
      </c>
      <c r="D405" s="17"/>
      <c r="E405" s="17"/>
      <c r="F405" s="36">
        <v>7342895797</v>
      </c>
      <c r="G405" s="34">
        <v>80.74</v>
      </c>
      <c r="H405" s="20">
        <f t="shared" si="78"/>
        <v>0.8073999999999999</v>
      </c>
      <c r="I405" s="18">
        <v>20178313.83</v>
      </c>
      <c r="L405" s="18">
        <v>1608070.83</v>
      </c>
      <c r="M405" s="21">
        <f t="shared" si="79"/>
        <v>21786384.659999996</v>
      </c>
      <c r="N405" s="18">
        <v>117350067.5</v>
      </c>
      <c r="Q405" s="21">
        <f t="shared" si="80"/>
        <v>117350067.5</v>
      </c>
      <c r="R405" s="18">
        <v>39665094</v>
      </c>
      <c r="S405" s="18">
        <v>1468579.16</v>
      </c>
      <c r="T405" s="18">
        <v>3114636</v>
      </c>
      <c r="U405" s="22">
        <f t="shared" si="81"/>
        <v>44248309.16</v>
      </c>
      <c r="V405" s="21">
        <f t="shared" si="82"/>
        <v>183384761.32</v>
      </c>
      <c r="W405" s="23">
        <f t="shared" si="72"/>
        <v>0.5401832614348892</v>
      </c>
      <c r="X405" s="23">
        <f t="shared" si="72"/>
        <v>0.020000000008171162</v>
      </c>
      <c r="Y405" s="23">
        <f t="shared" si="73"/>
        <v>0.6026002599421063</v>
      </c>
      <c r="Z405" s="24">
        <f t="shared" si="74"/>
        <v>1.5981442573098248</v>
      </c>
      <c r="AA405" s="24">
        <f t="shared" si="75"/>
        <v>0.29670017473080584</v>
      </c>
      <c r="AB405" s="25"/>
      <c r="AC405" s="24">
        <f t="shared" si="76"/>
        <v>2.497444691982737</v>
      </c>
      <c r="AD405" s="35">
        <v>309287.65432098764</v>
      </c>
      <c r="AE405" s="27">
        <f t="shared" si="77"/>
        <v>7724.288105797422</v>
      </c>
      <c r="AF405" s="29"/>
      <c r="AG405" s="30">
        <f>F405/H405</f>
        <v>9094495661.382215</v>
      </c>
      <c r="AH405" s="23">
        <f>(M405/AG405)*100</f>
        <v>0.2395557210776526</v>
      </c>
      <c r="AI405" s="23">
        <f>(Q405/AG405)*100</f>
        <v>1.2903416733519526</v>
      </c>
      <c r="AJ405" s="23">
        <f>(R405/AG405)*100</f>
        <v>0.43614396528252947</v>
      </c>
      <c r="AK405" s="23">
        <f>(U405/AG405)*100</f>
        <v>0.4865394498772565</v>
      </c>
      <c r="AL405" s="23">
        <f t="shared" si="83"/>
        <v>2.017</v>
      </c>
    </row>
    <row r="406" spans="1:38" ht="15.75">
      <c r="A406" s="14" t="s">
        <v>850</v>
      </c>
      <c r="B406" s="15" t="s">
        <v>851</v>
      </c>
      <c r="C406" s="16" t="s">
        <v>793</v>
      </c>
      <c r="D406" s="51"/>
      <c r="E406" s="17"/>
      <c r="F406" s="36">
        <v>1292281441</v>
      </c>
      <c r="G406" s="34">
        <v>75.6</v>
      </c>
      <c r="H406" s="20">
        <f t="shared" si="78"/>
        <v>0.7559999999999999</v>
      </c>
      <c r="I406" s="18">
        <v>3928476.6</v>
      </c>
      <c r="L406" s="18">
        <v>316538.27</v>
      </c>
      <c r="M406" s="21">
        <f t="shared" si="79"/>
        <v>4245014.87</v>
      </c>
      <c r="N406" s="18">
        <v>15243128</v>
      </c>
      <c r="O406" s="18">
        <v>7254877.77</v>
      </c>
      <c r="Q406" s="21">
        <f t="shared" si="80"/>
        <v>22498005.77</v>
      </c>
      <c r="R406" s="18">
        <v>8780435</v>
      </c>
      <c r="S406" s="18">
        <v>258456</v>
      </c>
      <c r="T406" s="18">
        <v>595553</v>
      </c>
      <c r="U406" s="22">
        <f t="shared" si="81"/>
        <v>9634444</v>
      </c>
      <c r="V406" s="21">
        <f t="shared" si="82"/>
        <v>36377464.64</v>
      </c>
      <c r="W406" s="23">
        <f t="shared" si="72"/>
        <v>0.6794522246799024</v>
      </c>
      <c r="X406" s="23">
        <f t="shared" si="72"/>
        <v>0.0199999776983565</v>
      </c>
      <c r="Y406" s="23">
        <f t="shared" si="73"/>
        <v>0.7455375968678019</v>
      </c>
      <c r="Z406" s="24">
        <f t="shared" si="74"/>
        <v>1.7409524780136496</v>
      </c>
      <c r="AA406" s="24">
        <f t="shared" si="75"/>
        <v>0.32848996629674576</v>
      </c>
      <c r="AB406" s="25"/>
      <c r="AC406" s="24">
        <f t="shared" si="76"/>
        <v>2.814980041178197</v>
      </c>
      <c r="AD406" s="35">
        <v>392104.32692307694</v>
      </c>
      <c r="AE406" s="27">
        <f t="shared" si="77"/>
        <v>11037.658543480724</v>
      </c>
      <c r="AF406" s="29"/>
      <c r="AG406" s="30">
        <f>F406/H406</f>
        <v>1709366985.4497356</v>
      </c>
      <c r="AH406" s="23">
        <f>(M406/AG406)*100</f>
        <v>0.24833841452033975</v>
      </c>
      <c r="AI406" s="23">
        <f>(Q406/AG406)*100</f>
        <v>1.316160073378319</v>
      </c>
      <c r="AJ406" s="23">
        <f>(R406/AG406)*100</f>
        <v>0.5136658818580061</v>
      </c>
      <c r="AK406" s="23">
        <f>(U406/AG406)*100</f>
        <v>0.5636264232320581</v>
      </c>
      <c r="AL406" s="23">
        <f t="shared" si="83"/>
        <v>2.128</v>
      </c>
    </row>
    <row r="407" spans="1:38" ht="12.75">
      <c r="A407" s="14" t="s">
        <v>852</v>
      </c>
      <c r="B407" s="15" t="s">
        <v>853</v>
      </c>
      <c r="C407" s="16" t="s">
        <v>793</v>
      </c>
      <c r="D407" s="17"/>
      <c r="E407" s="17"/>
      <c r="F407" s="36">
        <v>2887001250</v>
      </c>
      <c r="G407" s="34">
        <v>105.26</v>
      </c>
      <c r="H407" s="20">
        <f t="shared" si="78"/>
        <v>1.0526</v>
      </c>
      <c r="I407" s="18">
        <v>6003907.29</v>
      </c>
      <c r="L407" s="18">
        <v>482819.43</v>
      </c>
      <c r="M407" s="21">
        <f t="shared" si="79"/>
        <v>6486726.72</v>
      </c>
      <c r="N407" s="18">
        <v>31778145.5</v>
      </c>
      <c r="Q407" s="21">
        <f t="shared" si="80"/>
        <v>31778145.5</v>
      </c>
      <c r="R407" s="18">
        <v>10375325</v>
      </c>
      <c r="S407" s="18">
        <v>288700</v>
      </c>
      <c r="T407" s="18">
        <v>916131</v>
      </c>
      <c r="U407" s="22">
        <f t="shared" si="81"/>
        <v>11580156</v>
      </c>
      <c r="V407" s="21">
        <f t="shared" si="82"/>
        <v>49845028.22</v>
      </c>
      <c r="W407" s="23">
        <f t="shared" si="72"/>
        <v>0.35938068956499414</v>
      </c>
      <c r="X407" s="23">
        <f t="shared" si="72"/>
        <v>0.009999995670247805</v>
      </c>
      <c r="Y407" s="23">
        <f t="shared" si="73"/>
        <v>0.4011136469026468</v>
      </c>
      <c r="Z407" s="24">
        <f t="shared" si="74"/>
        <v>1.100731961927623</v>
      </c>
      <c r="AA407" s="24">
        <f t="shared" si="75"/>
        <v>0.2246873540494657</v>
      </c>
      <c r="AB407" s="25"/>
      <c r="AC407" s="24">
        <f t="shared" si="76"/>
        <v>1.7265329628797355</v>
      </c>
      <c r="AD407" s="35">
        <v>470580.8490566038</v>
      </c>
      <c r="AE407" s="27">
        <f t="shared" si="77"/>
        <v>8124.733475961597</v>
      </c>
      <c r="AF407" s="29"/>
      <c r="AG407" s="30">
        <f>F407/H407</f>
        <v>2742733469.504085</v>
      </c>
      <c r="AH407" s="23">
        <f>(M407/AG407)*100</f>
        <v>0.23650590887246756</v>
      </c>
      <c r="AI407" s="23">
        <f>(Q407/AG407)*100</f>
        <v>1.158630463125016</v>
      </c>
      <c r="AJ407" s="23">
        <f>(R407/AG407)*100</f>
        <v>0.3782841138361128</v>
      </c>
      <c r="AK407" s="23">
        <f>(U407/AG407)*100</f>
        <v>0.4222122247297261</v>
      </c>
      <c r="AL407" s="23">
        <f t="shared" si="83"/>
        <v>1.8179999999999998</v>
      </c>
    </row>
    <row r="408" spans="1:38" ht="12.75">
      <c r="A408" s="14" t="s">
        <v>854</v>
      </c>
      <c r="B408" s="15" t="s">
        <v>855</v>
      </c>
      <c r="C408" s="16" t="s">
        <v>793</v>
      </c>
      <c r="D408" s="17"/>
      <c r="E408" s="17"/>
      <c r="F408" s="36">
        <v>2921150063</v>
      </c>
      <c r="G408" s="34">
        <v>65.79</v>
      </c>
      <c r="H408" s="20">
        <f t="shared" si="78"/>
        <v>0.6579</v>
      </c>
      <c r="I408" s="18">
        <v>10004037.53</v>
      </c>
      <c r="L408" s="18">
        <v>802751.65</v>
      </c>
      <c r="M408" s="21">
        <f t="shared" si="79"/>
        <v>10806789.18</v>
      </c>
      <c r="N408" s="18">
        <v>67677640</v>
      </c>
      <c r="Q408" s="21">
        <f t="shared" si="80"/>
        <v>67677640</v>
      </c>
      <c r="R408" s="18">
        <v>16996859</v>
      </c>
      <c r="S408" s="18">
        <v>730288</v>
      </c>
      <c r="T408" s="18">
        <v>1527444</v>
      </c>
      <c r="U408" s="22">
        <f t="shared" si="81"/>
        <v>19254591</v>
      </c>
      <c r="V408" s="21">
        <f t="shared" si="82"/>
        <v>97739020.18</v>
      </c>
      <c r="W408" s="23">
        <f t="shared" si="72"/>
        <v>0.5818550445349031</v>
      </c>
      <c r="X408" s="23">
        <f t="shared" si="72"/>
        <v>0.02500001657737499</v>
      </c>
      <c r="Y408" s="23">
        <f t="shared" si="73"/>
        <v>0.6591441926891518</v>
      </c>
      <c r="Z408" s="24">
        <f t="shared" si="74"/>
        <v>2.3168149030486833</v>
      </c>
      <c r="AA408" s="24">
        <f t="shared" si="75"/>
        <v>0.3699498124687749</v>
      </c>
      <c r="AB408" s="25"/>
      <c r="AC408" s="24">
        <f t="shared" si="76"/>
        <v>3.34590890820661</v>
      </c>
      <c r="AD408" s="35">
        <v>337083.705759889</v>
      </c>
      <c r="AE408" s="27">
        <f t="shared" si="77"/>
        <v>11278.513739133083</v>
      </c>
      <c r="AF408" s="29"/>
      <c r="AG408" s="30">
        <f>F408/H408</f>
        <v>4440112574.859401</v>
      </c>
      <c r="AH408" s="23">
        <f>(M408/AG408)*100</f>
        <v>0.24338998162320705</v>
      </c>
      <c r="AI408" s="23">
        <f>(Q408/AG408)*100</f>
        <v>1.524232524715729</v>
      </c>
      <c r="AJ408" s="23">
        <f>(R408/AG408)*100</f>
        <v>0.3828024337995128</v>
      </c>
      <c r="AK408" s="23">
        <f>(U408/AG408)*100</f>
        <v>0.433650964370193</v>
      </c>
      <c r="AL408" s="23">
        <f t="shared" si="83"/>
        <v>2.201</v>
      </c>
    </row>
    <row r="409" spans="1:38" ht="12.75">
      <c r="A409" s="14" t="s">
        <v>856</v>
      </c>
      <c r="B409" s="15" t="s">
        <v>857</v>
      </c>
      <c r="C409" s="16" t="s">
        <v>793</v>
      </c>
      <c r="D409" s="17"/>
      <c r="E409" s="17"/>
      <c r="F409" s="36">
        <v>910749527</v>
      </c>
      <c r="G409" s="34">
        <v>107.31</v>
      </c>
      <c r="H409" s="20">
        <f t="shared" si="78"/>
        <v>1.0731</v>
      </c>
      <c r="I409" s="18">
        <v>1943058.83</v>
      </c>
      <c r="L409" s="18">
        <v>155895.5</v>
      </c>
      <c r="M409" s="21">
        <f t="shared" si="79"/>
        <v>2098954.33</v>
      </c>
      <c r="N409" s="18">
        <v>6686188.5</v>
      </c>
      <c r="Q409" s="21">
        <f t="shared" si="80"/>
        <v>6686188.5</v>
      </c>
      <c r="R409" s="18">
        <v>4414761.11</v>
      </c>
      <c r="S409" s="18">
        <v>91074.95</v>
      </c>
      <c r="T409" s="18">
        <v>293222.49</v>
      </c>
      <c r="U409" s="22">
        <f t="shared" si="81"/>
        <v>4799058.550000001</v>
      </c>
      <c r="V409" s="21">
        <f t="shared" si="82"/>
        <v>13584201.38</v>
      </c>
      <c r="W409" s="23">
        <f t="shared" si="72"/>
        <v>0.4847393250416698</v>
      </c>
      <c r="X409" s="23">
        <f t="shared" si="72"/>
        <v>0.009999999703540883</v>
      </c>
      <c r="Y409" s="23">
        <f t="shared" si="73"/>
        <v>0.5269350581831266</v>
      </c>
      <c r="Z409" s="24">
        <f t="shared" si="74"/>
        <v>0.7341413090846436</v>
      </c>
      <c r="AA409" s="24">
        <f t="shared" si="75"/>
        <v>0.23046449850091438</v>
      </c>
      <c r="AB409" s="25"/>
      <c r="AC409" s="24">
        <f t="shared" si="76"/>
        <v>1.4915408657686848</v>
      </c>
      <c r="AD409" s="35">
        <v>355154.10493827163</v>
      </c>
      <c r="AE409" s="27">
        <f t="shared" si="77"/>
        <v>5297.26861160932</v>
      </c>
      <c r="AF409" s="29"/>
      <c r="AG409" s="30">
        <f>F409/H409</f>
        <v>848708905.9733483</v>
      </c>
      <c r="AH409" s="23">
        <f>(M409/AG409)*100</f>
        <v>0.24731145334133126</v>
      </c>
      <c r="AI409" s="23">
        <f>(Q409/AG409)*100</f>
        <v>0.787807038778731</v>
      </c>
      <c r="AJ409" s="23">
        <f>(R409/AG409)*100</f>
        <v>0.5201737697022158</v>
      </c>
      <c r="AK409" s="23">
        <f>(U409/AG409)*100</f>
        <v>0.5654540109363132</v>
      </c>
      <c r="AL409" s="23">
        <f t="shared" si="83"/>
        <v>1.6</v>
      </c>
    </row>
    <row r="410" spans="1:38" ht="12.75">
      <c r="A410" s="14" t="s">
        <v>858</v>
      </c>
      <c r="B410" s="15" t="s">
        <v>859</v>
      </c>
      <c r="C410" s="16" t="s">
        <v>793</v>
      </c>
      <c r="D410" s="17"/>
      <c r="E410" s="17"/>
      <c r="F410" s="36">
        <v>782067043</v>
      </c>
      <c r="G410" s="34">
        <v>87.66</v>
      </c>
      <c r="H410" s="20">
        <f t="shared" si="78"/>
        <v>0.8765999999999999</v>
      </c>
      <c r="I410" s="18">
        <v>2044431.94</v>
      </c>
      <c r="L410" s="18">
        <v>164755.09</v>
      </c>
      <c r="M410" s="21">
        <f t="shared" si="79"/>
        <v>2209187.03</v>
      </c>
      <c r="N410" s="18">
        <v>6878091</v>
      </c>
      <c r="O410" s="18">
        <v>4920810.65</v>
      </c>
      <c r="Q410" s="21">
        <f t="shared" si="80"/>
        <v>11798901.65</v>
      </c>
      <c r="R410" s="18">
        <v>4619748.93</v>
      </c>
      <c r="T410" s="18">
        <v>305763</v>
      </c>
      <c r="U410" s="22">
        <f t="shared" si="81"/>
        <v>4925511.93</v>
      </c>
      <c r="V410" s="21">
        <f t="shared" si="82"/>
        <v>18933600.610000003</v>
      </c>
      <c r="W410" s="23">
        <f t="shared" si="72"/>
        <v>0.590710089544075</v>
      </c>
      <c r="X410" s="23">
        <f t="shared" si="72"/>
        <v>0</v>
      </c>
      <c r="Y410" s="23">
        <f t="shared" si="73"/>
        <v>0.6298068655477149</v>
      </c>
      <c r="Z410" s="24">
        <f t="shared" si="74"/>
        <v>1.508681609282441</v>
      </c>
      <c r="AA410" s="24">
        <f t="shared" si="75"/>
        <v>0.2824805174663267</v>
      </c>
      <c r="AB410" s="25"/>
      <c r="AC410" s="24">
        <f t="shared" si="76"/>
        <v>2.4209689922964834</v>
      </c>
      <c r="AD410" s="35">
        <v>299800.74299312534</v>
      </c>
      <c r="AE410" s="27">
        <f t="shared" si="77"/>
        <v>7258.083026538036</v>
      </c>
      <c r="AF410" s="29"/>
      <c r="AG410" s="30">
        <f>F410/H410</f>
        <v>892159528.8615104</v>
      </c>
      <c r="AH410" s="23">
        <f>(M410/AG410)*100</f>
        <v>0.24762242161098197</v>
      </c>
      <c r="AI410" s="23">
        <f>(Q410/AG410)*100</f>
        <v>1.3225102986969879</v>
      </c>
      <c r="AJ410" s="23">
        <f>(R410/AG410)*100</f>
        <v>0.5178164644943362</v>
      </c>
      <c r="AK410" s="23">
        <f>(U410/AG410)*100</f>
        <v>0.5520886983391269</v>
      </c>
      <c r="AL410" s="23">
        <f t="shared" si="83"/>
        <v>2.123</v>
      </c>
    </row>
    <row r="411" spans="1:38" ht="12.75">
      <c r="A411" s="14" t="s">
        <v>860</v>
      </c>
      <c r="B411" s="15" t="s">
        <v>861</v>
      </c>
      <c r="C411" s="16" t="s">
        <v>793</v>
      </c>
      <c r="D411" s="17"/>
      <c r="E411" s="17"/>
      <c r="F411" s="36">
        <v>2829943469</v>
      </c>
      <c r="G411" s="34">
        <v>67.62</v>
      </c>
      <c r="H411" s="20">
        <f t="shared" si="78"/>
        <v>0.6762</v>
      </c>
      <c r="I411" s="18">
        <v>9224568.93</v>
      </c>
      <c r="L411" s="18">
        <v>741423.81</v>
      </c>
      <c r="M411" s="21">
        <f t="shared" si="79"/>
        <v>9965992.74</v>
      </c>
      <c r="N411" s="18">
        <v>40816174</v>
      </c>
      <c r="O411" s="18">
        <v>25242249.09</v>
      </c>
      <c r="Q411" s="21">
        <f t="shared" si="80"/>
        <v>66058423.09</v>
      </c>
      <c r="R411" s="18">
        <v>24229894</v>
      </c>
      <c r="S411" s="18">
        <v>70748</v>
      </c>
      <c r="T411" s="18">
        <v>1432885</v>
      </c>
      <c r="U411" s="22">
        <f t="shared" si="81"/>
        <v>25733527</v>
      </c>
      <c r="V411" s="21">
        <f t="shared" si="82"/>
        <v>101757942.83000001</v>
      </c>
      <c r="W411" s="23">
        <f t="shared" si="72"/>
        <v>0.8561971030665843</v>
      </c>
      <c r="X411" s="23">
        <f t="shared" si="72"/>
        <v>0.002499979267253695</v>
      </c>
      <c r="Y411" s="23">
        <f t="shared" si="73"/>
        <v>0.9093300725577144</v>
      </c>
      <c r="Z411" s="24">
        <f t="shared" si="74"/>
        <v>2.3342665255904445</v>
      </c>
      <c r="AA411" s="24">
        <f t="shared" si="75"/>
        <v>0.3521622551535145</v>
      </c>
      <c r="AB411" s="25"/>
      <c r="AC411" s="24">
        <f t="shared" si="76"/>
        <v>3.595758853301674</v>
      </c>
      <c r="AD411" s="35">
        <v>250936.90308988764</v>
      </c>
      <c r="AE411" s="27">
        <f t="shared" si="77"/>
        <v>9023.085909055677</v>
      </c>
      <c r="AF411" s="29"/>
      <c r="AG411" s="30">
        <f>F411/H411</f>
        <v>4185068720.7926645</v>
      </c>
      <c r="AH411" s="23">
        <f>(M411/AG411)*100</f>
        <v>0.23813211693480657</v>
      </c>
      <c r="AI411" s="23">
        <f>(Q411/AG411)*100</f>
        <v>1.5784310246042588</v>
      </c>
      <c r="AJ411" s="23">
        <f>(R411/AG411)*100</f>
        <v>0.5789604810936243</v>
      </c>
      <c r="AK411" s="23">
        <f>(U411/AG411)*100</f>
        <v>0.6148889950635266</v>
      </c>
      <c r="AL411" s="23">
        <f t="shared" si="83"/>
        <v>2.431</v>
      </c>
    </row>
    <row r="412" spans="1:38" ht="12.75">
      <c r="A412" s="14" t="s">
        <v>862</v>
      </c>
      <c r="B412" s="15" t="s">
        <v>863</v>
      </c>
      <c r="C412" s="16" t="s">
        <v>793</v>
      </c>
      <c r="D412" s="17"/>
      <c r="E412" s="17"/>
      <c r="F412" s="36">
        <v>2068480233</v>
      </c>
      <c r="G412" s="34">
        <v>59.14</v>
      </c>
      <c r="H412" s="20">
        <f t="shared" si="78"/>
        <v>0.5914</v>
      </c>
      <c r="I412" s="18">
        <v>7966424.359999999</v>
      </c>
      <c r="L412" s="18">
        <v>641223.71</v>
      </c>
      <c r="M412" s="21">
        <f t="shared" si="79"/>
        <v>8607648.07</v>
      </c>
      <c r="N412" s="18">
        <v>49820427.63</v>
      </c>
      <c r="Q412" s="21">
        <f t="shared" si="80"/>
        <v>49820427.63</v>
      </c>
      <c r="R412" s="18">
        <v>20046330</v>
      </c>
      <c r="S412" s="18">
        <v>414000</v>
      </c>
      <c r="T412" s="18">
        <v>1208034</v>
      </c>
      <c r="U412" s="22">
        <f t="shared" si="81"/>
        <v>21668364</v>
      </c>
      <c r="V412" s="21">
        <f t="shared" si="82"/>
        <v>80096439.69999999</v>
      </c>
      <c r="W412" s="23">
        <f t="shared" si="72"/>
        <v>0.9691332641320919</v>
      </c>
      <c r="X412" s="23">
        <f t="shared" si="72"/>
        <v>0.020014694527660977</v>
      </c>
      <c r="Y412" s="23">
        <f t="shared" si="73"/>
        <v>1.0475499670873576</v>
      </c>
      <c r="Z412" s="24">
        <f t="shared" si="74"/>
        <v>2.4085522711398326</v>
      </c>
      <c r="AA412" s="24">
        <f t="shared" si="75"/>
        <v>0.41613392928178883</v>
      </c>
      <c r="AB412" s="25"/>
      <c r="AC412" s="24">
        <f t="shared" si="76"/>
        <v>3.8722361675089787</v>
      </c>
      <c r="AD412" s="35">
        <v>208807.8940667176</v>
      </c>
      <c r="AE412" s="27">
        <f t="shared" si="77"/>
        <v>8085.534794665274</v>
      </c>
      <c r="AF412" s="29"/>
      <c r="AG412" s="30">
        <f>F412/H412</f>
        <v>3497599311.802502</v>
      </c>
      <c r="AH412" s="23">
        <f>(M412/AG412)*100</f>
        <v>0.24610160577724993</v>
      </c>
      <c r="AI412" s="23">
        <f>(Q412/AG412)*100</f>
        <v>1.4244178131520973</v>
      </c>
      <c r="AJ412" s="23">
        <f>(R412/AG412)*100</f>
        <v>0.5731454124077192</v>
      </c>
      <c r="AK412" s="23">
        <f>(U412/AG412)*100</f>
        <v>0.6195210505354635</v>
      </c>
      <c r="AL412" s="23">
        <f t="shared" si="83"/>
        <v>2.29</v>
      </c>
    </row>
    <row r="413" spans="1:38" ht="12.75">
      <c r="A413" s="14" t="s">
        <v>864</v>
      </c>
      <c r="B413" s="15" t="s">
        <v>865</v>
      </c>
      <c r="C413" s="16" t="s">
        <v>793</v>
      </c>
      <c r="D413" s="17"/>
      <c r="E413" s="17"/>
      <c r="F413" s="36">
        <v>74370000</v>
      </c>
      <c r="G413" s="34">
        <v>95.65</v>
      </c>
      <c r="H413" s="20">
        <f t="shared" si="78"/>
        <v>0.9565</v>
      </c>
      <c r="I413" s="18">
        <v>183748.67</v>
      </c>
      <c r="L413" s="18">
        <v>14810.61</v>
      </c>
      <c r="M413" s="21">
        <f t="shared" si="79"/>
        <v>198559.28000000003</v>
      </c>
      <c r="N413" s="18">
        <v>884370.81</v>
      </c>
      <c r="Q413" s="21">
        <f t="shared" si="80"/>
        <v>884370.81</v>
      </c>
      <c r="R413" s="18">
        <v>592022</v>
      </c>
      <c r="U413" s="22">
        <f t="shared" si="81"/>
        <v>592022</v>
      </c>
      <c r="V413" s="21">
        <f t="shared" si="82"/>
        <v>1674952.09</v>
      </c>
      <c r="W413" s="23">
        <f t="shared" si="72"/>
        <v>0.796049482318139</v>
      </c>
      <c r="X413" s="23">
        <f t="shared" si="72"/>
        <v>0</v>
      </c>
      <c r="Y413" s="23">
        <f t="shared" si="73"/>
        <v>0.796049482318139</v>
      </c>
      <c r="Z413" s="24">
        <f t="shared" si="74"/>
        <v>1.1891499394917304</v>
      </c>
      <c r="AA413" s="24">
        <f t="shared" si="75"/>
        <v>0.26698840930482726</v>
      </c>
      <c r="AB413" s="25"/>
      <c r="AC413" s="24">
        <f t="shared" si="76"/>
        <v>2.252187831114697</v>
      </c>
      <c r="AD413" s="35">
        <v>184151.86440677967</v>
      </c>
      <c r="AE413" s="27">
        <f t="shared" si="77"/>
        <v>4147.445880940329</v>
      </c>
      <c r="AF413" s="29"/>
      <c r="AG413" s="30">
        <f>F413/H413</f>
        <v>77752221.64140093</v>
      </c>
      <c r="AH413" s="23">
        <f>(M413/AG413)*100</f>
        <v>0.2553744135000673</v>
      </c>
      <c r="AI413" s="23">
        <f>(Q413/AG413)*100</f>
        <v>1.1374219171238404</v>
      </c>
      <c r="AJ413" s="23">
        <f>(R413/AG413)*100</f>
        <v>0.7614213298373</v>
      </c>
      <c r="AK413" s="23">
        <f>(U413/AG413)*100</f>
        <v>0.7614213298373</v>
      </c>
      <c r="AL413" s="23">
        <f t="shared" si="83"/>
        <v>2.153</v>
      </c>
    </row>
    <row r="414" spans="1:38" ht="12.75">
      <c r="A414" s="14" t="s">
        <v>866</v>
      </c>
      <c r="B414" s="15" t="s">
        <v>215</v>
      </c>
      <c r="C414" s="16" t="s">
        <v>793</v>
      </c>
      <c r="D414" s="17"/>
      <c r="E414" s="17"/>
      <c r="F414" s="36">
        <v>2824582992</v>
      </c>
      <c r="G414" s="34">
        <v>92.62</v>
      </c>
      <c r="H414" s="20">
        <f t="shared" si="78"/>
        <v>0.9262</v>
      </c>
      <c r="I414" s="18">
        <v>6899616.029999999</v>
      </c>
      <c r="L414" s="18">
        <v>554633.64</v>
      </c>
      <c r="M414" s="21">
        <f t="shared" si="79"/>
        <v>7454249.669999999</v>
      </c>
      <c r="N414" s="18">
        <v>32064240</v>
      </c>
      <c r="O414" s="18">
        <v>14947524.31</v>
      </c>
      <c r="Q414" s="21">
        <f t="shared" si="80"/>
        <v>47011764.31</v>
      </c>
      <c r="R414" s="18">
        <v>10021101</v>
      </c>
      <c r="S414" s="18">
        <v>358722</v>
      </c>
      <c r="T414" s="18">
        <v>1047364</v>
      </c>
      <c r="U414" s="22">
        <f t="shared" si="81"/>
        <v>11427187</v>
      </c>
      <c r="V414" s="21">
        <f t="shared" si="82"/>
        <v>65893200.980000004</v>
      </c>
      <c r="W414" s="23">
        <f t="shared" si="72"/>
        <v>0.3547816094758953</v>
      </c>
      <c r="X414" s="23">
        <f t="shared" si="72"/>
        <v>0.012699998584428211</v>
      </c>
      <c r="Y414" s="23">
        <f t="shared" si="73"/>
        <v>0.40456191347058845</v>
      </c>
      <c r="Z414" s="24">
        <f t="shared" si="74"/>
        <v>1.6643789346303621</v>
      </c>
      <c r="AA414" s="24">
        <f t="shared" si="75"/>
        <v>0.2639062010609175</v>
      </c>
      <c r="AB414" s="25"/>
      <c r="AC414" s="24">
        <f t="shared" si="76"/>
        <v>2.332847049161868</v>
      </c>
      <c r="AD414" s="35">
        <v>439760.58903643175</v>
      </c>
      <c r="AE414" s="27">
        <f t="shared" si="77"/>
        <v>10258.941924713246</v>
      </c>
      <c r="AF414" s="29"/>
      <c r="AG414" s="30">
        <f>F414/H414</f>
        <v>3049646935.8669834</v>
      </c>
      <c r="AH414" s="23">
        <f>(M414/AG414)*100</f>
        <v>0.2444299234226218</v>
      </c>
      <c r="AI414" s="23">
        <f>(Q414/AG414)*100</f>
        <v>1.5415477692546413</v>
      </c>
      <c r="AJ414" s="23">
        <f>(R414/AG414)*100</f>
        <v>0.32859872669657425</v>
      </c>
      <c r="AK414" s="23">
        <f>(U414/AG414)*100</f>
        <v>0.37470524425645907</v>
      </c>
      <c r="AL414" s="23">
        <f t="shared" si="83"/>
        <v>2.161</v>
      </c>
    </row>
    <row r="415" spans="1:38" ht="12.75">
      <c r="A415" s="14" t="s">
        <v>867</v>
      </c>
      <c r="B415" s="15" t="s">
        <v>868</v>
      </c>
      <c r="C415" s="16" t="s">
        <v>793</v>
      </c>
      <c r="D415" s="17"/>
      <c r="E415" s="17"/>
      <c r="F415" s="36">
        <v>733825700</v>
      </c>
      <c r="G415" s="34">
        <v>98.34</v>
      </c>
      <c r="H415" s="20">
        <f t="shared" si="78"/>
        <v>0.9834</v>
      </c>
      <c r="I415" s="18">
        <v>1722035.9</v>
      </c>
      <c r="L415" s="18">
        <v>138454.82</v>
      </c>
      <c r="M415" s="21">
        <f t="shared" si="79"/>
        <v>1860490.72</v>
      </c>
      <c r="N415" s="18">
        <v>7811849.5</v>
      </c>
      <c r="O415" s="18">
        <v>4476768.12</v>
      </c>
      <c r="Q415" s="21">
        <f t="shared" si="80"/>
        <v>12288617.620000001</v>
      </c>
      <c r="R415" s="18">
        <v>3247001.5</v>
      </c>
      <c r="S415" s="18">
        <v>110073</v>
      </c>
      <c r="T415" s="18">
        <v>263516.29</v>
      </c>
      <c r="U415" s="22">
        <f t="shared" si="81"/>
        <v>3620590.79</v>
      </c>
      <c r="V415" s="21">
        <f t="shared" si="82"/>
        <v>17769699.13</v>
      </c>
      <c r="W415" s="23">
        <f t="shared" si="72"/>
        <v>0.4424758495103129</v>
      </c>
      <c r="X415" s="23">
        <f t="shared" si="72"/>
        <v>0.014999883487318583</v>
      </c>
      <c r="Y415" s="23">
        <f t="shared" si="73"/>
        <v>0.49338566229010516</v>
      </c>
      <c r="Z415" s="24">
        <f t="shared" si="74"/>
        <v>1.6745962454026893</v>
      </c>
      <c r="AA415" s="24">
        <f t="shared" si="75"/>
        <v>0.2535330556016231</v>
      </c>
      <c r="AB415" s="25"/>
      <c r="AC415" s="24">
        <f t="shared" si="76"/>
        <v>2.4215149632944173</v>
      </c>
      <c r="AD415" s="35">
        <v>288832.82262816734</v>
      </c>
      <c r="AE415" s="27">
        <f t="shared" si="77"/>
        <v>6994.130018846696</v>
      </c>
      <c r="AF415" s="29"/>
      <c r="AG415" s="30">
        <f>F415/H415</f>
        <v>746212833.0282692</v>
      </c>
      <c r="AH415" s="23">
        <f>(M415/AG415)*100</f>
        <v>0.2493244068786362</v>
      </c>
      <c r="AI415" s="23">
        <f>(Q415/AG415)*100</f>
        <v>1.646797947729005</v>
      </c>
      <c r="AJ415" s="23">
        <f>(R415/AG415)*100</f>
        <v>0.4351307504084417</v>
      </c>
      <c r="AK415" s="23">
        <f>(U415/AG415)*100</f>
        <v>0.4851954602960894</v>
      </c>
      <c r="AL415" s="23">
        <f t="shared" si="83"/>
        <v>2.381</v>
      </c>
    </row>
    <row r="416" spans="1:38" ht="12.75">
      <c r="A416" s="14" t="s">
        <v>869</v>
      </c>
      <c r="B416" s="15" t="s">
        <v>870</v>
      </c>
      <c r="C416" s="16" t="s">
        <v>871</v>
      </c>
      <c r="D416" s="17"/>
      <c r="E416" s="17"/>
      <c r="F416" s="36">
        <v>997689666</v>
      </c>
      <c r="G416" s="34">
        <v>91.06</v>
      </c>
      <c r="H416" s="20">
        <f t="shared" si="78"/>
        <v>0.9106000000000001</v>
      </c>
      <c r="I416" s="18">
        <v>3098735.6999999997</v>
      </c>
      <c r="J416" s="18">
        <v>359237.16</v>
      </c>
      <c r="L416" s="18">
        <v>132307.7</v>
      </c>
      <c r="M416" s="21">
        <f t="shared" si="79"/>
        <v>3590280.56</v>
      </c>
      <c r="O416" s="18">
        <v>2000485.06</v>
      </c>
      <c r="P416" s="18">
        <v>418602.24</v>
      </c>
      <c r="Q416" s="21">
        <f t="shared" si="80"/>
        <v>2419087.3</v>
      </c>
      <c r="R416" s="18">
        <v>1544460.24</v>
      </c>
      <c r="S416" s="18">
        <v>99804.93</v>
      </c>
      <c r="U416" s="22">
        <f t="shared" si="81"/>
        <v>1644265.17</v>
      </c>
      <c r="V416" s="21">
        <f t="shared" si="82"/>
        <v>7653633.029999999</v>
      </c>
      <c r="W416" s="23">
        <f t="shared" si="72"/>
        <v>0.1548036721871789</v>
      </c>
      <c r="X416" s="23">
        <f t="shared" si="72"/>
        <v>0.010003604667987009</v>
      </c>
      <c r="Y416" s="23">
        <f t="shared" si="73"/>
        <v>0.16480727685516589</v>
      </c>
      <c r="Z416" s="24">
        <f t="shared" si="74"/>
        <v>0.2424689141763647</v>
      </c>
      <c r="AA416" s="24">
        <f t="shared" si="75"/>
        <v>0.35985945152608206</v>
      </c>
      <c r="AB416" s="25"/>
      <c r="AC416" s="24">
        <f t="shared" si="76"/>
        <v>0.7671356425576126</v>
      </c>
      <c r="AD416" s="35">
        <v>781844.3691786622</v>
      </c>
      <c r="AE416" s="27">
        <f t="shared" si="77"/>
        <v>5997.806825299243</v>
      </c>
      <c r="AF416" s="29"/>
      <c r="AG416" s="30">
        <f>F416/H416</f>
        <v>1095639870.4151108</v>
      </c>
      <c r="AH416" s="23">
        <f>(M416/AG416)*100</f>
        <v>0.32768801655965035</v>
      </c>
      <c r="AI416" s="23">
        <f>(Q416/AG416)*100</f>
        <v>0.22079219324899774</v>
      </c>
      <c r="AJ416" s="23">
        <f>(R416/AG416)*100</f>
        <v>0.1409642238936451</v>
      </c>
      <c r="AK416" s="23">
        <f>(U416/AG416)*100</f>
        <v>0.15007350630431407</v>
      </c>
      <c r="AL416" s="23">
        <f t="shared" si="83"/>
        <v>0.6990000000000001</v>
      </c>
    </row>
    <row r="417" spans="1:38" ht="12.75">
      <c r="A417" s="14" t="s">
        <v>872</v>
      </c>
      <c r="B417" s="15" t="s">
        <v>873</v>
      </c>
      <c r="C417" s="16" t="s">
        <v>871</v>
      </c>
      <c r="D417" s="17"/>
      <c r="E417" s="17"/>
      <c r="F417" s="36">
        <v>1592071981</v>
      </c>
      <c r="G417" s="34">
        <v>100.98</v>
      </c>
      <c r="H417" s="20">
        <f t="shared" si="78"/>
        <v>1.0098</v>
      </c>
      <c r="I417" s="18">
        <v>4571099.23</v>
      </c>
      <c r="J417" s="18">
        <v>529926.91</v>
      </c>
      <c r="K417" s="18">
        <v>198333.37</v>
      </c>
      <c r="L417" s="18">
        <v>195183.67</v>
      </c>
      <c r="M417" s="21">
        <f t="shared" si="79"/>
        <v>5494543.180000001</v>
      </c>
      <c r="N417" s="18">
        <v>2983040</v>
      </c>
      <c r="Q417" s="21">
        <f t="shared" si="80"/>
        <v>2983040</v>
      </c>
      <c r="R417" s="18">
        <v>2738000</v>
      </c>
      <c r="U417" s="22">
        <f t="shared" si="81"/>
        <v>2738000</v>
      </c>
      <c r="V417" s="21">
        <f t="shared" si="82"/>
        <v>11215583.18</v>
      </c>
      <c r="W417" s="23">
        <f t="shared" si="72"/>
        <v>0.17197714881460502</v>
      </c>
      <c r="X417" s="23">
        <f t="shared" si="72"/>
        <v>0</v>
      </c>
      <c r="Y417" s="23">
        <f t="shared" si="73"/>
        <v>0.17197714881460502</v>
      </c>
      <c r="Z417" s="24">
        <f t="shared" si="74"/>
        <v>0.18736841270997784</v>
      </c>
      <c r="AA417" s="24">
        <f t="shared" si="75"/>
        <v>0.34511901758039926</v>
      </c>
      <c r="AB417" s="25"/>
      <c r="AC417" s="24">
        <f t="shared" si="76"/>
        <v>0.7044645791049821</v>
      </c>
      <c r="AD417" s="35">
        <v>1554945.046923879</v>
      </c>
      <c r="AE417" s="27">
        <f t="shared" si="77"/>
        <v>10954.03708012607</v>
      </c>
      <c r="AF417" s="29"/>
      <c r="AG417" s="30">
        <f>F417/H417</f>
        <v>1576621094.2760942</v>
      </c>
      <c r="AH417" s="23">
        <f>(M417/AG417)*100</f>
        <v>0.3485011839526872</v>
      </c>
      <c r="AI417" s="23">
        <f>(Q417/AG417)*100</f>
        <v>0.18920462315453562</v>
      </c>
      <c r="AJ417" s="23">
        <f>(R417/AG417)*100</f>
        <v>0.17366252487298814</v>
      </c>
      <c r="AK417" s="23">
        <f>(U417/AG417)*100</f>
        <v>0.17366252487298814</v>
      </c>
      <c r="AL417" s="23">
        <f t="shared" si="83"/>
        <v>0.712</v>
      </c>
    </row>
    <row r="418" spans="1:38" ht="12.75">
      <c r="A418" s="14" t="s">
        <v>874</v>
      </c>
      <c r="B418" s="15" t="s">
        <v>875</v>
      </c>
      <c r="C418" s="16" t="s">
        <v>871</v>
      </c>
      <c r="D418" s="17"/>
      <c r="E418" s="17"/>
      <c r="F418" s="36">
        <v>1650273650</v>
      </c>
      <c r="G418" s="34">
        <v>82.56</v>
      </c>
      <c r="H418" s="20">
        <f t="shared" si="78"/>
        <v>0.8256</v>
      </c>
      <c r="I418" s="18">
        <v>5811373.49</v>
      </c>
      <c r="L418" s="18">
        <v>248179.45</v>
      </c>
      <c r="M418" s="21">
        <f t="shared" si="79"/>
        <v>6059552.94</v>
      </c>
      <c r="N418" s="18">
        <v>1430146</v>
      </c>
      <c r="O418" s="18">
        <v>4208513.18</v>
      </c>
      <c r="Q418" s="21">
        <f t="shared" si="80"/>
        <v>5638659.18</v>
      </c>
      <c r="R418" s="18">
        <v>5330077.95</v>
      </c>
      <c r="T418" s="18">
        <v>680389</v>
      </c>
      <c r="U418" s="22">
        <f t="shared" si="81"/>
        <v>6010466.95</v>
      </c>
      <c r="V418" s="21">
        <f t="shared" si="82"/>
        <v>17708679.07</v>
      </c>
      <c r="W418" s="23">
        <f t="shared" si="72"/>
        <v>0.3229814612867387</v>
      </c>
      <c r="X418" s="23">
        <f t="shared" si="72"/>
        <v>0</v>
      </c>
      <c r="Y418" s="23">
        <f t="shared" si="73"/>
        <v>0.36421032051260105</v>
      </c>
      <c r="Z418" s="24">
        <f t="shared" si="74"/>
        <v>0.34168025284776254</v>
      </c>
      <c r="AA418" s="24">
        <f t="shared" si="75"/>
        <v>0.3671847356951982</v>
      </c>
      <c r="AB418" s="25"/>
      <c r="AC418" s="24">
        <f t="shared" si="76"/>
        <v>1.0730753090555618</v>
      </c>
      <c r="AD418" s="35">
        <v>660321.8498659517</v>
      </c>
      <c r="AE418" s="27">
        <f t="shared" si="77"/>
        <v>7085.7507312104635</v>
      </c>
      <c r="AF418" s="29"/>
      <c r="AG418" s="30">
        <f>F418/H418</f>
        <v>1998877967.5387597</v>
      </c>
      <c r="AH418" s="23">
        <f>(M418/AG418)*100</f>
        <v>0.30314771778995564</v>
      </c>
      <c r="AI418" s="23">
        <f>(Q418/AG418)*100</f>
        <v>0.28209121675111276</v>
      </c>
      <c r="AJ418" s="23">
        <f>(R418/AG418)*100</f>
        <v>0.2666534944383315</v>
      </c>
      <c r="AK418" s="23">
        <f>(U418/AG418)*100</f>
        <v>0.30069204061520344</v>
      </c>
      <c r="AL418" s="23">
        <f t="shared" si="83"/>
        <v>0.8859999999999999</v>
      </c>
    </row>
    <row r="419" spans="1:38" ht="12.75">
      <c r="A419" s="14" t="s">
        <v>876</v>
      </c>
      <c r="B419" s="15" t="s">
        <v>877</v>
      </c>
      <c r="C419" s="16" t="s">
        <v>871</v>
      </c>
      <c r="D419" s="17"/>
      <c r="E419" s="17"/>
      <c r="F419" s="36">
        <v>1019970687</v>
      </c>
      <c r="G419" s="34">
        <v>105.37</v>
      </c>
      <c r="H419" s="20">
        <f t="shared" si="78"/>
        <v>1.0537</v>
      </c>
      <c r="I419" s="18">
        <v>2850681.5</v>
      </c>
      <c r="J419" s="18">
        <v>330475.07</v>
      </c>
      <c r="K419" s="18">
        <v>123698.02</v>
      </c>
      <c r="L419" s="18">
        <v>121731.94</v>
      </c>
      <c r="M419" s="21">
        <f t="shared" si="79"/>
        <v>3426586.53</v>
      </c>
      <c r="O419" s="18">
        <v>7459218.5</v>
      </c>
      <c r="Q419" s="21">
        <f t="shared" si="80"/>
        <v>7459218.5</v>
      </c>
      <c r="R419" s="18">
        <v>6344243.06</v>
      </c>
      <c r="U419" s="22">
        <f t="shared" si="81"/>
        <v>6344243.06</v>
      </c>
      <c r="V419" s="21">
        <f t="shared" si="82"/>
        <v>17230048.089999996</v>
      </c>
      <c r="W419" s="23">
        <f t="shared" si="72"/>
        <v>0.6220024889793719</v>
      </c>
      <c r="X419" s="23">
        <f t="shared" si="72"/>
        <v>0</v>
      </c>
      <c r="Y419" s="23">
        <f t="shared" si="73"/>
        <v>0.6220024889793719</v>
      </c>
      <c r="Z419" s="24">
        <f t="shared" si="74"/>
        <v>0.7313169481310791</v>
      </c>
      <c r="AA419" s="24">
        <f t="shared" si="75"/>
        <v>0.33594951047843197</v>
      </c>
      <c r="AB419" s="25"/>
      <c r="AC419" s="24">
        <f t="shared" si="76"/>
        <v>1.6892689475888827</v>
      </c>
      <c r="AD419" s="35">
        <v>260161.49085037675</v>
      </c>
      <c r="AE419" s="27">
        <f t="shared" si="77"/>
        <v>4394.827278519706</v>
      </c>
      <c r="AF419" s="29"/>
      <c r="AG419" s="30">
        <f>F419/H419</f>
        <v>967989643.1621903</v>
      </c>
      <c r="AH419" s="23">
        <f>(M419/AG419)*100</f>
        <v>0.3539899991911238</v>
      </c>
      <c r="AI419" s="23">
        <f>(Q419/AG419)*100</f>
        <v>0.7705886682457179</v>
      </c>
      <c r="AJ419" s="23">
        <f>(R419/AG419)*100</f>
        <v>0.6554040226375643</v>
      </c>
      <c r="AK419" s="23">
        <f>(U419/AG419)*100</f>
        <v>0.6554040226375643</v>
      </c>
      <c r="AL419" s="23">
        <f t="shared" si="83"/>
        <v>1.78</v>
      </c>
    </row>
    <row r="420" spans="1:38" ht="12.75">
      <c r="A420" s="14" t="s">
        <v>878</v>
      </c>
      <c r="B420" s="15" t="s">
        <v>879</v>
      </c>
      <c r="C420" s="16" t="s">
        <v>871</v>
      </c>
      <c r="D420" s="17"/>
      <c r="E420" s="17"/>
      <c r="F420" s="36">
        <v>5147145433</v>
      </c>
      <c r="G420" s="34">
        <v>92.16</v>
      </c>
      <c r="H420" s="20">
        <f t="shared" si="78"/>
        <v>0.9216</v>
      </c>
      <c r="I420" s="18">
        <v>16527698.129999999</v>
      </c>
      <c r="J420" s="18">
        <v>1916091.08</v>
      </c>
      <c r="K420" s="18">
        <v>717021.88</v>
      </c>
      <c r="L420" s="18">
        <v>705649.38</v>
      </c>
      <c r="M420" s="21">
        <f t="shared" si="79"/>
        <v>19866460.47</v>
      </c>
      <c r="N420" s="18">
        <v>28348014</v>
      </c>
      <c r="O420" s="18">
        <v>18896079.08</v>
      </c>
      <c r="Q420" s="21">
        <f t="shared" si="80"/>
        <v>47244093.08</v>
      </c>
      <c r="R420" s="18">
        <v>25917621.81</v>
      </c>
      <c r="S420" s="18">
        <v>270233</v>
      </c>
      <c r="U420" s="22">
        <f t="shared" si="81"/>
        <v>26187854.81</v>
      </c>
      <c r="V420" s="21">
        <f t="shared" si="82"/>
        <v>93298408.35999998</v>
      </c>
      <c r="W420" s="23">
        <f t="shared" si="72"/>
        <v>0.5035338936380894</v>
      </c>
      <c r="X420" s="23">
        <f t="shared" si="72"/>
        <v>0.005250152798626003</v>
      </c>
      <c r="Y420" s="23">
        <f t="shared" si="73"/>
        <v>0.5087840464367155</v>
      </c>
      <c r="Z420" s="24">
        <f t="shared" si="74"/>
        <v>0.9178697920036019</v>
      </c>
      <c r="AA420" s="24">
        <f t="shared" si="75"/>
        <v>0.385970451556114</v>
      </c>
      <c r="AB420" s="25"/>
      <c r="AC420" s="24">
        <f t="shared" si="76"/>
        <v>1.8126242899964313</v>
      </c>
      <c r="AD420" s="35">
        <v>201456.95831143807</v>
      </c>
      <c r="AE420" s="27">
        <f t="shared" si="77"/>
        <v>3651.657760241111</v>
      </c>
      <c r="AF420" s="29"/>
      <c r="AG420" s="30">
        <f>F420/H420</f>
        <v>5585010235.46007</v>
      </c>
      <c r="AH420" s="23">
        <f>(M420/AG420)*100</f>
        <v>0.3557103681541146</v>
      </c>
      <c r="AI420" s="23">
        <f>(Q420/AG420)*100</f>
        <v>0.8459088003105195</v>
      </c>
      <c r="AJ420" s="23">
        <f>(R420/AG420)*100</f>
        <v>0.4640568363768632</v>
      </c>
      <c r="AK420" s="23">
        <f>(U420/AG420)*100</f>
        <v>0.468895377196077</v>
      </c>
      <c r="AL420" s="23">
        <f t="shared" si="83"/>
        <v>1.6709999999999998</v>
      </c>
    </row>
    <row r="421" spans="1:38" ht="12.75">
      <c r="A421" s="14" t="s">
        <v>880</v>
      </c>
      <c r="B421" s="15" t="s">
        <v>881</v>
      </c>
      <c r="C421" s="16" t="s">
        <v>871</v>
      </c>
      <c r="D421" s="17"/>
      <c r="E421" s="17"/>
      <c r="F421" s="36">
        <v>10665443870</v>
      </c>
      <c r="G421" s="34">
        <v>89.83</v>
      </c>
      <c r="H421" s="20">
        <f t="shared" si="78"/>
        <v>0.8983</v>
      </c>
      <c r="I421" s="18">
        <v>33817405.19</v>
      </c>
      <c r="J421" s="18">
        <v>3920512.22</v>
      </c>
      <c r="K421" s="18">
        <v>1467088.28</v>
      </c>
      <c r="L421" s="18">
        <v>1443813.99</v>
      </c>
      <c r="M421" s="21">
        <f t="shared" si="79"/>
        <v>40648819.68</v>
      </c>
      <c r="N421" s="18">
        <v>97971715</v>
      </c>
      <c r="Q421" s="21">
        <f t="shared" si="80"/>
        <v>97971715</v>
      </c>
      <c r="R421" s="18">
        <v>67815396.75</v>
      </c>
      <c r="S421" s="18">
        <v>1066544</v>
      </c>
      <c r="U421" s="22">
        <f t="shared" si="81"/>
        <v>68881940.75</v>
      </c>
      <c r="V421" s="21">
        <f t="shared" si="82"/>
        <v>207502475.43</v>
      </c>
      <c r="W421" s="23">
        <f t="shared" si="72"/>
        <v>0.635842235696844</v>
      </c>
      <c r="X421" s="23">
        <f t="shared" si="72"/>
        <v>0.009999996371459034</v>
      </c>
      <c r="Y421" s="23">
        <f t="shared" si="73"/>
        <v>0.645842232068303</v>
      </c>
      <c r="Z421" s="24">
        <f t="shared" si="74"/>
        <v>0.9185901327142797</v>
      </c>
      <c r="AA421" s="24">
        <f t="shared" si="75"/>
        <v>0.38112637575579866</v>
      </c>
      <c r="AB421" s="25"/>
      <c r="AC421" s="24">
        <f t="shared" si="76"/>
        <v>1.9455587405383814</v>
      </c>
      <c r="AD421" s="35">
        <v>303637.7540400248</v>
      </c>
      <c r="AE421" s="27">
        <f t="shared" si="77"/>
        <v>5907.450863300135</v>
      </c>
      <c r="AF421" s="29"/>
      <c r="AG421" s="30">
        <f>F421/H421</f>
        <v>11872919815.206501</v>
      </c>
      <c r="AH421" s="23">
        <f>(M421/AG421)*100</f>
        <v>0.342365823341434</v>
      </c>
      <c r="AI421" s="23">
        <f>(Q421/AG421)*100</f>
        <v>0.8251695162172374</v>
      </c>
      <c r="AJ421" s="23">
        <f>(R421/AG421)*100</f>
        <v>0.571177080326475</v>
      </c>
      <c r="AK421" s="23">
        <f>(U421/AG421)*100</f>
        <v>0.5801600770669566</v>
      </c>
      <c r="AL421" s="23">
        <f t="shared" si="83"/>
        <v>1.7469999999999999</v>
      </c>
    </row>
    <row r="422" spans="1:38" ht="12.75">
      <c r="A422" s="14" t="s">
        <v>882</v>
      </c>
      <c r="B422" s="15" t="s">
        <v>883</v>
      </c>
      <c r="C422" s="16" t="s">
        <v>871</v>
      </c>
      <c r="D422" s="17"/>
      <c r="E422" s="17"/>
      <c r="F422" s="36">
        <v>16986477060</v>
      </c>
      <c r="G422" s="34">
        <v>102.58</v>
      </c>
      <c r="H422" s="20">
        <f t="shared" si="78"/>
        <v>1.0258</v>
      </c>
      <c r="I422" s="18">
        <v>47344232</v>
      </c>
      <c r="J422" s="18">
        <v>5488367.23</v>
      </c>
      <c r="K422" s="18">
        <v>2053178.72</v>
      </c>
      <c r="L422" s="18">
        <v>2020603.36</v>
      </c>
      <c r="M422" s="21">
        <f t="shared" si="79"/>
        <v>56906381.31</v>
      </c>
      <c r="O422" s="18">
        <v>125508850.32</v>
      </c>
      <c r="Q422" s="21">
        <f t="shared" si="80"/>
        <v>125508850.32</v>
      </c>
      <c r="R422" s="18">
        <v>61479907.99</v>
      </c>
      <c r="S422" s="18">
        <v>2547971.56</v>
      </c>
      <c r="U422" s="22">
        <f t="shared" si="81"/>
        <v>64027879.550000004</v>
      </c>
      <c r="V422" s="21">
        <f t="shared" si="82"/>
        <v>246443111.18</v>
      </c>
      <c r="W422" s="23">
        <f t="shared" si="72"/>
        <v>0.3619344245003796</v>
      </c>
      <c r="X422" s="23">
        <f t="shared" si="72"/>
        <v>0.015000000005887035</v>
      </c>
      <c r="Y422" s="23">
        <f t="shared" si="73"/>
        <v>0.3769344245062667</v>
      </c>
      <c r="Z422" s="24">
        <f t="shared" si="74"/>
        <v>0.7388751056306433</v>
      </c>
      <c r="AA422" s="24">
        <f t="shared" si="75"/>
        <v>0.335009908817432</v>
      </c>
      <c r="AB422" s="25"/>
      <c r="AC422" s="24">
        <f t="shared" si="76"/>
        <v>1.450819438954342</v>
      </c>
      <c r="AD422" s="35">
        <v>368384.40233083104</v>
      </c>
      <c r="AE422" s="27">
        <f t="shared" si="77"/>
        <v>5344.5925190914695</v>
      </c>
      <c r="AF422" s="29"/>
      <c r="AG422" s="30">
        <f>F422/H422</f>
        <v>16559248449.990252</v>
      </c>
      <c r="AH422" s="23">
        <f>(M422/AG422)*100</f>
        <v>0.3436531644649217</v>
      </c>
      <c r="AI422" s="23">
        <f>(Q422/AG422)*100</f>
        <v>0.757938083355914</v>
      </c>
      <c r="AJ422" s="23">
        <f>(R422/AG422)*100</f>
        <v>0.37127233265248943</v>
      </c>
      <c r="AK422" s="23">
        <f>(U422/AG422)*100</f>
        <v>0.3866593326585283</v>
      </c>
      <c r="AL422" s="23">
        <f t="shared" si="83"/>
        <v>1.4889999999999999</v>
      </c>
    </row>
    <row r="423" spans="1:38" ht="12.75">
      <c r="A423" s="14" t="s">
        <v>884</v>
      </c>
      <c r="B423" s="15" t="s">
        <v>885</v>
      </c>
      <c r="C423" s="16" t="s">
        <v>871</v>
      </c>
      <c r="D423" s="17"/>
      <c r="E423" s="17"/>
      <c r="F423" s="36">
        <v>284042590</v>
      </c>
      <c r="G423" s="34">
        <v>104.39</v>
      </c>
      <c r="H423" s="20">
        <f t="shared" si="78"/>
        <v>1.0439</v>
      </c>
      <c r="I423" s="18">
        <v>745298.32</v>
      </c>
      <c r="J423" s="18">
        <v>86404.49</v>
      </c>
      <c r="K423" s="18">
        <v>32336.78</v>
      </c>
      <c r="L423" s="18">
        <v>31823.73</v>
      </c>
      <c r="M423" s="21">
        <f t="shared" si="79"/>
        <v>895863.32</v>
      </c>
      <c r="N423" s="18">
        <v>1689284</v>
      </c>
      <c r="O423" s="18">
        <v>1355405.82</v>
      </c>
      <c r="Q423" s="21">
        <f t="shared" si="80"/>
        <v>3044689.8200000003</v>
      </c>
      <c r="R423" s="18">
        <v>887700</v>
      </c>
      <c r="U423" s="22">
        <f t="shared" si="81"/>
        <v>887700</v>
      </c>
      <c r="V423" s="21">
        <f t="shared" si="82"/>
        <v>4828253.140000001</v>
      </c>
      <c r="W423" s="23">
        <f t="shared" si="72"/>
        <v>0.31252355500631085</v>
      </c>
      <c r="X423" s="23">
        <f t="shared" si="72"/>
        <v>0</v>
      </c>
      <c r="Y423" s="23">
        <f t="shared" si="73"/>
        <v>0.31252355500631085</v>
      </c>
      <c r="Z423" s="24">
        <f t="shared" si="74"/>
        <v>1.0719131310554522</v>
      </c>
      <c r="AA423" s="24">
        <f t="shared" si="75"/>
        <v>0.3153975324615932</v>
      </c>
      <c r="AB423" s="25"/>
      <c r="AC423" s="24">
        <f t="shared" si="76"/>
        <v>1.6998342185233561</v>
      </c>
      <c r="AD423" s="35">
        <v>297328.8732394366</v>
      </c>
      <c r="AE423" s="27">
        <f t="shared" si="77"/>
        <v>5054.097928873877</v>
      </c>
      <c r="AF423" s="29"/>
      <c r="AG423" s="30">
        <f>F423/H423</f>
        <v>272097509.33997506</v>
      </c>
      <c r="AH423" s="23">
        <f>(M423/AG423)*100</f>
        <v>0.32924348413665716</v>
      </c>
      <c r="AI423" s="23">
        <f>(Q423/AG423)*100</f>
        <v>1.1189701175087865</v>
      </c>
      <c r="AJ423" s="23">
        <f>(R423/AG423)*100</f>
        <v>0.32624333907108793</v>
      </c>
      <c r="AK423" s="23">
        <f>(U423/AG423)*100</f>
        <v>0.32624333907108793</v>
      </c>
      <c r="AL423" s="23">
        <f t="shared" si="83"/>
        <v>1.774</v>
      </c>
    </row>
    <row r="424" spans="1:38" ht="12.75">
      <c r="A424" s="14" t="s">
        <v>886</v>
      </c>
      <c r="B424" s="15" t="s">
        <v>887</v>
      </c>
      <c r="C424" s="16" t="s">
        <v>871</v>
      </c>
      <c r="D424" s="17"/>
      <c r="E424" s="17"/>
      <c r="F424" s="36">
        <v>1236149949</v>
      </c>
      <c r="G424" s="34">
        <v>95.12</v>
      </c>
      <c r="H424" s="20">
        <f t="shared" si="78"/>
        <v>0.9512</v>
      </c>
      <c r="I424" s="18">
        <v>3822718.05</v>
      </c>
      <c r="J424" s="18">
        <v>443150.76</v>
      </c>
      <c r="L424" s="18">
        <v>163242.54</v>
      </c>
      <c r="M424" s="21">
        <f t="shared" si="79"/>
        <v>4429111.35</v>
      </c>
      <c r="O424" s="18">
        <v>2469708.12</v>
      </c>
      <c r="P424" s="18">
        <v>516416.38</v>
      </c>
      <c r="Q424" s="21">
        <f t="shared" si="80"/>
        <v>2986124.5</v>
      </c>
      <c r="R424" s="18">
        <v>2753194.9</v>
      </c>
      <c r="U424" s="22">
        <f t="shared" si="81"/>
        <v>2753194.9</v>
      </c>
      <c r="V424" s="21">
        <f t="shared" si="82"/>
        <v>10168430.75</v>
      </c>
      <c r="W424" s="23">
        <f t="shared" si="72"/>
        <v>0.2227233760942379</v>
      </c>
      <c r="X424" s="23">
        <f t="shared" si="72"/>
        <v>0</v>
      </c>
      <c r="Y424" s="23">
        <f t="shared" si="73"/>
        <v>0.2227233760942379</v>
      </c>
      <c r="Z424" s="24">
        <f t="shared" si="74"/>
        <v>0.241566526974795</v>
      </c>
      <c r="AA424" s="24">
        <f t="shared" si="75"/>
        <v>0.35829887414411077</v>
      </c>
      <c r="AB424" s="25"/>
      <c r="AC424" s="24">
        <f t="shared" si="76"/>
        <v>0.8225887772131438</v>
      </c>
      <c r="AD424" s="35">
        <v>1005902.4207011686</v>
      </c>
      <c r="AE424" s="27">
        <f t="shared" si="77"/>
        <v>8274.440422403157</v>
      </c>
      <c r="AF424" s="29"/>
      <c r="AG424" s="30">
        <f>F424/H424</f>
        <v>1299568911.9007568</v>
      </c>
      <c r="AH424" s="23">
        <f>(M424/AG424)*100</f>
        <v>0.3408138890858782</v>
      </c>
      <c r="AI424" s="23">
        <f>(Q424/AG424)*100</f>
        <v>0.22977808045842504</v>
      </c>
      <c r="AJ424" s="23">
        <f>(R424/AG424)*100</f>
        <v>0.21185447534083912</v>
      </c>
      <c r="AK424" s="23">
        <f>(U424/AG424)*100</f>
        <v>0.21185447534083912</v>
      </c>
      <c r="AL424" s="23">
        <f t="shared" si="83"/>
        <v>0.783</v>
      </c>
    </row>
    <row r="425" spans="1:38" ht="12.75">
      <c r="A425" s="14" t="s">
        <v>888</v>
      </c>
      <c r="B425" s="15" t="s">
        <v>889</v>
      </c>
      <c r="C425" s="16" t="s">
        <v>871</v>
      </c>
      <c r="D425" s="17"/>
      <c r="E425" s="17"/>
      <c r="F425" s="36">
        <v>352364449</v>
      </c>
      <c r="G425" s="34">
        <v>89.66</v>
      </c>
      <c r="H425" s="20">
        <f t="shared" si="78"/>
        <v>0.8966</v>
      </c>
      <c r="I425" s="18">
        <v>1182088.8</v>
      </c>
      <c r="J425" s="18">
        <v>137038.05</v>
      </c>
      <c r="K425" s="18">
        <v>51293.43</v>
      </c>
      <c r="L425" s="18">
        <v>50478.24</v>
      </c>
      <c r="M425" s="21">
        <f t="shared" si="79"/>
        <v>1420898.52</v>
      </c>
      <c r="N425" s="18">
        <v>1718793</v>
      </c>
      <c r="O425" s="18">
        <v>1228466.76</v>
      </c>
      <c r="Q425" s="21">
        <f t="shared" si="80"/>
        <v>2947259.76</v>
      </c>
      <c r="R425" s="18">
        <v>1548553.5</v>
      </c>
      <c r="U425" s="22">
        <f t="shared" si="81"/>
        <v>1548553.5</v>
      </c>
      <c r="V425" s="21">
        <f t="shared" si="82"/>
        <v>5916711.779999999</v>
      </c>
      <c r="W425" s="23">
        <f t="shared" si="72"/>
        <v>0.43947495395598213</v>
      </c>
      <c r="X425" s="23">
        <f t="shared" si="72"/>
        <v>0</v>
      </c>
      <c r="Y425" s="23">
        <f t="shared" si="73"/>
        <v>0.43947495395598213</v>
      </c>
      <c r="Z425" s="24">
        <f t="shared" si="74"/>
        <v>0.83642369948621</v>
      </c>
      <c r="AA425" s="24">
        <f t="shared" si="75"/>
        <v>0.40324684400837496</v>
      </c>
      <c r="AB425" s="25"/>
      <c r="AC425" s="24">
        <f t="shared" si="76"/>
        <v>1.6791454974505668</v>
      </c>
      <c r="AD425" s="35">
        <v>388980.84054388135</v>
      </c>
      <c r="AE425" s="27">
        <f t="shared" si="77"/>
        <v>6531.554269937953</v>
      </c>
      <c r="AF425" s="29"/>
      <c r="AG425" s="30">
        <f>F425/H425</f>
        <v>393000723.8456391</v>
      </c>
      <c r="AH425" s="23">
        <f>(M425/AG425)*100</f>
        <v>0.361551120337909</v>
      </c>
      <c r="AI425" s="23">
        <f>(Q425/AG425)*100</f>
        <v>0.7499374889593359</v>
      </c>
      <c r="AJ425" s="23">
        <f>(R425/AG425)*100</f>
        <v>0.3940332437169335</v>
      </c>
      <c r="AK425" s="23">
        <f>(U425/AG425)*100</f>
        <v>0.3940332437169335</v>
      </c>
      <c r="AL425" s="23">
        <f t="shared" si="83"/>
        <v>1.5060000000000002</v>
      </c>
    </row>
    <row r="426" spans="1:38" ht="12.75">
      <c r="A426" s="14" t="s">
        <v>890</v>
      </c>
      <c r="B426" s="15" t="s">
        <v>891</v>
      </c>
      <c r="C426" s="16" t="s">
        <v>871</v>
      </c>
      <c r="D426" s="17"/>
      <c r="E426" s="17"/>
      <c r="F426" s="36">
        <v>6746824494</v>
      </c>
      <c r="G426" s="34">
        <v>99.05</v>
      </c>
      <c r="H426" s="20">
        <f t="shared" si="78"/>
        <v>0.9904999999999999</v>
      </c>
      <c r="I426" s="18">
        <v>19536199.869999997</v>
      </c>
      <c r="J426" s="18">
        <v>2264796.82</v>
      </c>
      <c r="K426" s="18">
        <v>847623.62</v>
      </c>
      <c r="L426" s="18">
        <v>834157.77</v>
      </c>
      <c r="M426" s="21">
        <f t="shared" si="79"/>
        <v>23482778.08</v>
      </c>
      <c r="N426" s="18">
        <v>78661566</v>
      </c>
      <c r="Q426" s="21">
        <f t="shared" si="80"/>
        <v>78661566</v>
      </c>
      <c r="R426" s="18">
        <v>27842738.31</v>
      </c>
      <c r="S426" s="18">
        <v>1349364.9</v>
      </c>
      <c r="U426" s="22">
        <f t="shared" si="81"/>
        <v>29192103.209999997</v>
      </c>
      <c r="V426" s="21">
        <f t="shared" si="82"/>
        <v>131336447.28999999</v>
      </c>
      <c r="W426" s="23">
        <f t="shared" si="72"/>
        <v>0.41267915498262553</v>
      </c>
      <c r="X426" s="23">
        <f t="shared" si="72"/>
        <v>0.020000000017786145</v>
      </c>
      <c r="Y426" s="23">
        <f t="shared" si="73"/>
        <v>0.4326791550004116</v>
      </c>
      <c r="Z426" s="24">
        <f t="shared" si="74"/>
        <v>1.1659050279128247</v>
      </c>
      <c r="AA426" s="24">
        <f t="shared" si="75"/>
        <v>0.34805675026649063</v>
      </c>
      <c r="AB426" s="25"/>
      <c r="AC426" s="24">
        <f t="shared" si="76"/>
        <v>1.946640933179727</v>
      </c>
      <c r="AD426" s="35">
        <v>331735.5601092896</v>
      </c>
      <c r="AE426" s="27">
        <f t="shared" si="77"/>
        <v>6457.700203000469</v>
      </c>
      <c r="AF426" s="29"/>
      <c r="AG426" s="30">
        <f>F426/H426</f>
        <v>6811534067.642605</v>
      </c>
      <c r="AH426" s="23">
        <f>(M426/AG426)*100</f>
        <v>0.34475021113895893</v>
      </c>
      <c r="AI426" s="23">
        <f>(Q426/AG426)*100</f>
        <v>1.1548289301476529</v>
      </c>
      <c r="AJ426" s="23">
        <f>(R426/AG426)*100</f>
        <v>0.40875870301029055</v>
      </c>
      <c r="AK426" s="23">
        <f>(U426/AG426)*100</f>
        <v>0.42856870302790767</v>
      </c>
      <c r="AL426" s="23">
        <f t="shared" si="83"/>
        <v>1.929</v>
      </c>
    </row>
    <row r="427" spans="1:38" ht="12.75">
      <c r="A427" s="14" t="s">
        <v>892</v>
      </c>
      <c r="B427" s="15" t="s">
        <v>893</v>
      </c>
      <c r="C427" s="16" t="s">
        <v>871</v>
      </c>
      <c r="D427" s="17"/>
      <c r="E427" s="17"/>
      <c r="F427" s="36">
        <v>4322671637</v>
      </c>
      <c r="G427" s="34">
        <v>105.76</v>
      </c>
      <c r="H427" s="20">
        <f t="shared" si="78"/>
        <v>1.0576</v>
      </c>
      <c r="I427" s="18">
        <v>12015092.57</v>
      </c>
      <c r="J427" s="18">
        <v>1392861.62</v>
      </c>
      <c r="K427" s="18">
        <v>521336.11</v>
      </c>
      <c r="L427" s="18">
        <v>513046.16</v>
      </c>
      <c r="M427" s="21">
        <f t="shared" si="79"/>
        <v>14442336.46</v>
      </c>
      <c r="N427" s="18">
        <v>40041801</v>
      </c>
      <c r="Q427" s="21">
        <f t="shared" si="80"/>
        <v>40041801</v>
      </c>
      <c r="R427" s="18">
        <v>8953889.04</v>
      </c>
      <c r="U427" s="22">
        <f t="shared" si="81"/>
        <v>8953889.04</v>
      </c>
      <c r="V427" s="21">
        <f t="shared" si="82"/>
        <v>63438026.49999999</v>
      </c>
      <c r="W427" s="23">
        <f t="shared" si="72"/>
        <v>0.2071378488099581</v>
      </c>
      <c r="X427" s="23">
        <f t="shared" si="72"/>
        <v>0</v>
      </c>
      <c r="Y427" s="23">
        <f t="shared" si="73"/>
        <v>0.2071378488099581</v>
      </c>
      <c r="Z427" s="24">
        <f t="shared" si="74"/>
        <v>0.9263206730129891</v>
      </c>
      <c r="AA427" s="24">
        <f t="shared" si="75"/>
        <v>0.33410672086171234</v>
      </c>
      <c r="AB427" s="25"/>
      <c r="AC427" s="24">
        <f t="shared" si="76"/>
        <v>1.4675652426846595</v>
      </c>
      <c r="AD427" s="35">
        <v>318000.33345033345</v>
      </c>
      <c r="AE427" s="27">
        <f t="shared" si="77"/>
        <v>4666.862365338412</v>
      </c>
      <c r="AF427" s="29"/>
      <c r="AG427" s="30">
        <f>F427/H427</f>
        <v>4087246252.836611</v>
      </c>
      <c r="AH427" s="23">
        <f>(M427/AG427)*100</f>
        <v>0.353351267983347</v>
      </c>
      <c r="AI427" s="23">
        <f>(Q427/AG427)*100</f>
        <v>0.9796767437785375</v>
      </c>
      <c r="AJ427" s="23">
        <f>(R427/AG427)*100</f>
        <v>0.21906898890141166</v>
      </c>
      <c r="AK427" s="23">
        <f>(U427/AG427)*100</f>
        <v>0.21906898890141166</v>
      </c>
      <c r="AL427" s="23">
        <f t="shared" si="83"/>
        <v>1.552</v>
      </c>
    </row>
    <row r="428" spans="1:38" ht="12.75">
      <c r="A428" s="14" t="s">
        <v>894</v>
      </c>
      <c r="B428" s="15" t="s">
        <v>895</v>
      </c>
      <c r="C428" s="16" t="s">
        <v>871</v>
      </c>
      <c r="D428" s="17"/>
      <c r="E428" s="17"/>
      <c r="F428" s="36">
        <v>190477370</v>
      </c>
      <c r="G428" s="34">
        <v>104.85</v>
      </c>
      <c r="H428" s="20">
        <f t="shared" si="78"/>
        <v>1.0485</v>
      </c>
      <c r="I428" s="18">
        <v>543767.2400000001</v>
      </c>
      <c r="J428" s="18">
        <v>63036.31</v>
      </c>
      <c r="K428" s="18">
        <v>23597.43</v>
      </c>
      <c r="L428" s="18">
        <v>23221.85</v>
      </c>
      <c r="M428" s="21">
        <f t="shared" si="79"/>
        <v>653622.8300000001</v>
      </c>
      <c r="N428" s="18">
        <v>1137714</v>
      </c>
      <c r="Q428" s="21">
        <f t="shared" si="80"/>
        <v>1137714</v>
      </c>
      <c r="R428" s="18">
        <v>1975292.19</v>
      </c>
      <c r="U428" s="22">
        <f t="shared" si="81"/>
        <v>1975292.19</v>
      </c>
      <c r="V428" s="21">
        <f t="shared" si="82"/>
        <v>3766629.0200000005</v>
      </c>
      <c r="W428" s="23">
        <f t="shared" si="72"/>
        <v>1.0370219779914012</v>
      </c>
      <c r="X428" s="23">
        <f t="shared" si="72"/>
        <v>0</v>
      </c>
      <c r="Y428" s="23">
        <f t="shared" si="73"/>
        <v>1.0370219779914012</v>
      </c>
      <c r="Z428" s="24">
        <f t="shared" si="74"/>
        <v>0.5972961512435834</v>
      </c>
      <c r="AA428" s="24">
        <f t="shared" si="75"/>
        <v>0.34314986079448706</v>
      </c>
      <c r="AB428" s="25"/>
      <c r="AC428" s="24">
        <f t="shared" si="76"/>
        <v>1.977467990029472</v>
      </c>
      <c r="AD428" s="35">
        <v>222701.14613180514</v>
      </c>
      <c r="AE428" s="27">
        <f t="shared" si="77"/>
        <v>4403.843878185204</v>
      </c>
      <c r="AF428" s="29"/>
      <c r="AG428" s="30">
        <f>F428/H428</f>
        <v>181666542.68001908</v>
      </c>
      <c r="AH428" s="23">
        <f>(M428/AG428)*100</f>
        <v>0.3597926290430197</v>
      </c>
      <c r="AI428" s="23">
        <f>(Q428/AG428)*100</f>
        <v>0.6262650145788972</v>
      </c>
      <c r="AJ428" s="23">
        <f>(R428/AG428)*100</f>
        <v>1.0873175439239842</v>
      </c>
      <c r="AK428" s="23">
        <f>(U428/AG428)*100</f>
        <v>1.0873175439239842</v>
      </c>
      <c r="AL428" s="23">
        <f t="shared" si="83"/>
        <v>2.073</v>
      </c>
    </row>
    <row r="429" spans="1:38" ht="12.75">
      <c r="A429" s="14" t="s">
        <v>896</v>
      </c>
      <c r="B429" s="15" t="s">
        <v>897</v>
      </c>
      <c r="C429" s="16" t="s">
        <v>871</v>
      </c>
      <c r="D429" s="17"/>
      <c r="E429" s="17"/>
      <c r="F429" s="36">
        <v>6385122752</v>
      </c>
      <c r="G429" s="34">
        <v>83.98</v>
      </c>
      <c r="H429" s="20">
        <f t="shared" si="78"/>
        <v>0.8398</v>
      </c>
      <c r="I429" s="18">
        <v>22302234.02</v>
      </c>
      <c r="J429" s="18">
        <v>2585841.47</v>
      </c>
      <c r="K429" s="18">
        <v>966135.52</v>
      </c>
      <c r="L429" s="18">
        <v>951072.6</v>
      </c>
      <c r="M429" s="21">
        <f t="shared" si="79"/>
        <v>26805283.61</v>
      </c>
      <c r="N429" s="18">
        <v>71105078</v>
      </c>
      <c r="Q429" s="21">
        <f t="shared" si="80"/>
        <v>71105078</v>
      </c>
      <c r="R429" s="18">
        <v>43796462</v>
      </c>
      <c r="U429" s="22">
        <f t="shared" si="81"/>
        <v>43796462</v>
      </c>
      <c r="V429" s="21">
        <f t="shared" si="82"/>
        <v>141706823.60999998</v>
      </c>
      <c r="W429" s="23">
        <f t="shared" si="72"/>
        <v>0.6859141742620644</v>
      </c>
      <c r="X429" s="23">
        <f t="shared" si="72"/>
        <v>0</v>
      </c>
      <c r="Y429" s="23">
        <f t="shared" si="73"/>
        <v>0.6859141742620644</v>
      </c>
      <c r="Z429" s="24">
        <f t="shared" si="74"/>
        <v>1.1136054976817462</v>
      </c>
      <c r="AA429" s="24">
        <f t="shared" si="75"/>
        <v>0.41980843048951305</v>
      </c>
      <c r="AB429" s="25"/>
      <c r="AC429" s="24">
        <f t="shared" si="76"/>
        <v>2.219328102433323</v>
      </c>
      <c r="AD429" s="35">
        <v>233866.06362435207</v>
      </c>
      <c r="AE429" s="27">
        <f t="shared" si="77"/>
        <v>5190.255272069841</v>
      </c>
      <c r="AF429" s="29"/>
      <c r="AG429" s="30">
        <f>F429/H429</f>
        <v>7603146882.591093</v>
      </c>
      <c r="AH429" s="23">
        <f>(M429/AG429)*100</f>
        <v>0.35255511992509303</v>
      </c>
      <c r="AI429" s="23">
        <f>(Q429/AG429)*100</f>
        <v>0.9352058969531304</v>
      </c>
      <c r="AJ429" s="23">
        <f>(R429/AG429)*100</f>
        <v>0.5760307235452816</v>
      </c>
      <c r="AK429" s="23">
        <f>(U429/AG429)*100</f>
        <v>0.5760307235452816</v>
      </c>
      <c r="AL429" s="23">
        <f t="shared" si="83"/>
        <v>1.8639999999999999</v>
      </c>
    </row>
    <row r="430" spans="1:38" ht="12.75">
      <c r="A430" s="14" t="s">
        <v>898</v>
      </c>
      <c r="B430" s="15" t="s">
        <v>899</v>
      </c>
      <c r="C430" s="16" t="s">
        <v>871</v>
      </c>
      <c r="D430" s="17"/>
      <c r="E430" s="17"/>
      <c r="F430" s="36">
        <v>1865780966</v>
      </c>
      <c r="G430" s="34">
        <v>82.76</v>
      </c>
      <c r="H430" s="20">
        <f t="shared" si="78"/>
        <v>0.8276</v>
      </c>
      <c r="I430" s="18">
        <v>6522288.87</v>
      </c>
      <c r="J430" s="18">
        <v>756096.84</v>
      </c>
      <c r="K430" s="18">
        <v>283043.09</v>
      </c>
      <c r="L430" s="18">
        <v>278537.97</v>
      </c>
      <c r="M430" s="21">
        <f t="shared" si="79"/>
        <v>7839966.77</v>
      </c>
      <c r="N430" s="18">
        <v>3682492</v>
      </c>
      <c r="Q430" s="21">
        <f t="shared" si="80"/>
        <v>3682492</v>
      </c>
      <c r="R430" s="18">
        <v>4999896.31</v>
      </c>
      <c r="U430" s="22">
        <f t="shared" si="81"/>
        <v>4999896.31</v>
      </c>
      <c r="V430" s="21">
        <f t="shared" si="82"/>
        <v>16522355.079999998</v>
      </c>
      <c r="W430" s="23">
        <f t="shared" si="72"/>
        <v>0.2679787392578642</v>
      </c>
      <c r="X430" s="23">
        <f t="shared" si="72"/>
        <v>0</v>
      </c>
      <c r="Y430" s="23">
        <f t="shared" si="73"/>
        <v>0.2679787392578642</v>
      </c>
      <c r="Z430" s="24">
        <f t="shared" si="74"/>
        <v>0.19737000575661356</v>
      </c>
      <c r="AA430" s="24">
        <f t="shared" si="75"/>
        <v>0.4201975962273805</v>
      </c>
      <c r="AB430" s="25"/>
      <c r="AC430" s="24">
        <f t="shared" si="76"/>
        <v>0.8855463412418582</v>
      </c>
      <c r="AD430" s="35">
        <v>688126.4469145266</v>
      </c>
      <c r="AE430" s="27">
        <f t="shared" si="77"/>
        <v>6093.678573769188</v>
      </c>
      <c r="AF430" s="29"/>
      <c r="AG430" s="30">
        <f>F430/H430</f>
        <v>2254447759.787337</v>
      </c>
      <c r="AH430" s="23">
        <f>(M430/AG430)*100</f>
        <v>0.3477555306377801</v>
      </c>
      <c r="AI430" s="23">
        <f>(Q430/AG430)*100</f>
        <v>0.16334341676417338</v>
      </c>
      <c r="AJ430" s="23">
        <f>(R430/AG430)*100</f>
        <v>0.22177920460980843</v>
      </c>
      <c r="AK430" s="23">
        <f>(U430/AG430)*100</f>
        <v>0.22177920460980843</v>
      </c>
      <c r="AL430" s="23">
        <f t="shared" si="83"/>
        <v>0.733</v>
      </c>
    </row>
    <row r="431" spans="1:38" ht="12.75">
      <c r="A431" s="14" t="s">
        <v>900</v>
      </c>
      <c r="B431" s="15" t="s">
        <v>901</v>
      </c>
      <c r="C431" s="16" t="s">
        <v>871</v>
      </c>
      <c r="D431" s="17"/>
      <c r="E431" s="17"/>
      <c r="F431" s="36">
        <v>2955844831</v>
      </c>
      <c r="G431" s="34">
        <v>107.28</v>
      </c>
      <c r="H431" s="20">
        <f t="shared" si="78"/>
        <v>1.0728</v>
      </c>
      <c r="I431" s="18">
        <v>8046250.5</v>
      </c>
      <c r="J431" s="18">
        <v>932750.62</v>
      </c>
      <c r="K431" s="18">
        <v>348932.97</v>
      </c>
      <c r="L431" s="18">
        <v>343402.09</v>
      </c>
      <c r="M431" s="21">
        <f t="shared" si="79"/>
        <v>9671336.18</v>
      </c>
      <c r="N431" s="18">
        <v>11712286</v>
      </c>
      <c r="O431" s="18">
        <v>12981678.96</v>
      </c>
      <c r="Q431" s="21">
        <f t="shared" si="80"/>
        <v>24693964.96</v>
      </c>
      <c r="R431" s="18">
        <v>14996530</v>
      </c>
      <c r="S431" s="18">
        <v>295584</v>
      </c>
      <c r="U431" s="22">
        <f t="shared" si="81"/>
        <v>15292114</v>
      </c>
      <c r="V431" s="21">
        <f t="shared" si="82"/>
        <v>49657415.14</v>
      </c>
      <c r="W431" s="23">
        <f t="shared" si="72"/>
        <v>0.5073517338501995</v>
      </c>
      <c r="X431" s="23">
        <f t="shared" si="72"/>
        <v>0.009999983656110939</v>
      </c>
      <c r="Y431" s="23">
        <f t="shared" si="73"/>
        <v>0.5173517175063105</v>
      </c>
      <c r="Z431" s="24">
        <f t="shared" si="74"/>
        <v>0.8354283249586453</v>
      </c>
      <c r="AA431" s="24">
        <f t="shared" si="75"/>
        <v>0.32719363609922864</v>
      </c>
      <c r="AB431" s="25"/>
      <c r="AC431" s="24">
        <f t="shared" si="76"/>
        <v>1.6799736785641846</v>
      </c>
      <c r="AD431" s="35">
        <v>263382.31935674825</v>
      </c>
      <c r="AE431" s="27">
        <f t="shared" si="77"/>
        <v>4424.753639185232</v>
      </c>
      <c r="AF431" s="29"/>
      <c r="AG431" s="30">
        <f>F431/H431</f>
        <v>2755261773.862789</v>
      </c>
      <c r="AH431" s="23">
        <f>(M431/AG431)*100</f>
        <v>0.3510133328072525</v>
      </c>
      <c r="AI431" s="23">
        <f>(Q431/AG431)*100</f>
        <v>0.8962475070156347</v>
      </c>
      <c r="AJ431" s="23">
        <f>(R431/AG431)*100</f>
        <v>0.5442869400744941</v>
      </c>
      <c r="AK431" s="23">
        <f>(U431/AG431)*100</f>
        <v>0.5550149225407699</v>
      </c>
      <c r="AL431" s="23">
        <f t="shared" si="83"/>
        <v>1.802</v>
      </c>
    </row>
    <row r="432" spans="1:38" ht="12.75">
      <c r="A432" s="14" t="s">
        <v>902</v>
      </c>
      <c r="B432" s="15" t="s">
        <v>903</v>
      </c>
      <c r="C432" s="16" t="s">
        <v>871</v>
      </c>
      <c r="D432" s="17"/>
      <c r="E432" s="17"/>
      <c r="F432" s="36">
        <v>7535093755</v>
      </c>
      <c r="G432" s="34">
        <v>89.1</v>
      </c>
      <c r="H432" s="20">
        <f t="shared" si="78"/>
        <v>0.8909999999999999</v>
      </c>
      <c r="I432" s="18">
        <v>24516778.71</v>
      </c>
      <c r="J432" s="18">
        <v>2842104.42</v>
      </c>
      <c r="L432" s="18">
        <v>1047005.7</v>
      </c>
      <c r="M432" s="21">
        <f t="shared" si="79"/>
        <v>28405888.830000002</v>
      </c>
      <c r="O432" s="18">
        <v>16452390.59</v>
      </c>
      <c r="P432" s="18">
        <v>3312096.06</v>
      </c>
      <c r="Q432" s="21">
        <f t="shared" si="80"/>
        <v>19764486.65</v>
      </c>
      <c r="R432" s="18">
        <v>16900197.97</v>
      </c>
      <c r="U432" s="22">
        <f t="shared" si="81"/>
        <v>16900197.97</v>
      </c>
      <c r="V432" s="21">
        <f t="shared" si="82"/>
        <v>65070573.45</v>
      </c>
      <c r="W432" s="23">
        <f t="shared" si="72"/>
        <v>0.2242864988744921</v>
      </c>
      <c r="X432" s="23">
        <f t="shared" si="72"/>
        <v>0</v>
      </c>
      <c r="Y432" s="23">
        <f t="shared" si="73"/>
        <v>0.2242864988744921</v>
      </c>
      <c r="Z432" s="24">
        <f t="shared" si="74"/>
        <v>0.26229914706615354</v>
      </c>
      <c r="AA432" s="24">
        <f t="shared" si="75"/>
        <v>0.3769812261612663</v>
      </c>
      <c r="AB432" s="25"/>
      <c r="AC432" s="24">
        <f t="shared" si="76"/>
        <v>0.8635668721019119</v>
      </c>
      <c r="AD432" s="35">
        <v>901978.0010045203</v>
      </c>
      <c r="AE432" s="27">
        <f t="shared" si="77"/>
        <v>7789.183210322088</v>
      </c>
      <c r="AF432" s="29"/>
      <c r="AG432" s="30">
        <f>F432/H432</f>
        <v>8456895347.923682</v>
      </c>
      <c r="AH432" s="23">
        <f>(M432/AG432)*100</f>
        <v>0.3358902725096882</v>
      </c>
      <c r="AI432" s="23">
        <f>(Q432/AG432)*100</f>
        <v>0.23370854003594274</v>
      </c>
      <c r="AJ432" s="23">
        <f>(R432/AG432)*100</f>
        <v>0.1998392704971724</v>
      </c>
      <c r="AK432" s="23">
        <f>(U432/AG432)*100</f>
        <v>0.1998392704971724</v>
      </c>
      <c r="AL432" s="23">
        <f t="shared" si="83"/>
        <v>0.77</v>
      </c>
    </row>
    <row r="433" spans="1:38" ht="12.75">
      <c r="A433" s="14" t="s">
        <v>904</v>
      </c>
      <c r="B433" s="15" t="s">
        <v>905</v>
      </c>
      <c r="C433" s="16" t="s">
        <v>871</v>
      </c>
      <c r="D433" s="17"/>
      <c r="E433" s="17"/>
      <c r="F433" s="36">
        <v>4079359820</v>
      </c>
      <c r="G433" s="34">
        <v>100.47</v>
      </c>
      <c r="H433" s="20">
        <f t="shared" si="78"/>
        <v>1.0047</v>
      </c>
      <c r="I433" s="18">
        <v>12117335.989999998</v>
      </c>
      <c r="J433" s="18">
        <v>1404687.55</v>
      </c>
      <c r="K433" s="18">
        <v>525679.84</v>
      </c>
      <c r="L433" s="18">
        <v>517322.49</v>
      </c>
      <c r="M433" s="21">
        <f t="shared" si="79"/>
        <v>14565025.87</v>
      </c>
      <c r="N433" s="18">
        <v>40192733.63</v>
      </c>
      <c r="Q433" s="21">
        <f t="shared" si="80"/>
        <v>40192733.63</v>
      </c>
      <c r="R433" s="18">
        <v>20579849</v>
      </c>
      <c r="S433" s="18">
        <v>407936</v>
      </c>
      <c r="U433" s="22">
        <f t="shared" si="81"/>
        <v>20987785</v>
      </c>
      <c r="V433" s="21">
        <f t="shared" si="82"/>
        <v>75745544.5</v>
      </c>
      <c r="W433" s="23">
        <f t="shared" si="72"/>
        <v>0.5044872212326688</v>
      </c>
      <c r="X433" s="23">
        <f t="shared" si="72"/>
        <v>0.010000000441245705</v>
      </c>
      <c r="Y433" s="23">
        <f t="shared" si="73"/>
        <v>0.5144872216739145</v>
      </c>
      <c r="Z433" s="24">
        <f t="shared" si="74"/>
        <v>0.9852706160644589</v>
      </c>
      <c r="AA433" s="24">
        <f t="shared" si="75"/>
        <v>0.35704195051859877</v>
      </c>
      <c r="AB433" s="25"/>
      <c r="AC433" s="24">
        <f t="shared" si="76"/>
        <v>1.8567997882569722</v>
      </c>
      <c r="AD433" s="35">
        <v>195197.05787965617</v>
      </c>
      <c r="AE433" s="27">
        <f t="shared" si="77"/>
        <v>3624.4185573932955</v>
      </c>
      <c r="AF433" s="29"/>
      <c r="AG433" s="30">
        <f>F433/H433</f>
        <v>4060276520.354335</v>
      </c>
      <c r="AH433" s="23">
        <f>(M433/AG433)*100</f>
        <v>0.35872004768603616</v>
      </c>
      <c r="AI433" s="23">
        <f>(Q433/AG433)*100</f>
        <v>0.9899013879599619</v>
      </c>
      <c r="AJ433" s="23">
        <f>(R433/AG433)*100</f>
        <v>0.5068583111724623</v>
      </c>
      <c r="AK433" s="23">
        <f>(U433/AG433)*100</f>
        <v>0.5169053116157818</v>
      </c>
      <c r="AL433" s="23">
        <f t="shared" si="83"/>
        <v>1.866</v>
      </c>
    </row>
    <row r="434" spans="1:38" ht="12.75">
      <c r="A434" s="14" t="s">
        <v>906</v>
      </c>
      <c r="B434" s="15" t="s">
        <v>907</v>
      </c>
      <c r="C434" s="16" t="s">
        <v>871</v>
      </c>
      <c r="D434" s="17"/>
      <c r="E434" s="17"/>
      <c r="F434" s="36">
        <v>1617368897</v>
      </c>
      <c r="G434" s="34">
        <v>99.62</v>
      </c>
      <c r="H434" s="20">
        <f t="shared" si="78"/>
        <v>0.9962000000000001</v>
      </c>
      <c r="I434" s="18">
        <v>4763866.3100000005</v>
      </c>
      <c r="J434" s="18">
        <v>552270.11</v>
      </c>
      <c r="K434" s="18">
        <v>206693.82</v>
      </c>
      <c r="L434" s="18">
        <v>203410.78</v>
      </c>
      <c r="M434" s="21">
        <f t="shared" si="79"/>
        <v>5726241.020000001</v>
      </c>
      <c r="N434" s="18">
        <v>65371.72</v>
      </c>
      <c r="Q434" s="21">
        <f t="shared" si="80"/>
        <v>65371.72</v>
      </c>
      <c r="R434" s="18">
        <v>2920355.73</v>
      </c>
      <c r="U434" s="22">
        <f t="shared" si="81"/>
        <v>2920355.73</v>
      </c>
      <c r="V434" s="21">
        <f t="shared" si="82"/>
        <v>8711968.47</v>
      </c>
      <c r="W434" s="23">
        <f t="shared" si="72"/>
        <v>0.18056212997646137</v>
      </c>
      <c r="X434" s="23">
        <f t="shared" si="72"/>
        <v>0</v>
      </c>
      <c r="Y434" s="23">
        <f t="shared" si="73"/>
        <v>0.18056212997646137</v>
      </c>
      <c r="Z434" s="24">
        <f t="shared" si="74"/>
        <v>0.004041855888366326</v>
      </c>
      <c r="AA434" s="24">
        <f t="shared" si="75"/>
        <v>0.3540466884593491</v>
      </c>
      <c r="AB434" s="25"/>
      <c r="AC434" s="24">
        <f t="shared" si="76"/>
        <v>0.5386506743241768</v>
      </c>
      <c r="AD434" s="35">
        <v>2966359.464627151</v>
      </c>
      <c r="AE434" s="27">
        <f t="shared" si="77"/>
        <v>15978.315259093188</v>
      </c>
      <c r="AF434" s="29"/>
      <c r="AG434" s="30">
        <f>F434/H434</f>
        <v>1623538342.7022686</v>
      </c>
      <c r="AH434" s="23">
        <f>(M434/AG434)*100</f>
        <v>0.3527013110432036</v>
      </c>
      <c r="AI434" s="23">
        <f>(Q434/AG434)*100</f>
        <v>0.004026496835990535</v>
      </c>
      <c r="AJ434" s="23">
        <f>(R434/AG434)*100</f>
        <v>0.17987599388255085</v>
      </c>
      <c r="AK434" s="23">
        <f>(U434/AG434)*100</f>
        <v>0.17987599388255085</v>
      </c>
      <c r="AL434" s="23">
        <f t="shared" si="83"/>
        <v>0.5369999999999999</v>
      </c>
    </row>
    <row r="435" spans="1:38" ht="12.75">
      <c r="A435" s="14" t="s">
        <v>908</v>
      </c>
      <c r="B435" s="15" t="s">
        <v>758</v>
      </c>
      <c r="C435" s="16" t="s">
        <v>871</v>
      </c>
      <c r="D435" s="17"/>
      <c r="E435" s="17"/>
      <c r="F435" s="36">
        <v>1369749524</v>
      </c>
      <c r="G435" s="34">
        <v>97.78</v>
      </c>
      <c r="H435" s="20">
        <f t="shared" si="78"/>
        <v>0.9778</v>
      </c>
      <c r="I435" s="18">
        <v>4170403.4</v>
      </c>
      <c r="J435" s="18">
        <v>483461.26</v>
      </c>
      <c r="K435" s="18">
        <v>180959.05</v>
      </c>
      <c r="L435" s="18">
        <v>178081.81</v>
      </c>
      <c r="M435" s="21">
        <f t="shared" si="79"/>
        <v>5012905.52</v>
      </c>
      <c r="N435" s="18">
        <v>10018551</v>
      </c>
      <c r="Q435" s="21">
        <f t="shared" si="80"/>
        <v>10018551</v>
      </c>
      <c r="R435" s="18">
        <v>5767498.57</v>
      </c>
      <c r="S435" s="18">
        <v>410924.86</v>
      </c>
      <c r="U435" s="22">
        <f t="shared" si="81"/>
        <v>6178423.430000001</v>
      </c>
      <c r="V435" s="21">
        <f t="shared" si="82"/>
        <v>21209879.95</v>
      </c>
      <c r="W435" s="23">
        <f t="shared" si="72"/>
        <v>0.42106227955878456</v>
      </c>
      <c r="X435" s="23">
        <f t="shared" si="72"/>
        <v>0.030000000204416934</v>
      </c>
      <c r="Y435" s="23">
        <f t="shared" si="73"/>
        <v>0.45106227976320146</v>
      </c>
      <c r="Z435" s="24">
        <f t="shared" si="74"/>
        <v>0.7314148188745784</v>
      </c>
      <c r="AA435" s="24">
        <f t="shared" si="75"/>
        <v>0.3659724228529828</v>
      </c>
      <c r="AB435" s="25"/>
      <c r="AC435" s="24">
        <f t="shared" si="76"/>
        <v>1.5484495214907628</v>
      </c>
      <c r="AD435" s="35">
        <v>294531.4197236779</v>
      </c>
      <c r="AE435" s="27">
        <f t="shared" si="77"/>
        <v>4560.670359351241</v>
      </c>
      <c r="AF435" s="29"/>
      <c r="AG435" s="30">
        <f>F435/H435</f>
        <v>1400848357.5373287</v>
      </c>
      <c r="AH435" s="23">
        <f>(M435/AG435)*100</f>
        <v>0.3578478350656466</v>
      </c>
      <c r="AI435" s="23">
        <f>(Q435/AG435)*100</f>
        <v>0.7151774098955628</v>
      </c>
      <c r="AJ435" s="23">
        <f>(R435/AG435)*100</f>
        <v>0.4117146969525795</v>
      </c>
      <c r="AK435" s="23">
        <f>(U435/AG435)*100</f>
        <v>0.44104869715245837</v>
      </c>
      <c r="AL435" s="23">
        <f t="shared" si="83"/>
        <v>1.514</v>
      </c>
    </row>
    <row r="436" spans="1:38" ht="12.75">
      <c r="A436" s="14" t="s">
        <v>909</v>
      </c>
      <c r="B436" s="15" t="s">
        <v>910</v>
      </c>
      <c r="C436" s="16" t="s">
        <v>871</v>
      </c>
      <c r="D436" s="17"/>
      <c r="E436" s="17"/>
      <c r="F436" s="36">
        <v>262414216</v>
      </c>
      <c r="G436" s="34">
        <v>100.59</v>
      </c>
      <c r="H436" s="20">
        <f t="shared" si="78"/>
        <v>1.0059</v>
      </c>
      <c r="I436" s="18">
        <v>797529.9500000001</v>
      </c>
      <c r="J436" s="18">
        <v>92455.38</v>
      </c>
      <c r="K436" s="18">
        <v>34607.95</v>
      </c>
      <c r="L436" s="18">
        <v>34057.58</v>
      </c>
      <c r="M436" s="21">
        <f t="shared" si="79"/>
        <v>958650.86</v>
      </c>
      <c r="N436" s="18">
        <v>1585561</v>
      </c>
      <c r="O436" s="18">
        <v>955156.8</v>
      </c>
      <c r="Q436" s="21">
        <f t="shared" si="80"/>
        <v>2540717.8</v>
      </c>
      <c r="R436" s="18">
        <v>1666172.17</v>
      </c>
      <c r="U436" s="22">
        <f t="shared" si="81"/>
        <v>1666172.17</v>
      </c>
      <c r="V436" s="21">
        <f t="shared" si="82"/>
        <v>5165540.83</v>
      </c>
      <c r="W436" s="23">
        <f t="shared" si="72"/>
        <v>0.6349397511299464</v>
      </c>
      <c r="X436" s="23">
        <f t="shared" si="72"/>
        <v>0</v>
      </c>
      <c r="Y436" s="23">
        <f t="shared" si="73"/>
        <v>0.6349397511299464</v>
      </c>
      <c r="Z436" s="24">
        <f t="shared" si="74"/>
        <v>0.9682089022189255</v>
      </c>
      <c r="AA436" s="24">
        <f t="shared" si="75"/>
        <v>0.36531971270946695</v>
      </c>
      <c r="AB436" s="25"/>
      <c r="AC436" s="24">
        <f t="shared" si="76"/>
        <v>1.9684683660583389</v>
      </c>
      <c r="AD436" s="35">
        <v>241904.6889952153</v>
      </c>
      <c r="AE436" s="27">
        <f t="shared" si="77"/>
        <v>4761.8172788826205</v>
      </c>
      <c r="AF436" s="29"/>
      <c r="AG436" s="30">
        <f>F436/H436</f>
        <v>260875053.1862014</v>
      </c>
      <c r="AH436" s="23">
        <f>(M436/AG436)*100</f>
        <v>0.3674750990144528</v>
      </c>
      <c r="AI436" s="23">
        <f>(Q436/AG436)*100</f>
        <v>0.9739213347420173</v>
      </c>
      <c r="AJ436" s="23">
        <f>(R436/AG436)*100</f>
        <v>0.6386858956616132</v>
      </c>
      <c r="AK436" s="23">
        <f>(U436/AG436)*100</f>
        <v>0.6386858956616132</v>
      </c>
      <c r="AL436" s="23">
        <f t="shared" si="83"/>
        <v>1.98</v>
      </c>
    </row>
    <row r="437" spans="1:38" ht="12.75">
      <c r="A437" s="14" t="s">
        <v>911</v>
      </c>
      <c r="B437" s="15" t="s">
        <v>912</v>
      </c>
      <c r="C437" s="16" t="s">
        <v>871</v>
      </c>
      <c r="D437" s="17"/>
      <c r="E437" s="17"/>
      <c r="F437" s="36">
        <v>302358228</v>
      </c>
      <c r="G437" s="34">
        <v>98.12</v>
      </c>
      <c r="H437" s="20">
        <f t="shared" si="78"/>
        <v>0.9812000000000001</v>
      </c>
      <c r="I437" s="18">
        <v>906762.1000000001</v>
      </c>
      <c r="J437" s="18">
        <v>105114.41</v>
      </c>
      <c r="K437" s="18">
        <v>39336.91</v>
      </c>
      <c r="L437" s="18">
        <v>38711.19</v>
      </c>
      <c r="M437" s="21">
        <f t="shared" si="79"/>
        <v>1089924.61</v>
      </c>
      <c r="O437" s="18">
        <v>2373234.9</v>
      </c>
      <c r="Q437" s="21">
        <f t="shared" si="80"/>
        <v>2373234.9</v>
      </c>
      <c r="R437" s="18">
        <v>1464379.03</v>
      </c>
      <c r="U437" s="22">
        <f t="shared" si="81"/>
        <v>1464379.03</v>
      </c>
      <c r="V437" s="21">
        <f t="shared" si="82"/>
        <v>4927538.54</v>
      </c>
      <c r="W437" s="23">
        <f t="shared" si="72"/>
        <v>0.48431922613331363</v>
      </c>
      <c r="X437" s="23">
        <f t="shared" si="72"/>
        <v>0</v>
      </c>
      <c r="Y437" s="23">
        <f t="shared" si="73"/>
        <v>0.48431922613331363</v>
      </c>
      <c r="Z437" s="24">
        <f t="shared" si="74"/>
        <v>0.7849083240426981</v>
      </c>
      <c r="AA437" s="24">
        <f t="shared" si="75"/>
        <v>0.36047459902430706</v>
      </c>
      <c r="AB437" s="25"/>
      <c r="AC437" s="24">
        <f t="shared" si="76"/>
        <v>1.6297021492003188</v>
      </c>
      <c r="AD437" s="35">
        <v>328678.4424379232</v>
      </c>
      <c r="AE437" s="27">
        <f t="shared" si="77"/>
        <v>5356.479640368968</v>
      </c>
      <c r="AF437" s="29"/>
      <c r="AG437" s="30">
        <f>F437/H437</f>
        <v>308151475.7439869</v>
      </c>
      <c r="AH437" s="23">
        <f>(M437/AG437)*100</f>
        <v>0.3536976765626501</v>
      </c>
      <c r="AI437" s="23">
        <f>(Q437/AG437)*100</f>
        <v>0.7701520475506954</v>
      </c>
      <c r="AJ437" s="23">
        <f>(R437/AG437)*100</f>
        <v>0.4752140246820074</v>
      </c>
      <c r="AK437" s="23">
        <f>(U437/AG437)*100</f>
        <v>0.4752140246820074</v>
      </c>
      <c r="AL437" s="23">
        <f t="shared" si="83"/>
        <v>1.5990000000000002</v>
      </c>
    </row>
    <row r="438" spans="1:38" ht="12.75">
      <c r="A438" s="14" t="s">
        <v>913</v>
      </c>
      <c r="B438" s="15" t="s">
        <v>914</v>
      </c>
      <c r="C438" s="16" t="s">
        <v>871</v>
      </c>
      <c r="D438" s="17"/>
      <c r="E438" s="17"/>
      <c r="F438" s="36">
        <v>1074038334</v>
      </c>
      <c r="G438" s="34">
        <v>117.8</v>
      </c>
      <c r="H438" s="20">
        <f t="shared" si="78"/>
        <v>1.178</v>
      </c>
      <c r="I438" s="18">
        <v>2695521.6599999997</v>
      </c>
      <c r="J438" s="18">
        <v>312509.12</v>
      </c>
      <c r="K438" s="18">
        <v>116925.73</v>
      </c>
      <c r="L438" s="18">
        <v>115074.42</v>
      </c>
      <c r="M438" s="21">
        <f t="shared" si="79"/>
        <v>3240030.9299999997</v>
      </c>
      <c r="N438" s="18">
        <v>10806988</v>
      </c>
      <c r="Q438" s="21">
        <f t="shared" si="80"/>
        <v>10806988</v>
      </c>
      <c r="R438" s="18">
        <v>1402434.7</v>
      </c>
      <c r="S438" s="18">
        <v>214870</v>
      </c>
      <c r="U438" s="22">
        <f t="shared" si="81"/>
        <v>1617304.7</v>
      </c>
      <c r="V438" s="21">
        <f t="shared" si="82"/>
        <v>15664323.629999999</v>
      </c>
      <c r="W438" s="23">
        <f t="shared" si="72"/>
        <v>0.1305758514947009</v>
      </c>
      <c r="X438" s="23">
        <f t="shared" si="72"/>
        <v>0.020005803628979225</v>
      </c>
      <c r="Y438" s="23">
        <f t="shared" si="73"/>
        <v>0.15058165512368016</v>
      </c>
      <c r="Z438" s="24">
        <f t="shared" si="74"/>
        <v>1.0062013298679897</v>
      </c>
      <c r="AA438" s="24">
        <f t="shared" si="75"/>
        <v>0.3016680901819655</v>
      </c>
      <c r="AB438" s="25"/>
      <c r="AC438" s="24">
        <f t="shared" si="76"/>
        <v>1.4584510751736353</v>
      </c>
      <c r="AD438" s="35">
        <v>382910.92204194696</v>
      </c>
      <c r="AE438" s="27">
        <f t="shared" si="77"/>
        <v>5584.568459478056</v>
      </c>
      <c r="AF438" s="29"/>
      <c r="AG438" s="30">
        <f>F438/H438</f>
        <v>911747312.393888</v>
      </c>
      <c r="AH438" s="23">
        <f>(M438/AG438)*100</f>
        <v>0.3553650102343553</v>
      </c>
      <c r="AI438" s="23">
        <f>(Q438/AG438)*100</f>
        <v>1.1853051665844918</v>
      </c>
      <c r="AJ438" s="23">
        <f>(R438/AG438)*100</f>
        <v>0.15381835306075767</v>
      </c>
      <c r="AK438" s="23">
        <f>(U438/AG438)*100</f>
        <v>0.1773851897356952</v>
      </c>
      <c r="AL438" s="23">
        <f t="shared" si="83"/>
        <v>1.717</v>
      </c>
    </row>
    <row r="439" spans="1:38" ht="12.75">
      <c r="A439" s="14" t="s">
        <v>915</v>
      </c>
      <c r="B439" s="15" t="s">
        <v>916</v>
      </c>
      <c r="C439" s="16" t="s">
        <v>871</v>
      </c>
      <c r="D439" s="17"/>
      <c r="E439" s="17"/>
      <c r="F439" s="36">
        <v>3259252110</v>
      </c>
      <c r="G439" s="34">
        <v>92.77</v>
      </c>
      <c r="H439" s="20">
        <f t="shared" si="78"/>
        <v>0.9277</v>
      </c>
      <c r="I439" s="18">
        <v>10328134.73</v>
      </c>
      <c r="J439" s="18">
        <v>1197326.85</v>
      </c>
      <c r="K439" s="18">
        <v>448078.17</v>
      </c>
      <c r="L439" s="18">
        <v>440960.63</v>
      </c>
      <c r="M439" s="21">
        <f t="shared" si="79"/>
        <v>12414500.38</v>
      </c>
      <c r="N439" s="18">
        <v>30622429</v>
      </c>
      <c r="Q439" s="21">
        <f t="shared" si="80"/>
        <v>30622429</v>
      </c>
      <c r="R439" s="18">
        <v>12458569.21</v>
      </c>
      <c r="S439" s="18">
        <v>65180</v>
      </c>
      <c r="U439" s="22">
        <f t="shared" si="81"/>
        <v>12523749.21</v>
      </c>
      <c r="V439" s="21">
        <f t="shared" si="82"/>
        <v>55560678.59</v>
      </c>
      <c r="W439" s="23">
        <f t="shared" si="72"/>
        <v>0.3822523937861316</v>
      </c>
      <c r="X439" s="23">
        <f t="shared" si="72"/>
        <v>0.0019998452957970163</v>
      </c>
      <c r="Y439" s="23">
        <f t="shared" si="73"/>
        <v>0.38425223908192857</v>
      </c>
      <c r="Z439" s="24">
        <f t="shared" si="74"/>
        <v>0.9395538597963814</v>
      </c>
      <c r="AA439" s="24">
        <f t="shared" si="75"/>
        <v>0.38090027899069157</v>
      </c>
      <c r="AB439" s="25"/>
      <c r="AC439" s="24">
        <f t="shared" si="76"/>
        <v>1.7047063778690017</v>
      </c>
      <c r="AD439" s="35">
        <v>383324.34759916493</v>
      </c>
      <c r="AE439" s="27">
        <f t="shared" si="77"/>
        <v>6534.554601447706</v>
      </c>
      <c r="AF439" s="29"/>
      <c r="AG439" s="30">
        <f>F439/H439</f>
        <v>3513260870.971219</v>
      </c>
      <c r="AH439" s="23">
        <f>(M439/AG439)*100</f>
        <v>0.35336118881966455</v>
      </c>
      <c r="AI439" s="23">
        <f>(Q439/AG439)*100</f>
        <v>0.8716241157331029</v>
      </c>
      <c r="AJ439" s="23">
        <f>(R439/AG439)*100</f>
        <v>0.3546155457153942</v>
      </c>
      <c r="AK439" s="23">
        <f>(U439/AG439)*100</f>
        <v>0.3564708021963051</v>
      </c>
      <c r="AL439" s="23">
        <f t="shared" si="83"/>
        <v>1.581</v>
      </c>
    </row>
    <row r="440" spans="1:38" ht="12.75">
      <c r="A440" s="14" t="s">
        <v>917</v>
      </c>
      <c r="B440" s="15" t="s">
        <v>918</v>
      </c>
      <c r="C440" s="16" t="s">
        <v>871</v>
      </c>
      <c r="D440" s="17"/>
      <c r="E440" s="17"/>
      <c r="F440" s="36">
        <v>2475217753</v>
      </c>
      <c r="G440" s="34">
        <v>107.48</v>
      </c>
      <c r="H440" s="20">
        <f t="shared" si="78"/>
        <v>1.0748</v>
      </c>
      <c r="I440" s="18">
        <v>6523228.710000001</v>
      </c>
      <c r="J440" s="18">
        <v>756221.79</v>
      </c>
      <c r="K440" s="18">
        <v>282934.82</v>
      </c>
      <c r="L440" s="18">
        <v>278443.68</v>
      </c>
      <c r="M440" s="21">
        <f t="shared" si="79"/>
        <v>7840829.000000001</v>
      </c>
      <c r="N440" s="18">
        <v>11496538.28</v>
      </c>
      <c r="Q440" s="21">
        <f t="shared" si="80"/>
        <v>11496538.28</v>
      </c>
      <c r="R440" s="18">
        <v>6245899.12</v>
      </c>
      <c r="S440" s="18">
        <v>252579</v>
      </c>
      <c r="U440" s="22">
        <f t="shared" si="81"/>
        <v>6498478.12</v>
      </c>
      <c r="V440" s="21">
        <f t="shared" si="82"/>
        <v>25835845.4</v>
      </c>
      <c r="W440" s="23">
        <f t="shared" si="72"/>
        <v>0.25233735950826464</v>
      </c>
      <c r="X440" s="23">
        <f t="shared" si="72"/>
        <v>0.010204314335329511</v>
      </c>
      <c r="Y440" s="23">
        <f t="shared" si="73"/>
        <v>0.26254167384359417</v>
      </c>
      <c r="Z440" s="24">
        <f t="shared" si="74"/>
        <v>0.4644657330073698</v>
      </c>
      <c r="AA440" s="24">
        <f t="shared" si="75"/>
        <v>0.3167733016821167</v>
      </c>
      <c r="AB440" s="25"/>
      <c r="AC440" s="24">
        <f t="shared" si="76"/>
        <v>1.0437807085330808</v>
      </c>
      <c r="AD440" s="35">
        <v>691113.954318344</v>
      </c>
      <c r="AE440" s="27">
        <f t="shared" si="77"/>
        <v>7213.714129155003</v>
      </c>
      <c r="AF440" s="29"/>
      <c r="AG440" s="30">
        <f>F440/H440</f>
        <v>2302956599.3673244</v>
      </c>
      <c r="AH440" s="23">
        <f>(M440/AG440)*100</f>
        <v>0.340467944647939</v>
      </c>
      <c r="AI440" s="23">
        <f>(Q440/AG440)*100</f>
        <v>0.49920776983632104</v>
      </c>
      <c r="AJ440" s="23">
        <f>(R440/AG440)*100</f>
        <v>0.2712121939994828</v>
      </c>
      <c r="AK440" s="23">
        <f>(U440/AG440)*100</f>
        <v>0.282179791047095</v>
      </c>
      <c r="AL440" s="23">
        <f t="shared" si="83"/>
        <v>1.121</v>
      </c>
    </row>
    <row r="441" spans="1:38" ht="12.75">
      <c r="A441" s="14" t="s">
        <v>919</v>
      </c>
      <c r="B441" s="15" t="s">
        <v>920</v>
      </c>
      <c r="C441" s="16" t="s">
        <v>871</v>
      </c>
      <c r="D441" s="17"/>
      <c r="E441" s="17"/>
      <c r="F441" s="36">
        <v>855544996</v>
      </c>
      <c r="G441" s="34">
        <v>110.96</v>
      </c>
      <c r="H441" s="20">
        <f t="shared" si="78"/>
        <v>1.1096</v>
      </c>
      <c r="I441" s="18">
        <v>2311360.24</v>
      </c>
      <c r="J441" s="18">
        <v>267975.43</v>
      </c>
      <c r="K441" s="18">
        <v>100257.08</v>
      </c>
      <c r="L441" s="18">
        <v>98670.96</v>
      </c>
      <c r="M441" s="21">
        <f t="shared" si="79"/>
        <v>2778263.7100000004</v>
      </c>
      <c r="N441" s="18">
        <v>2671282</v>
      </c>
      <c r="O441" s="18">
        <v>2471533.09</v>
      </c>
      <c r="Q441" s="21">
        <f t="shared" si="80"/>
        <v>5142815.09</v>
      </c>
      <c r="R441" s="18">
        <v>4655740.5</v>
      </c>
      <c r="U441" s="22">
        <f t="shared" si="81"/>
        <v>4655740.5</v>
      </c>
      <c r="V441" s="21">
        <f t="shared" si="82"/>
        <v>12576819.3</v>
      </c>
      <c r="W441" s="23">
        <f t="shared" si="72"/>
        <v>0.5441841775438307</v>
      </c>
      <c r="X441" s="23">
        <f t="shared" si="72"/>
        <v>0</v>
      </c>
      <c r="Y441" s="23">
        <f t="shared" si="73"/>
        <v>0.5441841775438307</v>
      </c>
      <c r="Z441" s="24">
        <f t="shared" si="74"/>
        <v>0.6011156764453801</v>
      </c>
      <c r="AA441" s="24">
        <f t="shared" si="75"/>
        <v>0.324736129951019</v>
      </c>
      <c r="AB441" s="25"/>
      <c r="AC441" s="24">
        <f t="shared" si="76"/>
        <v>1.47003598394023</v>
      </c>
      <c r="AD441" s="35">
        <v>302035.517846694</v>
      </c>
      <c r="AE441" s="27">
        <f t="shared" si="77"/>
        <v>4440.030796626616</v>
      </c>
      <c r="AF441" s="29"/>
      <c r="AG441" s="30">
        <f>F441/H441</f>
        <v>771039109.5890411</v>
      </c>
      <c r="AH441" s="23">
        <f>(M441/AG441)*100</f>
        <v>0.3603272097936507</v>
      </c>
      <c r="AI441" s="23">
        <f>(Q441/AG441)*100</f>
        <v>0.6669979545837936</v>
      </c>
      <c r="AJ441" s="23">
        <f>(R441/AG441)*100</f>
        <v>0.6038267634026346</v>
      </c>
      <c r="AK441" s="23">
        <f>(U441/AG441)*100</f>
        <v>0.6038267634026346</v>
      </c>
      <c r="AL441" s="23">
        <f t="shared" si="83"/>
        <v>1.6310000000000002</v>
      </c>
    </row>
    <row r="442" spans="1:38" ht="12.75">
      <c r="A442" s="14" t="s">
        <v>921</v>
      </c>
      <c r="B442" s="15" t="s">
        <v>922</v>
      </c>
      <c r="C442" s="16" t="s">
        <v>871</v>
      </c>
      <c r="D442" s="17"/>
      <c r="E442" s="17"/>
      <c r="F442" s="36">
        <v>1161079711</v>
      </c>
      <c r="G442" s="34">
        <v>92.17</v>
      </c>
      <c r="H442" s="20">
        <f t="shared" si="78"/>
        <v>0.9217</v>
      </c>
      <c r="I442" s="18">
        <v>3638843.54</v>
      </c>
      <c r="J442" s="18">
        <v>421846.85</v>
      </c>
      <c r="K442" s="18">
        <v>157891.77</v>
      </c>
      <c r="L442" s="18">
        <v>155382.97</v>
      </c>
      <c r="M442" s="21">
        <f t="shared" si="79"/>
        <v>4373965.13</v>
      </c>
      <c r="N442" s="18">
        <v>719000</v>
      </c>
      <c r="O442" s="18">
        <v>4434549.27</v>
      </c>
      <c r="Q442" s="21">
        <f t="shared" si="80"/>
        <v>5153549.27</v>
      </c>
      <c r="R442" s="18">
        <v>4992153</v>
      </c>
      <c r="U442" s="22">
        <f t="shared" si="81"/>
        <v>4992153</v>
      </c>
      <c r="V442" s="21">
        <f t="shared" si="82"/>
        <v>14519667.399999999</v>
      </c>
      <c r="W442" s="23">
        <f t="shared" si="72"/>
        <v>0.4299578188047418</v>
      </c>
      <c r="X442" s="23">
        <f t="shared" si="72"/>
        <v>0</v>
      </c>
      <c r="Y442" s="23">
        <f t="shared" si="73"/>
        <v>0.4299578188047418</v>
      </c>
      <c r="Z442" s="24">
        <f t="shared" si="74"/>
        <v>0.4438583519439347</v>
      </c>
      <c r="AA442" s="24">
        <f t="shared" si="75"/>
        <v>0.3767153183852336</v>
      </c>
      <c r="AB442" s="25"/>
      <c r="AC442" s="24">
        <f t="shared" si="76"/>
        <v>1.2505314891339099</v>
      </c>
      <c r="AD442" s="35">
        <v>558294.963655244</v>
      </c>
      <c r="AE442" s="27">
        <f t="shared" si="77"/>
        <v>6981.654322757544</v>
      </c>
      <c r="AF442" s="29"/>
      <c r="AG442" s="30">
        <f>F442/H442</f>
        <v>1259715429.0984051</v>
      </c>
      <c r="AH442" s="23">
        <f>(M442/AG442)*100</f>
        <v>0.3472185089556698</v>
      </c>
      <c r="AI442" s="23">
        <f>(Q442/AG442)*100</f>
        <v>0.40910424298672454</v>
      </c>
      <c r="AJ442" s="23">
        <f>(R442/AG442)*100</f>
        <v>0.39629212159233057</v>
      </c>
      <c r="AK442" s="23">
        <f>(U442/AG442)*100</f>
        <v>0.39629212159233057</v>
      </c>
      <c r="AL442" s="23">
        <f t="shared" si="83"/>
        <v>1.1520000000000001</v>
      </c>
    </row>
    <row r="443" spans="1:38" ht="12.75">
      <c r="A443" s="14" t="s">
        <v>923</v>
      </c>
      <c r="B443" s="15" t="s">
        <v>924</v>
      </c>
      <c r="C443" s="16" t="s">
        <v>871</v>
      </c>
      <c r="D443" s="17"/>
      <c r="E443" s="17"/>
      <c r="F443" s="36">
        <v>1111331888</v>
      </c>
      <c r="G443" s="34">
        <v>85.7</v>
      </c>
      <c r="H443" s="20">
        <f t="shared" si="78"/>
        <v>0.857</v>
      </c>
      <c r="I443" s="18">
        <v>3746654.63</v>
      </c>
      <c r="J443" s="18">
        <v>434336.98</v>
      </c>
      <c r="L443" s="18">
        <v>159978.23</v>
      </c>
      <c r="M443" s="21">
        <f t="shared" si="79"/>
        <v>4340969.84</v>
      </c>
      <c r="O443" s="18">
        <v>2415395.83</v>
      </c>
      <c r="P443" s="18">
        <v>506124.4</v>
      </c>
      <c r="Q443" s="21">
        <f t="shared" si="80"/>
        <v>2921520.23</v>
      </c>
      <c r="R443" s="18">
        <v>3740000</v>
      </c>
      <c r="U443" s="22">
        <f t="shared" si="81"/>
        <v>3740000</v>
      </c>
      <c r="V443" s="21">
        <f t="shared" si="82"/>
        <v>11002490.07</v>
      </c>
      <c r="W443" s="23">
        <f t="shared" si="72"/>
        <v>0.33653313113606975</v>
      </c>
      <c r="X443" s="23">
        <f t="shared" si="72"/>
        <v>0</v>
      </c>
      <c r="Y443" s="23">
        <f t="shared" si="73"/>
        <v>0.33653313113606975</v>
      </c>
      <c r="Z443" s="24">
        <f t="shared" si="74"/>
        <v>0.2628845857431205</v>
      </c>
      <c r="AA443" s="24">
        <f t="shared" si="75"/>
        <v>0.3906096717707069</v>
      </c>
      <c r="AB443" s="25"/>
      <c r="AC443" s="24">
        <f t="shared" si="76"/>
        <v>0.9900273886498973</v>
      </c>
      <c r="AD443" s="35">
        <v>529086.834887548</v>
      </c>
      <c r="AE443" s="27">
        <f t="shared" si="77"/>
        <v>5238.104575127584</v>
      </c>
      <c r="AF443" s="29"/>
      <c r="AG443" s="30">
        <f>F443/H443</f>
        <v>1296769997.6662776</v>
      </c>
      <c r="AH443" s="23">
        <f>(M443/AG443)*100</f>
        <v>0.33475248870749585</v>
      </c>
      <c r="AI443" s="23">
        <f>(Q443/AG443)*100</f>
        <v>0.2252920899818543</v>
      </c>
      <c r="AJ443" s="23">
        <f>(R443/AG443)*100</f>
        <v>0.2884088933836118</v>
      </c>
      <c r="AK443" s="23">
        <f>(U443/AG443)*100</f>
        <v>0.2884088933836118</v>
      </c>
      <c r="AL443" s="23">
        <f t="shared" si="83"/>
        <v>0.8480000000000001</v>
      </c>
    </row>
    <row r="444" spans="1:38" ht="12.75">
      <c r="A444" s="14" t="s">
        <v>925</v>
      </c>
      <c r="B444" s="15" t="s">
        <v>926</v>
      </c>
      <c r="C444" s="16" t="s">
        <v>871</v>
      </c>
      <c r="D444" s="17"/>
      <c r="E444" s="17"/>
      <c r="F444" s="36">
        <v>282485773</v>
      </c>
      <c r="G444" s="34">
        <v>107.86</v>
      </c>
      <c r="H444" s="20">
        <f t="shared" si="78"/>
        <v>1.0786</v>
      </c>
      <c r="I444" s="18">
        <v>792453</v>
      </c>
      <c r="J444" s="18">
        <v>91864.66</v>
      </c>
      <c r="K444" s="18">
        <v>34386.1</v>
      </c>
      <c r="L444" s="18">
        <v>33838.95</v>
      </c>
      <c r="M444" s="21">
        <f t="shared" si="79"/>
        <v>952542.71</v>
      </c>
      <c r="O444" s="18">
        <v>2066897.81</v>
      </c>
      <c r="Q444" s="21">
        <f t="shared" si="80"/>
        <v>2066897.81</v>
      </c>
      <c r="R444" s="18">
        <v>2508819.67</v>
      </c>
      <c r="U444" s="22">
        <f t="shared" si="81"/>
        <v>2508819.67</v>
      </c>
      <c r="V444" s="21">
        <f t="shared" si="82"/>
        <v>5528260.19</v>
      </c>
      <c r="W444" s="23">
        <f t="shared" si="72"/>
        <v>0.8881224860835735</v>
      </c>
      <c r="X444" s="23">
        <f t="shared" si="72"/>
        <v>0</v>
      </c>
      <c r="Y444" s="23">
        <f t="shared" si="73"/>
        <v>0.8881224860835735</v>
      </c>
      <c r="Z444" s="24">
        <f t="shared" si="74"/>
        <v>0.7316820907649746</v>
      </c>
      <c r="AA444" s="24">
        <f t="shared" si="75"/>
        <v>0.33720024193926396</v>
      </c>
      <c r="AB444" s="25"/>
      <c r="AC444" s="24">
        <f t="shared" si="76"/>
        <v>1.9570048187878122</v>
      </c>
      <c r="AD444" s="35">
        <v>215201.0909090909</v>
      </c>
      <c r="AE444" s="27">
        <f t="shared" si="77"/>
        <v>4211.49571917485</v>
      </c>
      <c r="AF444" s="29"/>
      <c r="AG444" s="30">
        <f>F444/H444</f>
        <v>261900401.4463193</v>
      </c>
      <c r="AH444" s="23">
        <f>(M444/AG444)*100</f>
        <v>0.36370418095569007</v>
      </c>
      <c r="AI444" s="23">
        <f>(Q444/AG444)*100</f>
        <v>0.7891923030991016</v>
      </c>
      <c r="AJ444" s="23">
        <f>(R444/AG444)*100</f>
        <v>0.9579289134897423</v>
      </c>
      <c r="AK444" s="23">
        <f>(U444/AG444)*100</f>
        <v>0.9579289134897423</v>
      </c>
      <c r="AL444" s="23">
        <f t="shared" si="83"/>
        <v>2.1109999999999998</v>
      </c>
    </row>
    <row r="445" spans="1:38" ht="12.75">
      <c r="A445" s="14" t="s">
        <v>927</v>
      </c>
      <c r="B445" s="15" t="s">
        <v>928</v>
      </c>
      <c r="C445" s="16" t="s">
        <v>871</v>
      </c>
      <c r="D445" s="33"/>
      <c r="E445" s="17"/>
      <c r="F445" s="36">
        <v>4371873160</v>
      </c>
      <c r="G445" s="34">
        <v>95.79</v>
      </c>
      <c r="H445" s="20">
        <f t="shared" si="78"/>
        <v>0.9579000000000001</v>
      </c>
      <c r="I445" s="18">
        <v>13754147.69</v>
      </c>
      <c r="J445" s="18">
        <v>1594447.51</v>
      </c>
      <c r="K445" s="18">
        <v>596880.88</v>
      </c>
      <c r="L445" s="18">
        <v>587379.73</v>
      </c>
      <c r="M445" s="21">
        <f t="shared" si="79"/>
        <v>16532855.81</v>
      </c>
      <c r="N445" s="18">
        <v>25509243</v>
      </c>
      <c r="O445" s="18">
        <v>9241673.07</v>
      </c>
      <c r="Q445" s="21">
        <f t="shared" si="80"/>
        <v>34750916.07</v>
      </c>
      <c r="R445" s="18">
        <v>30748011.38</v>
      </c>
      <c r="S445" s="18">
        <v>437187.32</v>
      </c>
      <c r="U445" s="22">
        <f t="shared" si="81"/>
        <v>31185198.7</v>
      </c>
      <c r="V445" s="21">
        <f t="shared" si="82"/>
        <v>82468970.58</v>
      </c>
      <c r="W445" s="23">
        <f t="shared" si="72"/>
        <v>0.7033143518738316</v>
      </c>
      <c r="X445" s="23">
        <f t="shared" si="72"/>
        <v>0.010000000091493962</v>
      </c>
      <c r="Y445" s="23">
        <f t="shared" si="73"/>
        <v>0.7133143519653256</v>
      </c>
      <c r="Z445" s="24">
        <f t="shared" si="74"/>
        <v>0.7948747550123344</v>
      </c>
      <c r="AA445" s="24">
        <f t="shared" si="75"/>
        <v>0.3781641233617125</v>
      </c>
      <c r="AB445" s="25"/>
      <c r="AC445" s="24">
        <f t="shared" si="76"/>
        <v>1.8863532303393722</v>
      </c>
      <c r="AD445" s="35">
        <v>300962.7607068938</v>
      </c>
      <c r="AE445" s="27">
        <f t="shared" si="77"/>
        <v>5677.220758713046</v>
      </c>
      <c r="AF445" s="29"/>
      <c r="AG445" s="30">
        <f>F445/H445</f>
        <v>4564018331.767407</v>
      </c>
      <c r="AH445" s="23">
        <f>(M445/AG445)*100</f>
        <v>0.3622434137681845</v>
      </c>
      <c r="AI445" s="23">
        <f>(Q445/AG445)*100</f>
        <v>0.7614105278263151</v>
      </c>
      <c r="AJ445" s="23">
        <f>(R445/AG445)*100</f>
        <v>0.6737048176599433</v>
      </c>
      <c r="AK445" s="23">
        <f>(U445/AG445)*100</f>
        <v>0.6832838177475854</v>
      </c>
      <c r="AL445" s="23">
        <f t="shared" si="83"/>
        <v>1.806</v>
      </c>
    </row>
    <row r="446" spans="1:38" ht="12.75">
      <c r="A446" s="14" t="s">
        <v>929</v>
      </c>
      <c r="B446" s="15" t="s">
        <v>930</v>
      </c>
      <c r="C446" s="16" t="s">
        <v>871</v>
      </c>
      <c r="D446" s="17"/>
      <c r="E446" s="17"/>
      <c r="F446" s="36">
        <v>1535768035</v>
      </c>
      <c r="G446" s="34">
        <v>91.71</v>
      </c>
      <c r="H446" s="20">
        <f t="shared" si="78"/>
        <v>0.9170999999999999</v>
      </c>
      <c r="I446" s="18">
        <v>4951966.09</v>
      </c>
      <c r="J446" s="18">
        <v>574055.11</v>
      </c>
      <c r="L446" s="18">
        <v>211478.08</v>
      </c>
      <c r="M446" s="21">
        <f t="shared" si="79"/>
        <v>5737499.28</v>
      </c>
      <c r="O446" s="18">
        <v>4262722.15</v>
      </c>
      <c r="P446" s="18">
        <v>668986.92</v>
      </c>
      <c r="Q446" s="21">
        <f t="shared" si="80"/>
        <v>4931709.07</v>
      </c>
      <c r="R446" s="18">
        <v>3499100</v>
      </c>
      <c r="U446" s="22">
        <f t="shared" si="81"/>
        <v>3499100</v>
      </c>
      <c r="V446" s="21">
        <f t="shared" si="82"/>
        <v>14168308.35</v>
      </c>
      <c r="W446" s="23">
        <f t="shared" si="72"/>
        <v>0.22784039778507306</v>
      </c>
      <c r="X446" s="23">
        <f t="shared" si="72"/>
        <v>0</v>
      </c>
      <c r="Y446" s="23">
        <f t="shared" si="73"/>
        <v>0.22784039778507306</v>
      </c>
      <c r="Z446" s="24">
        <f t="shared" si="74"/>
        <v>0.3211233049267105</v>
      </c>
      <c r="AA446" s="24">
        <f t="shared" si="75"/>
        <v>0.37359152874932705</v>
      </c>
      <c r="AB446" s="25"/>
      <c r="AC446" s="24">
        <f t="shared" si="76"/>
        <v>0.9225552314611106</v>
      </c>
      <c r="AD446" s="35">
        <v>676442.0705882353</v>
      </c>
      <c r="AE446" s="27">
        <f t="shared" si="77"/>
        <v>6240.551710015624</v>
      </c>
      <c r="AF446" s="29"/>
      <c r="AG446" s="30">
        <f>F446/H446</f>
        <v>1674591685.7485554</v>
      </c>
      <c r="AH446" s="23">
        <f>(M446/AG446)*100</f>
        <v>0.3426207910160078</v>
      </c>
      <c r="AI446" s="23">
        <f>(Q446/AG446)*100</f>
        <v>0.2945021829482862</v>
      </c>
      <c r="AJ446" s="23">
        <f>(R446/AG446)*100</f>
        <v>0.20895242880869047</v>
      </c>
      <c r="AK446" s="23">
        <f>(U446/AG446)*100</f>
        <v>0.20895242880869047</v>
      </c>
      <c r="AL446" s="23">
        <f t="shared" si="83"/>
        <v>0.847</v>
      </c>
    </row>
    <row r="447" spans="1:38" ht="12.75">
      <c r="A447" s="14" t="s">
        <v>931</v>
      </c>
      <c r="B447" s="15" t="s">
        <v>932</v>
      </c>
      <c r="C447" s="16" t="s">
        <v>871</v>
      </c>
      <c r="D447" s="17"/>
      <c r="E447" s="17"/>
      <c r="F447" s="36">
        <v>433860431</v>
      </c>
      <c r="G447" s="34">
        <v>88.12</v>
      </c>
      <c r="H447" s="20">
        <f t="shared" si="78"/>
        <v>0.8812000000000001</v>
      </c>
      <c r="I447" s="18">
        <v>1457407.75</v>
      </c>
      <c r="J447" s="18">
        <v>168948</v>
      </c>
      <c r="K447" s="18">
        <v>63246.69</v>
      </c>
      <c r="L447" s="18">
        <v>62242.49</v>
      </c>
      <c r="M447" s="21">
        <f t="shared" si="79"/>
        <v>1751844.93</v>
      </c>
      <c r="N447" s="18">
        <v>2637323</v>
      </c>
      <c r="O447" s="18">
        <v>2151448.26</v>
      </c>
      <c r="Q447" s="21">
        <f t="shared" si="80"/>
        <v>4788771.26</v>
      </c>
      <c r="R447" s="18">
        <v>2596017.13</v>
      </c>
      <c r="U447" s="22">
        <f t="shared" si="81"/>
        <v>2596017.13</v>
      </c>
      <c r="V447" s="21">
        <f t="shared" si="82"/>
        <v>9136633.32</v>
      </c>
      <c r="W447" s="23">
        <f t="shared" si="72"/>
        <v>0.5983530519288125</v>
      </c>
      <c r="X447" s="23">
        <f t="shared" si="72"/>
        <v>0</v>
      </c>
      <c r="Y447" s="23">
        <f t="shared" si="73"/>
        <v>0.5983530519288125</v>
      </c>
      <c r="Z447" s="24">
        <f t="shared" si="74"/>
        <v>1.1037584711199442</v>
      </c>
      <c r="AA447" s="24">
        <f t="shared" si="75"/>
        <v>0.40378075639721106</v>
      </c>
      <c r="AB447" s="25"/>
      <c r="AC447" s="24">
        <f t="shared" si="76"/>
        <v>2.105892279445968</v>
      </c>
      <c r="AD447" s="35">
        <v>224250.82278481012</v>
      </c>
      <c r="AE447" s="27">
        <f t="shared" si="77"/>
        <v>4722.480763619376</v>
      </c>
      <c r="AF447" s="29"/>
      <c r="AG447" s="30">
        <f>F447/H447</f>
        <v>492351828.18883336</v>
      </c>
      <c r="AH447" s="23">
        <f>(M447/AG447)*100</f>
        <v>0.35581160253722244</v>
      </c>
      <c r="AI447" s="23">
        <f>(Q447/AG447)*100</f>
        <v>0.9726319647508949</v>
      </c>
      <c r="AJ447" s="23">
        <f>(R447/AG447)*100</f>
        <v>0.5272687093596696</v>
      </c>
      <c r="AK447" s="23">
        <f>(U447/AG447)*100</f>
        <v>0.5272687093596696</v>
      </c>
      <c r="AL447" s="23">
        <f t="shared" si="83"/>
        <v>1.8559999999999999</v>
      </c>
    </row>
    <row r="448" spans="1:38" ht="12.75">
      <c r="A448" s="14" t="s">
        <v>933</v>
      </c>
      <c r="B448" s="15" t="s">
        <v>934</v>
      </c>
      <c r="C448" s="16" t="s">
        <v>871</v>
      </c>
      <c r="D448" s="17"/>
      <c r="E448" s="17"/>
      <c r="F448" s="36">
        <v>2234880349</v>
      </c>
      <c r="G448" s="34">
        <v>91.65</v>
      </c>
      <c r="H448" s="20">
        <f t="shared" si="78"/>
        <v>0.9165000000000001</v>
      </c>
      <c r="I448" s="18">
        <v>7069192.0200000005</v>
      </c>
      <c r="J448" s="18">
        <v>819659.92</v>
      </c>
      <c r="K448" s="18">
        <v>306501.97</v>
      </c>
      <c r="L448" s="18">
        <v>301676.87</v>
      </c>
      <c r="M448" s="21">
        <f t="shared" si="79"/>
        <v>8497030.78</v>
      </c>
      <c r="N448" s="18">
        <v>28700141.2</v>
      </c>
      <c r="Q448" s="21">
        <f t="shared" si="80"/>
        <v>28700141.2</v>
      </c>
      <c r="R448" s="18">
        <v>16139592.76</v>
      </c>
      <c r="S448" s="18">
        <v>222903</v>
      </c>
      <c r="U448" s="22">
        <f t="shared" si="81"/>
        <v>16362495.76</v>
      </c>
      <c r="V448" s="21">
        <f t="shared" si="82"/>
        <v>53559667.74</v>
      </c>
      <c r="W448" s="23">
        <f t="shared" si="72"/>
        <v>0.7221680913352556</v>
      </c>
      <c r="X448" s="23">
        <f t="shared" si="72"/>
        <v>0.009973822540420932</v>
      </c>
      <c r="Y448" s="23">
        <f t="shared" si="73"/>
        <v>0.7321419138756766</v>
      </c>
      <c r="Z448" s="24">
        <f t="shared" si="74"/>
        <v>1.284191398114083</v>
      </c>
      <c r="AA448" s="24">
        <f t="shared" si="75"/>
        <v>0.38020070218980656</v>
      </c>
      <c r="AB448" s="25"/>
      <c r="AC448" s="24">
        <f t="shared" si="76"/>
        <v>2.3965340141795664</v>
      </c>
      <c r="AD448" s="35">
        <v>238147.67456129586</v>
      </c>
      <c r="AE448" s="27">
        <f t="shared" si="77"/>
        <v>5707.290024839113</v>
      </c>
      <c r="AF448" s="29"/>
      <c r="AG448" s="30">
        <f>F448/H448</f>
        <v>2438494652.4822693</v>
      </c>
      <c r="AH448" s="23">
        <f>(M448/AG448)*100</f>
        <v>0.34845394355695775</v>
      </c>
      <c r="AI448" s="23">
        <f>(Q448/AG448)*100</f>
        <v>1.1769614163715572</v>
      </c>
      <c r="AJ448" s="23">
        <f>(R448/AG448)*100</f>
        <v>0.6618670557087618</v>
      </c>
      <c r="AK448" s="23">
        <f>(U448/AG448)*100</f>
        <v>0.6710080640670577</v>
      </c>
      <c r="AL448" s="23">
        <f t="shared" si="83"/>
        <v>2.1959999999999997</v>
      </c>
    </row>
    <row r="449" spans="1:38" ht="12.75">
      <c r="A449" s="14" t="s">
        <v>935</v>
      </c>
      <c r="B449" s="15" t="s">
        <v>936</v>
      </c>
      <c r="C449" s="16" t="s">
        <v>937</v>
      </c>
      <c r="D449" s="17"/>
      <c r="E449" s="17"/>
      <c r="F449" s="36">
        <v>420441964</v>
      </c>
      <c r="G449" s="34">
        <v>46.86</v>
      </c>
      <c r="H449" s="20">
        <f t="shared" si="78"/>
        <v>0.4686</v>
      </c>
      <c r="I449" s="18">
        <v>5323241.07</v>
      </c>
      <c r="L449" s="18">
        <v>94184.94</v>
      </c>
      <c r="M449" s="21">
        <f t="shared" si="79"/>
        <v>5417426.010000001</v>
      </c>
      <c r="N449" s="18">
        <v>14216081</v>
      </c>
      <c r="O449" s="18">
        <v>0</v>
      </c>
      <c r="Q449" s="21">
        <f t="shared" si="80"/>
        <v>14216081</v>
      </c>
      <c r="R449" s="18">
        <v>6912538</v>
      </c>
      <c r="S449" s="18">
        <v>105110.49</v>
      </c>
      <c r="T449" s="18">
        <v>313189</v>
      </c>
      <c r="U449" s="22">
        <f t="shared" si="81"/>
        <v>7330837.49</v>
      </c>
      <c r="V449" s="21">
        <f t="shared" si="82"/>
        <v>26964344.500000004</v>
      </c>
      <c r="W449" s="23">
        <f t="shared" si="72"/>
        <v>1.6441122894193312</v>
      </c>
      <c r="X449" s="23">
        <f t="shared" si="72"/>
        <v>0.024999999762155046</v>
      </c>
      <c r="Y449" s="23">
        <f t="shared" si="73"/>
        <v>1.7436027127872518</v>
      </c>
      <c r="Z449" s="24">
        <f t="shared" si="74"/>
        <v>3.3812231454612838</v>
      </c>
      <c r="AA449" s="24">
        <f t="shared" si="75"/>
        <v>1.2885074454651726</v>
      </c>
      <c r="AB449" s="25"/>
      <c r="AC449" s="24">
        <f t="shared" si="76"/>
        <v>6.413333303713708</v>
      </c>
      <c r="AD449" s="35">
        <v>147825.9319286872</v>
      </c>
      <c r="AE449" s="27">
        <f t="shared" si="77"/>
        <v>9480.569723907653</v>
      </c>
      <c r="AF449" s="29"/>
      <c r="AG449" s="30">
        <f>F449/H449</f>
        <v>897229970.1237729</v>
      </c>
      <c r="AH449" s="23">
        <f>(M449/AG449)*100</f>
        <v>0.60379458894498</v>
      </c>
      <c r="AI449" s="23">
        <f>(Q449/AG449)*100</f>
        <v>1.5844411659631579</v>
      </c>
      <c r="AJ449" s="23">
        <f>(R449/AG449)*100</f>
        <v>0.7704310188218986</v>
      </c>
      <c r="AK449" s="23">
        <f>(U449/AG449)*100</f>
        <v>0.8170522312121062</v>
      </c>
      <c r="AL449" s="23">
        <f t="shared" si="83"/>
        <v>3.005</v>
      </c>
    </row>
    <row r="450" spans="1:38" ht="12.75">
      <c r="A450" s="14" t="s">
        <v>938</v>
      </c>
      <c r="B450" s="15" t="s">
        <v>939</v>
      </c>
      <c r="C450" s="16" t="s">
        <v>937</v>
      </c>
      <c r="D450" s="17"/>
      <c r="E450" s="17"/>
      <c r="F450" s="36">
        <v>5299916200</v>
      </c>
      <c r="G450" s="34">
        <v>54.67</v>
      </c>
      <c r="H450" s="20">
        <f t="shared" si="78"/>
        <v>0.5467</v>
      </c>
      <c r="I450" s="18">
        <v>58417338.65</v>
      </c>
      <c r="L450" s="18">
        <v>1033952.13</v>
      </c>
      <c r="M450" s="21">
        <f t="shared" si="79"/>
        <v>59451290.78</v>
      </c>
      <c r="N450" s="18">
        <v>119728264</v>
      </c>
      <c r="O450" s="18">
        <v>0</v>
      </c>
      <c r="Q450" s="21">
        <f t="shared" si="80"/>
        <v>119728264</v>
      </c>
      <c r="R450" s="18">
        <v>71436493</v>
      </c>
      <c r="S450" s="18">
        <v>0</v>
      </c>
      <c r="T450" s="18">
        <v>3412667</v>
      </c>
      <c r="U450" s="22">
        <f t="shared" si="81"/>
        <v>74849160</v>
      </c>
      <c r="V450" s="21">
        <f t="shared" si="82"/>
        <v>254028714.78</v>
      </c>
      <c r="W450" s="23">
        <f aca="true" t="shared" si="84" ref="W450:X513">(R450/$F450)*100</f>
        <v>1.347879670248371</v>
      </c>
      <c r="X450" s="23">
        <f t="shared" si="84"/>
        <v>0</v>
      </c>
      <c r="Y450" s="23">
        <f aca="true" t="shared" si="85" ref="Y450:Y513">(U450/$F450)*100</f>
        <v>1.4122706317507436</v>
      </c>
      <c r="Z450" s="24">
        <f aca="true" t="shared" si="86" ref="Z450:Z513">(Q450/F450)*100</f>
        <v>2.259059567772034</v>
      </c>
      <c r="AA450" s="24">
        <f aca="true" t="shared" si="87" ref="AA450:AA513">(M450/F450)*100</f>
        <v>1.1217402037413347</v>
      </c>
      <c r="AB450" s="25"/>
      <c r="AC450" s="24">
        <f aca="true" t="shared" si="88" ref="AC450:AC513">((V450/F450)*100)-AB450</f>
        <v>4.793070403264112</v>
      </c>
      <c r="AD450" s="35">
        <v>177081.21753093417</v>
      </c>
      <c r="AE450" s="27">
        <f aca="true" t="shared" si="89" ref="AE450:AE513">AD450/100*AC450</f>
        <v>8487.627427214946</v>
      </c>
      <c r="AF450" s="29"/>
      <c r="AG450" s="30">
        <f>F450/H450</f>
        <v>9694377537.955004</v>
      </c>
      <c r="AH450" s="23">
        <f>(M450/AG450)*100</f>
        <v>0.6132553693853876</v>
      </c>
      <c r="AI450" s="23">
        <f>(Q450/AG450)*100</f>
        <v>1.2350278657009708</v>
      </c>
      <c r="AJ450" s="23">
        <f>(R450/AG450)*100</f>
        <v>0.7368858157247844</v>
      </c>
      <c r="AK450" s="23">
        <f>(U450/AG450)*100</f>
        <v>0.7720883543781314</v>
      </c>
      <c r="AL450" s="23">
        <f t="shared" si="83"/>
        <v>2.62</v>
      </c>
    </row>
    <row r="451" spans="1:38" ht="12.75">
      <c r="A451" s="14" t="s">
        <v>940</v>
      </c>
      <c r="B451" s="15" t="s">
        <v>941</v>
      </c>
      <c r="C451" s="16" t="s">
        <v>937</v>
      </c>
      <c r="D451" s="17"/>
      <c r="E451" s="17"/>
      <c r="F451" s="36">
        <v>329646800</v>
      </c>
      <c r="G451" s="34">
        <v>53.4</v>
      </c>
      <c r="H451" s="20">
        <f aca="true" t="shared" si="90" ref="H451:H514">G451/100</f>
        <v>0.534</v>
      </c>
      <c r="I451" s="18">
        <v>3692924.68</v>
      </c>
      <c r="L451" s="18">
        <v>65280.34</v>
      </c>
      <c r="M451" s="21">
        <f aca="true" t="shared" si="91" ref="M451:M514">SUM(I451:L451)</f>
        <v>3758205.02</v>
      </c>
      <c r="N451" s="18">
        <v>5600331</v>
      </c>
      <c r="O451" s="18">
        <v>4280610.96</v>
      </c>
      <c r="Q451" s="21">
        <f aca="true" t="shared" si="92" ref="Q451:Q514">SUM(N451:P451)</f>
        <v>9880941.96</v>
      </c>
      <c r="R451" s="18">
        <v>6055153</v>
      </c>
      <c r="S451" s="18">
        <v>0</v>
      </c>
      <c r="T451" s="18">
        <v>217360</v>
      </c>
      <c r="U451" s="22">
        <f aca="true" t="shared" si="93" ref="U451:U514">SUM(R451:T451)</f>
        <v>6272513</v>
      </c>
      <c r="V451" s="21">
        <f aca="true" t="shared" si="94" ref="V451:V514">T451+S451+R451+P451+O451+N451+L451+K451+J451+I451</f>
        <v>19911659.98</v>
      </c>
      <c r="W451" s="23">
        <f t="shared" si="84"/>
        <v>1.836860846214797</v>
      </c>
      <c r="X451" s="23">
        <f t="shared" si="84"/>
        <v>0</v>
      </c>
      <c r="Y451" s="23">
        <f t="shared" si="85"/>
        <v>1.902798085708704</v>
      </c>
      <c r="Z451" s="24">
        <f t="shared" si="86"/>
        <v>2.99743299798451</v>
      </c>
      <c r="AA451" s="24">
        <f t="shared" si="87"/>
        <v>1.1400702266789788</v>
      </c>
      <c r="AB451" s="25"/>
      <c r="AC451" s="24">
        <f t="shared" si="88"/>
        <v>6.040301310372192</v>
      </c>
      <c r="AD451" s="35">
        <v>157837.74250440917</v>
      </c>
      <c r="AE451" s="27">
        <f t="shared" si="89"/>
        <v>9533.875228755714</v>
      </c>
      <c r="AF451" s="29"/>
      <c r="AG451" s="30">
        <f>F451/H451</f>
        <v>617316104.8689138</v>
      </c>
      <c r="AH451" s="23">
        <f>(M451/AG451)*100</f>
        <v>0.6087975010465748</v>
      </c>
      <c r="AI451" s="23">
        <f>(Q451/AG451)*100</f>
        <v>1.6006292209237285</v>
      </c>
      <c r="AJ451" s="23">
        <f>(R451/AG451)*100</f>
        <v>0.9808836918787018</v>
      </c>
      <c r="AK451" s="23">
        <f>(U451/AG451)*100</f>
        <v>1.016094177768448</v>
      </c>
      <c r="AL451" s="23">
        <f aca="true" t="shared" si="95" ref="AL451:AL514">ROUND(AH451,3)+ROUND(AI451,3)+ROUND(AK451,3)</f>
        <v>3.226</v>
      </c>
    </row>
    <row r="452" spans="1:38" ht="12.75">
      <c r="A452" s="14" t="s">
        <v>942</v>
      </c>
      <c r="B452" s="15" t="s">
        <v>943</v>
      </c>
      <c r="C452" s="16" t="s">
        <v>937</v>
      </c>
      <c r="D452" s="17"/>
      <c r="E452" s="17"/>
      <c r="F452" s="36">
        <v>1234883657</v>
      </c>
      <c r="G452" s="34">
        <v>49.45</v>
      </c>
      <c r="H452" s="20">
        <f t="shared" si="90"/>
        <v>0.49450000000000005</v>
      </c>
      <c r="I452" s="18">
        <v>15734804.99</v>
      </c>
      <c r="L452" s="18">
        <v>278509.16</v>
      </c>
      <c r="M452" s="21">
        <f t="shared" si="91"/>
        <v>16013314.15</v>
      </c>
      <c r="N452" s="18">
        <v>33437997</v>
      </c>
      <c r="O452" s="18">
        <v>0</v>
      </c>
      <c r="Q452" s="21">
        <f t="shared" si="92"/>
        <v>33437997</v>
      </c>
      <c r="R452" s="18">
        <v>12581962</v>
      </c>
      <c r="S452" s="18">
        <v>0</v>
      </c>
      <c r="T452" s="18">
        <v>925644</v>
      </c>
      <c r="U452" s="22">
        <f t="shared" si="93"/>
        <v>13507606</v>
      </c>
      <c r="V452" s="21">
        <f t="shared" si="94"/>
        <v>62958917.15</v>
      </c>
      <c r="W452" s="23">
        <f t="shared" si="84"/>
        <v>1.018878331466978</v>
      </c>
      <c r="X452" s="23">
        <f t="shared" si="84"/>
        <v>0</v>
      </c>
      <c r="Y452" s="23">
        <f t="shared" si="85"/>
        <v>1.0938363240481368</v>
      </c>
      <c r="Z452" s="24">
        <f t="shared" si="86"/>
        <v>2.707785207979313</v>
      </c>
      <c r="AA452" s="24">
        <f t="shared" si="87"/>
        <v>1.2967467873777199</v>
      </c>
      <c r="AB452" s="25"/>
      <c r="AC452" s="24">
        <f t="shared" si="88"/>
        <v>5.09836831940517</v>
      </c>
      <c r="AD452" s="35">
        <v>184117.69554863527</v>
      </c>
      <c r="AE452" s="27">
        <f t="shared" si="89"/>
        <v>9386.998260270482</v>
      </c>
      <c r="AF452" s="29"/>
      <c r="AG452" s="30">
        <f>F452/H452</f>
        <v>2497236920.1213346</v>
      </c>
      <c r="AH452" s="23">
        <f>(M452/AG452)*100</f>
        <v>0.6412412863582825</v>
      </c>
      <c r="AI452" s="23">
        <f>(Q452/AG452)*100</f>
        <v>1.3389997853457705</v>
      </c>
      <c r="AJ452" s="23">
        <f>(R452/AG452)*100</f>
        <v>0.5038353349104207</v>
      </c>
      <c r="AK452" s="23">
        <f>(U452/AG452)*100</f>
        <v>0.5409020622418036</v>
      </c>
      <c r="AL452" s="23">
        <f t="shared" si="95"/>
        <v>2.521</v>
      </c>
    </row>
    <row r="453" spans="1:38" ht="12.75">
      <c r="A453" s="14" t="s">
        <v>944</v>
      </c>
      <c r="B453" s="15" t="s">
        <v>945</v>
      </c>
      <c r="C453" s="16" t="s">
        <v>937</v>
      </c>
      <c r="D453" s="17"/>
      <c r="E453" s="17"/>
      <c r="F453" s="36">
        <v>1909597900</v>
      </c>
      <c r="G453" s="34">
        <v>100.15</v>
      </c>
      <c r="H453" s="20">
        <f t="shared" si="90"/>
        <v>1.0015</v>
      </c>
      <c r="I453" s="18">
        <v>10737500.69</v>
      </c>
      <c r="L453" s="18">
        <v>190208.62</v>
      </c>
      <c r="M453" s="21">
        <f t="shared" si="91"/>
        <v>10927709.309999999</v>
      </c>
      <c r="N453" s="18">
        <v>12475871.5</v>
      </c>
      <c r="O453" s="18">
        <v>6425410.11</v>
      </c>
      <c r="Q453" s="21">
        <f t="shared" si="92"/>
        <v>18901281.61</v>
      </c>
      <c r="R453" s="18">
        <v>10487720</v>
      </c>
      <c r="S453" s="18">
        <v>0</v>
      </c>
      <c r="T453" s="18">
        <v>633893</v>
      </c>
      <c r="U453" s="22">
        <f t="shared" si="93"/>
        <v>11121613</v>
      </c>
      <c r="V453" s="21">
        <f t="shared" si="94"/>
        <v>40950603.92</v>
      </c>
      <c r="W453" s="23">
        <f t="shared" si="84"/>
        <v>0.5492109097941509</v>
      </c>
      <c r="X453" s="23">
        <f t="shared" si="84"/>
        <v>0</v>
      </c>
      <c r="Y453" s="23">
        <f t="shared" si="85"/>
        <v>0.5824060133287746</v>
      </c>
      <c r="Z453" s="24">
        <f t="shared" si="86"/>
        <v>0.9898042729309662</v>
      </c>
      <c r="AA453" s="24">
        <f t="shared" si="87"/>
        <v>0.5722518499837059</v>
      </c>
      <c r="AB453" s="25"/>
      <c r="AC453" s="24">
        <f t="shared" si="88"/>
        <v>2.1444621362434466</v>
      </c>
      <c r="AD453" s="35">
        <v>379070.8700440529</v>
      </c>
      <c r="AE453" s="27">
        <f t="shared" si="89"/>
        <v>8129.031277623316</v>
      </c>
      <c r="AF453" s="29"/>
      <c r="AG453" s="30">
        <f>F453/H453</f>
        <v>1906737793.3100348</v>
      </c>
      <c r="AH453" s="23">
        <f>(M453/AG453)*100</f>
        <v>0.5731102277586816</v>
      </c>
      <c r="AI453" s="23">
        <f>(Q453/AG453)*100</f>
        <v>0.9912889793403626</v>
      </c>
      <c r="AJ453" s="23">
        <f>(R453/AG453)*100</f>
        <v>0.5500347261588422</v>
      </c>
      <c r="AK453" s="23">
        <f>(U453/AG453)*100</f>
        <v>0.5832796223487678</v>
      </c>
      <c r="AL453" s="23">
        <f t="shared" si="95"/>
        <v>2.1470000000000002</v>
      </c>
    </row>
    <row r="454" spans="1:38" ht="12.75">
      <c r="A454" s="14" t="s">
        <v>946</v>
      </c>
      <c r="B454" s="15" t="s">
        <v>947</v>
      </c>
      <c r="C454" s="16" t="s">
        <v>937</v>
      </c>
      <c r="D454" s="17"/>
      <c r="E454" s="17"/>
      <c r="F454" s="36">
        <v>442425880</v>
      </c>
      <c r="G454" s="34">
        <v>31.89</v>
      </c>
      <c r="H454" s="20">
        <f t="shared" si="90"/>
        <v>0.3189</v>
      </c>
      <c r="I454" s="18">
        <v>8033717.45</v>
      </c>
      <c r="L454" s="18">
        <v>141791.16</v>
      </c>
      <c r="M454" s="21">
        <f t="shared" si="91"/>
        <v>8175508.61</v>
      </c>
      <c r="N454" s="18">
        <v>9453714</v>
      </c>
      <c r="O454" s="18">
        <v>2933019.95</v>
      </c>
      <c r="Q454" s="21">
        <f t="shared" si="92"/>
        <v>12386733.95</v>
      </c>
      <c r="R454" s="18">
        <v>8435746</v>
      </c>
      <c r="S454" s="18">
        <v>0</v>
      </c>
      <c r="T454" s="18">
        <v>471009</v>
      </c>
      <c r="U454" s="22">
        <f t="shared" si="93"/>
        <v>8906755</v>
      </c>
      <c r="V454" s="21">
        <f t="shared" si="94"/>
        <v>29468997.56</v>
      </c>
      <c r="W454" s="23">
        <f t="shared" si="84"/>
        <v>1.9067026549170225</v>
      </c>
      <c r="X454" s="23">
        <f t="shared" si="84"/>
        <v>0</v>
      </c>
      <c r="Y454" s="23">
        <f t="shared" si="85"/>
        <v>2.0131631992233365</v>
      </c>
      <c r="Z454" s="24">
        <f t="shared" si="86"/>
        <v>2.799730872434497</v>
      </c>
      <c r="AA454" s="24">
        <f t="shared" si="87"/>
        <v>1.847882092702172</v>
      </c>
      <c r="AB454" s="25"/>
      <c r="AC454" s="24">
        <f t="shared" si="88"/>
        <v>6.660776164360005</v>
      </c>
      <c r="AD454" s="35">
        <v>142627.02243371855</v>
      </c>
      <c r="AE454" s="27">
        <f t="shared" si="89"/>
        <v>9500.066714201523</v>
      </c>
      <c r="AF454" s="29"/>
      <c r="AG454" s="30">
        <f>F454/H454</f>
        <v>1387349890.2477264</v>
      </c>
      <c r="AH454" s="23">
        <f>(M454/AG454)*100</f>
        <v>0.5892895993627227</v>
      </c>
      <c r="AI454" s="23">
        <f>(Q454/AG454)*100</f>
        <v>0.892834175219361</v>
      </c>
      <c r="AJ454" s="23">
        <f>(R454/AG454)*100</f>
        <v>0.6080474766530385</v>
      </c>
      <c r="AK454" s="23">
        <f>(U454/AG454)*100</f>
        <v>0.6419977442323221</v>
      </c>
      <c r="AL454" s="23">
        <f t="shared" si="95"/>
        <v>2.124</v>
      </c>
    </row>
    <row r="455" spans="1:38" ht="12.75">
      <c r="A455" s="14" t="s">
        <v>948</v>
      </c>
      <c r="B455" s="15" t="s">
        <v>949</v>
      </c>
      <c r="C455" s="16" t="s">
        <v>937</v>
      </c>
      <c r="D455" s="17"/>
      <c r="E455" s="17"/>
      <c r="F455" s="36">
        <v>1348200900</v>
      </c>
      <c r="G455" s="34">
        <v>40.91</v>
      </c>
      <c r="H455" s="20">
        <f t="shared" si="90"/>
        <v>0.40909999999999996</v>
      </c>
      <c r="I455" s="18">
        <v>19594999.47</v>
      </c>
      <c r="L455" s="18">
        <v>354715.67</v>
      </c>
      <c r="M455" s="21">
        <f t="shared" si="91"/>
        <v>19949715.14</v>
      </c>
      <c r="N455" s="18">
        <v>17135408.5</v>
      </c>
      <c r="O455" s="18">
        <v>0</v>
      </c>
      <c r="Q455" s="21">
        <f t="shared" si="92"/>
        <v>17135408.5</v>
      </c>
      <c r="R455" s="18">
        <v>54659334.09</v>
      </c>
      <c r="S455" s="18">
        <v>0</v>
      </c>
      <c r="T455" s="18">
        <v>1159550.91</v>
      </c>
      <c r="U455" s="22">
        <f t="shared" si="93"/>
        <v>55818885</v>
      </c>
      <c r="V455" s="21">
        <f t="shared" si="94"/>
        <v>92904008.64</v>
      </c>
      <c r="W455" s="23">
        <f t="shared" si="84"/>
        <v>4.054242516081988</v>
      </c>
      <c r="X455" s="23">
        <f t="shared" si="84"/>
        <v>0</v>
      </c>
      <c r="Y455" s="23">
        <f t="shared" si="85"/>
        <v>4.140249795115847</v>
      </c>
      <c r="Z455" s="24">
        <f t="shared" si="86"/>
        <v>1.2709833156171308</v>
      </c>
      <c r="AA455" s="24">
        <f t="shared" si="87"/>
        <v>1.47972866210073</v>
      </c>
      <c r="AB455" s="25"/>
      <c r="AC455" s="24">
        <f t="shared" si="88"/>
        <v>6.890961772833708</v>
      </c>
      <c r="AD455" s="35">
        <v>130898.0622617535</v>
      </c>
      <c r="AE455" s="27">
        <f t="shared" si="89"/>
        <v>9020.1354318375</v>
      </c>
      <c r="AF455" s="29"/>
      <c r="AG455" s="30">
        <f>F455/H455</f>
        <v>3295528966.0229774</v>
      </c>
      <c r="AH455" s="23">
        <f>(M455/AG455)*100</f>
        <v>0.6053569956654087</v>
      </c>
      <c r="AI455" s="23">
        <f>(Q455/AG455)*100</f>
        <v>0.5199592744189683</v>
      </c>
      <c r="AJ455" s="23">
        <f>(R455/AG455)*100</f>
        <v>1.658590613329141</v>
      </c>
      <c r="AK455" s="23">
        <f>(U455/AG455)*100</f>
        <v>1.693776191181893</v>
      </c>
      <c r="AL455" s="23">
        <f t="shared" si="95"/>
        <v>2.819</v>
      </c>
    </row>
    <row r="456" spans="1:38" ht="12.75">
      <c r="A456" s="14" t="s">
        <v>950</v>
      </c>
      <c r="B456" s="15" t="s">
        <v>951</v>
      </c>
      <c r="C456" s="16" t="s">
        <v>937</v>
      </c>
      <c r="D456" s="17"/>
      <c r="E456" s="17"/>
      <c r="F456" s="36">
        <v>9178236215</v>
      </c>
      <c r="G456" s="34">
        <v>119.98</v>
      </c>
      <c r="H456" s="20">
        <f t="shared" si="90"/>
        <v>1.1998</v>
      </c>
      <c r="I456" s="18">
        <v>46811093.92</v>
      </c>
      <c r="L456" s="18">
        <v>850122.9</v>
      </c>
      <c r="M456" s="21">
        <f t="shared" si="91"/>
        <v>47661216.82</v>
      </c>
      <c r="N456" s="18">
        <v>39359391</v>
      </c>
      <c r="O456" s="18">
        <v>0</v>
      </c>
      <c r="Q456" s="21">
        <f t="shared" si="92"/>
        <v>39359391</v>
      </c>
      <c r="R456" s="18">
        <v>142316196.11</v>
      </c>
      <c r="S456" s="18">
        <v>0</v>
      </c>
      <c r="T456" s="18">
        <v>1414579.5</v>
      </c>
      <c r="U456" s="22">
        <f t="shared" si="93"/>
        <v>143730775.61</v>
      </c>
      <c r="V456" s="21">
        <f t="shared" si="94"/>
        <v>230751383.43</v>
      </c>
      <c r="W456" s="23">
        <f t="shared" si="84"/>
        <v>1.5505832795784067</v>
      </c>
      <c r="X456" s="23">
        <f t="shared" si="84"/>
        <v>0</v>
      </c>
      <c r="Y456" s="23">
        <f t="shared" si="85"/>
        <v>1.565995603546362</v>
      </c>
      <c r="Z456" s="24">
        <f t="shared" si="86"/>
        <v>0.4288339292867066</v>
      </c>
      <c r="AA456" s="24">
        <f t="shared" si="87"/>
        <v>0.5192851404511385</v>
      </c>
      <c r="AB456" s="25"/>
      <c r="AC456" s="24">
        <f t="shared" si="88"/>
        <v>2.514114673284207</v>
      </c>
      <c r="AD456" s="35">
        <v>351187.4996902281</v>
      </c>
      <c r="AE456" s="27">
        <f t="shared" si="89"/>
        <v>8829.256460451954</v>
      </c>
      <c r="AF456" s="29"/>
      <c r="AG456" s="30">
        <f>F456/H456</f>
        <v>7649805146.691115</v>
      </c>
      <c r="AH456" s="23">
        <f>(M456/AG456)*100</f>
        <v>0.6230383115132758</v>
      </c>
      <c r="AI456" s="23">
        <f>(Q456/AG456)*100</f>
        <v>0.5145149483581907</v>
      </c>
      <c r="AJ456" s="23">
        <f>(R456/AG456)*100</f>
        <v>1.860389818838172</v>
      </c>
      <c r="AK456" s="23">
        <f>(U456/AG456)*100</f>
        <v>1.8788815251349251</v>
      </c>
      <c r="AL456" s="23">
        <f t="shared" si="95"/>
        <v>3.017</v>
      </c>
    </row>
    <row r="457" spans="1:38" ht="12.75">
      <c r="A457" s="14" t="s">
        <v>952</v>
      </c>
      <c r="B457" s="15" t="s">
        <v>953</v>
      </c>
      <c r="C457" s="16" t="s">
        <v>937</v>
      </c>
      <c r="D457" s="17"/>
      <c r="E457" s="17"/>
      <c r="F457" s="36">
        <v>629084000</v>
      </c>
      <c r="G457" s="34">
        <v>49.89</v>
      </c>
      <c r="H457" s="20">
        <f t="shared" si="90"/>
        <v>0.4989</v>
      </c>
      <c r="I457" s="18">
        <v>7855298.21</v>
      </c>
      <c r="L457" s="18">
        <v>138990.69</v>
      </c>
      <c r="M457" s="21">
        <f t="shared" si="91"/>
        <v>7994288.9</v>
      </c>
      <c r="N457" s="18">
        <v>22564083</v>
      </c>
      <c r="O457" s="18">
        <v>0</v>
      </c>
      <c r="Q457" s="21">
        <f t="shared" si="92"/>
        <v>22564083</v>
      </c>
      <c r="R457" s="18">
        <v>8509218</v>
      </c>
      <c r="S457" s="18">
        <v>62908</v>
      </c>
      <c r="T457" s="18">
        <v>461609</v>
      </c>
      <c r="U457" s="22">
        <f t="shared" si="93"/>
        <v>9033735</v>
      </c>
      <c r="V457" s="21">
        <f t="shared" si="94"/>
        <v>39592106.9</v>
      </c>
      <c r="W457" s="23">
        <f t="shared" si="84"/>
        <v>1.3526362139237367</v>
      </c>
      <c r="X457" s="23">
        <f t="shared" si="84"/>
        <v>0.009999936415486644</v>
      </c>
      <c r="Y457" s="23">
        <f t="shared" si="85"/>
        <v>1.4360141094035137</v>
      </c>
      <c r="Z457" s="24">
        <f t="shared" si="86"/>
        <v>3.586815592194365</v>
      </c>
      <c r="AA457" s="24">
        <f t="shared" si="87"/>
        <v>1.270782423332973</v>
      </c>
      <c r="AB457" s="25"/>
      <c r="AC457" s="24">
        <f t="shared" si="88"/>
        <v>6.293612124930852</v>
      </c>
      <c r="AD457" s="35">
        <v>145927.14785887423</v>
      </c>
      <c r="AE457" s="27">
        <f t="shared" si="89"/>
        <v>9184.08867121188</v>
      </c>
      <c r="AF457" s="29"/>
      <c r="AG457" s="30">
        <f>F457/H457</f>
        <v>1260942072.559631</v>
      </c>
      <c r="AH457" s="23">
        <f>(M457/AG457)*100</f>
        <v>0.6339933510008203</v>
      </c>
      <c r="AI457" s="23">
        <f>(Q457/AG457)*100</f>
        <v>1.789462298945769</v>
      </c>
      <c r="AJ457" s="23">
        <f>(R457/AG457)*100</f>
        <v>0.6748302071265523</v>
      </c>
      <c r="AK457" s="23">
        <f>(U457/AG457)*100</f>
        <v>0.716427439181413</v>
      </c>
      <c r="AL457" s="23">
        <f t="shared" si="95"/>
        <v>3.1390000000000002</v>
      </c>
    </row>
    <row r="458" spans="1:38" ht="12.75">
      <c r="A458" s="14" t="s">
        <v>954</v>
      </c>
      <c r="B458" s="15" t="s">
        <v>955</v>
      </c>
      <c r="C458" s="16" t="s">
        <v>937</v>
      </c>
      <c r="D458" s="17"/>
      <c r="E458" s="17"/>
      <c r="F458" s="36">
        <v>181587650</v>
      </c>
      <c r="G458" s="34">
        <v>58.15</v>
      </c>
      <c r="H458" s="20">
        <f t="shared" si="90"/>
        <v>0.5815</v>
      </c>
      <c r="I458" s="18">
        <v>1977811.6199999999</v>
      </c>
      <c r="L458" s="18">
        <v>34959.1</v>
      </c>
      <c r="M458" s="21">
        <f t="shared" si="91"/>
        <v>2012770.72</v>
      </c>
      <c r="N458" s="18">
        <v>2865164</v>
      </c>
      <c r="O458" s="18">
        <v>2705468.09</v>
      </c>
      <c r="Q458" s="21">
        <f t="shared" si="92"/>
        <v>5570632.09</v>
      </c>
      <c r="R458" s="18">
        <v>3701610</v>
      </c>
      <c r="S458" s="18">
        <v>0</v>
      </c>
      <c r="T458" s="18">
        <v>0</v>
      </c>
      <c r="U458" s="22">
        <f t="shared" si="93"/>
        <v>3701610</v>
      </c>
      <c r="V458" s="21">
        <f t="shared" si="94"/>
        <v>11285012.809999999</v>
      </c>
      <c r="W458" s="23">
        <f t="shared" si="84"/>
        <v>2.0384701272360757</v>
      </c>
      <c r="X458" s="23">
        <f t="shared" si="84"/>
        <v>0</v>
      </c>
      <c r="Y458" s="23">
        <f t="shared" si="85"/>
        <v>2.0384701272360757</v>
      </c>
      <c r="Z458" s="24">
        <f t="shared" si="86"/>
        <v>3.067737310329199</v>
      </c>
      <c r="AA458" s="24">
        <f t="shared" si="87"/>
        <v>1.1084293012217517</v>
      </c>
      <c r="AB458" s="25"/>
      <c r="AC458" s="24">
        <f t="shared" si="88"/>
        <v>6.214636738787026</v>
      </c>
      <c r="AD458" s="35">
        <v>147886.6482504604</v>
      </c>
      <c r="AE458" s="27">
        <f t="shared" si="89"/>
        <v>9190.617973933851</v>
      </c>
      <c r="AF458" s="29"/>
      <c r="AG458" s="30">
        <f>F458/H458</f>
        <v>312274548.5812554</v>
      </c>
      <c r="AH458" s="23">
        <f>(M458/AG458)*100</f>
        <v>0.6445516386604485</v>
      </c>
      <c r="AI458" s="23">
        <f>(Q458/AG458)*100</f>
        <v>1.783889245956429</v>
      </c>
      <c r="AJ458" s="23">
        <f>(R458/AG458)*100</f>
        <v>1.185370378987778</v>
      </c>
      <c r="AK458" s="23">
        <f>(U458/AG458)*100</f>
        <v>1.185370378987778</v>
      </c>
      <c r="AL458" s="23">
        <f t="shared" si="95"/>
        <v>3.6140000000000003</v>
      </c>
    </row>
    <row r="459" spans="1:38" ht="12.75">
      <c r="A459" s="14" t="s">
        <v>956</v>
      </c>
      <c r="B459" s="15" t="s">
        <v>957</v>
      </c>
      <c r="C459" s="16" t="s">
        <v>937</v>
      </c>
      <c r="D459" s="17"/>
      <c r="E459" s="17"/>
      <c r="F459" s="36">
        <v>1713577200</v>
      </c>
      <c r="G459" s="34">
        <v>98.78</v>
      </c>
      <c r="H459" s="20">
        <f t="shared" si="90"/>
        <v>0.9878</v>
      </c>
      <c r="I459" s="18">
        <v>10115830.87</v>
      </c>
      <c r="L459" s="18">
        <v>178822.67</v>
      </c>
      <c r="M459" s="21">
        <f t="shared" si="91"/>
        <v>10294653.54</v>
      </c>
      <c r="N459" s="18">
        <v>15934379</v>
      </c>
      <c r="O459" s="18">
        <v>8976308.36</v>
      </c>
      <c r="Q459" s="21">
        <f t="shared" si="92"/>
        <v>24910687.36</v>
      </c>
      <c r="R459" s="18">
        <v>10097466</v>
      </c>
      <c r="S459" s="18">
        <v>171357</v>
      </c>
      <c r="T459" s="18">
        <v>0</v>
      </c>
      <c r="U459" s="22">
        <f t="shared" si="93"/>
        <v>10268823</v>
      </c>
      <c r="V459" s="21">
        <f t="shared" si="94"/>
        <v>45474163.9</v>
      </c>
      <c r="W459" s="23">
        <f t="shared" si="84"/>
        <v>0.5892623921466742</v>
      </c>
      <c r="X459" s="23">
        <f t="shared" si="84"/>
        <v>0.009999957982634223</v>
      </c>
      <c r="Y459" s="23">
        <f t="shared" si="85"/>
        <v>0.5992623501293084</v>
      </c>
      <c r="Z459" s="24">
        <f t="shared" si="86"/>
        <v>1.4537242535673327</v>
      </c>
      <c r="AA459" s="24">
        <f t="shared" si="87"/>
        <v>0.6007697546395925</v>
      </c>
      <c r="AB459" s="25"/>
      <c r="AC459" s="24">
        <f t="shared" si="88"/>
        <v>2.6537563583362336</v>
      </c>
      <c r="AD459" s="35">
        <v>355529.96765249537</v>
      </c>
      <c r="AE459" s="27">
        <f t="shared" si="89"/>
        <v>9434.89912236885</v>
      </c>
      <c r="AF459" s="29"/>
      <c r="AG459" s="30">
        <f>F459/H459</f>
        <v>1734741040.6964972</v>
      </c>
      <c r="AH459" s="23">
        <f>(M459/AG459)*100</f>
        <v>0.5934403636329895</v>
      </c>
      <c r="AI459" s="23">
        <f>(Q459/AG459)*100</f>
        <v>1.4359888176738114</v>
      </c>
      <c r="AJ459" s="23">
        <f>(R459/AG459)*100</f>
        <v>0.5820733909624848</v>
      </c>
      <c r="AK459" s="23">
        <f>(U459/AG459)*100</f>
        <v>0.5919513494577309</v>
      </c>
      <c r="AL459" s="23">
        <f t="shared" si="95"/>
        <v>2.621</v>
      </c>
    </row>
    <row r="460" spans="1:38" ht="12.75">
      <c r="A460" s="14" t="s">
        <v>958</v>
      </c>
      <c r="B460" s="15" t="s">
        <v>959</v>
      </c>
      <c r="C460" s="16" t="s">
        <v>937</v>
      </c>
      <c r="D460" s="17"/>
      <c r="E460" s="17"/>
      <c r="F460" s="36">
        <v>2407532421</v>
      </c>
      <c r="G460" s="34">
        <v>102.33</v>
      </c>
      <c r="H460" s="20">
        <f t="shared" si="90"/>
        <v>1.0232999999999999</v>
      </c>
      <c r="I460" s="18">
        <v>13621639.68</v>
      </c>
      <c r="L460" s="18">
        <v>247229.15</v>
      </c>
      <c r="M460" s="21">
        <f t="shared" si="91"/>
        <v>13868868.83</v>
      </c>
      <c r="N460" s="18">
        <v>13317709</v>
      </c>
      <c r="O460" s="18">
        <v>8960294.33</v>
      </c>
      <c r="Q460" s="21">
        <f t="shared" si="92"/>
        <v>22278003.33</v>
      </c>
      <c r="R460" s="18">
        <v>10314140</v>
      </c>
      <c r="S460" s="18">
        <v>0</v>
      </c>
      <c r="T460" s="18">
        <v>835013</v>
      </c>
      <c r="U460" s="22">
        <f t="shared" si="93"/>
        <v>11149153</v>
      </c>
      <c r="V460" s="21">
        <f t="shared" si="94"/>
        <v>47296025.16</v>
      </c>
      <c r="W460" s="23">
        <f t="shared" si="84"/>
        <v>0.42841126084258035</v>
      </c>
      <c r="X460" s="23">
        <f t="shared" si="84"/>
        <v>0</v>
      </c>
      <c r="Y460" s="23">
        <f t="shared" si="85"/>
        <v>0.46309461516489375</v>
      </c>
      <c r="Z460" s="24">
        <f t="shared" si="86"/>
        <v>0.9253459324442468</v>
      </c>
      <c r="AA460" s="24">
        <f t="shared" si="87"/>
        <v>0.5760615603356811</v>
      </c>
      <c r="AB460" s="25"/>
      <c r="AC460" s="24">
        <f t="shared" si="88"/>
        <v>1.9645021079448217</v>
      </c>
      <c r="AD460" s="35">
        <v>403278.4004670169</v>
      </c>
      <c r="AE460" s="27">
        <f t="shared" si="89"/>
        <v>7922.412678060707</v>
      </c>
      <c r="AF460" s="29"/>
      <c r="AG460" s="30">
        <f>F460/H460</f>
        <v>2352714180.592202</v>
      </c>
      <c r="AH460" s="23">
        <f>(M460/AG460)*100</f>
        <v>0.5894837946915024</v>
      </c>
      <c r="AI460" s="23">
        <f>(Q460/AG460)*100</f>
        <v>0.9469064926701974</v>
      </c>
      <c r="AJ460" s="23">
        <f>(R460/AG460)*100</f>
        <v>0.4383932432202124</v>
      </c>
      <c r="AK460" s="23">
        <f>(U460/AG460)*100</f>
        <v>0.47388471969823565</v>
      </c>
      <c r="AL460" s="23">
        <f t="shared" si="95"/>
        <v>2.01</v>
      </c>
    </row>
    <row r="461" spans="1:38" ht="12.75">
      <c r="A461" s="14" t="s">
        <v>960</v>
      </c>
      <c r="B461" s="15" t="s">
        <v>961</v>
      </c>
      <c r="C461" s="16" t="s">
        <v>937</v>
      </c>
      <c r="D461" s="17"/>
      <c r="E461" s="17"/>
      <c r="F461" s="36">
        <v>579259284</v>
      </c>
      <c r="G461" s="34">
        <v>43.5</v>
      </c>
      <c r="H461" s="20">
        <f t="shared" si="90"/>
        <v>0.435</v>
      </c>
      <c r="I461" s="18">
        <v>7633556.3</v>
      </c>
      <c r="L461" s="18">
        <v>135125.14</v>
      </c>
      <c r="M461" s="21">
        <f t="shared" si="91"/>
        <v>7768681.4399999995</v>
      </c>
      <c r="N461" s="18">
        <v>12841729</v>
      </c>
      <c r="O461" s="18">
        <v>7090700.64</v>
      </c>
      <c r="Q461" s="21">
        <f t="shared" si="92"/>
        <v>19932429.64</v>
      </c>
      <c r="R461" s="18">
        <v>8295089</v>
      </c>
      <c r="S461" s="18">
        <v>57926</v>
      </c>
      <c r="T461" s="18">
        <v>449764</v>
      </c>
      <c r="U461" s="22">
        <f t="shared" si="93"/>
        <v>8802779</v>
      </c>
      <c r="V461" s="21">
        <f t="shared" si="94"/>
        <v>36503890.08</v>
      </c>
      <c r="W461" s="23">
        <f t="shared" si="84"/>
        <v>1.4320165820596498</v>
      </c>
      <c r="X461" s="23">
        <f t="shared" si="84"/>
        <v>0.010000012360613283</v>
      </c>
      <c r="Y461" s="23">
        <f t="shared" si="85"/>
        <v>1.519661271410887</v>
      </c>
      <c r="Z461" s="24">
        <f t="shared" si="86"/>
        <v>3.4410203151789274</v>
      </c>
      <c r="AA461" s="24">
        <f t="shared" si="87"/>
        <v>1.3411406005190587</v>
      </c>
      <c r="AB461" s="25"/>
      <c r="AC461" s="24">
        <f t="shared" si="88"/>
        <v>6.301822187108873</v>
      </c>
      <c r="AD461" s="35">
        <v>129585.81072717896</v>
      </c>
      <c r="AE461" s="27">
        <f t="shared" si="89"/>
        <v>8166.267371750273</v>
      </c>
      <c r="AF461" s="29"/>
      <c r="AG461" s="30">
        <f>F461/H461</f>
        <v>1331630537.9310346</v>
      </c>
      <c r="AH461" s="23">
        <f>(M461/AG461)*100</f>
        <v>0.5833961612257904</v>
      </c>
      <c r="AI461" s="23">
        <f>(Q461/AG461)*100</f>
        <v>1.4968438371028336</v>
      </c>
      <c r="AJ461" s="23">
        <f>(R461/AG461)*100</f>
        <v>0.6229272131959477</v>
      </c>
      <c r="AK461" s="23">
        <f>(U461/AG461)*100</f>
        <v>0.6610526530637357</v>
      </c>
      <c r="AL461" s="23">
        <f t="shared" si="95"/>
        <v>2.741</v>
      </c>
    </row>
    <row r="462" spans="1:38" ht="12.75">
      <c r="A462" s="14" t="s">
        <v>962</v>
      </c>
      <c r="B462" s="15" t="s">
        <v>963</v>
      </c>
      <c r="C462" s="16" t="s">
        <v>937</v>
      </c>
      <c r="D462" s="17"/>
      <c r="E462" s="17"/>
      <c r="F462" s="36">
        <v>5264881195</v>
      </c>
      <c r="G462" s="34">
        <v>51.28</v>
      </c>
      <c r="H462" s="20">
        <f t="shared" si="90"/>
        <v>0.5128</v>
      </c>
      <c r="I462" s="18">
        <v>60069492.95</v>
      </c>
      <c r="L462" s="18">
        <v>1067628.09</v>
      </c>
      <c r="M462" s="21">
        <f t="shared" si="91"/>
        <v>61137121.04000001</v>
      </c>
      <c r="N462" s="18">
        <v>128169824</v>
      </c>
      <c r="O462" s="18">
        <v>0</v>
      </c>
      <c r="Q462" s="21">
        <f t="shared" si="92"/>
        <v>128169824</v>
      </c>
      <c r="R462" s="18">
        <v>52915488</v>
      </c>
      <c r="S462" s="18">
        <v>1052976</v>
      </c>
      <c r="T462" s="18">
        <v>3570581</v>
      </c>
      <c r="U462" s="22">
        <f t="shared" si="93"/>
        <v>57539045</v>
      </c>
      <c r="V462" s="21">
        <f t="shared" si="94"/>
        <v>246845990.04000002</v>
      </c>
      <c r="W462" s="23">
        <f t="shared" si="84"/>
        <v>1.0050651864709361</v>
      </c>
      <c r="X462" s="23">
        <f t="shared" si="84"/>
        <v>0.01999999546048636</v>
      </c>
      <c r="Y462" s="23">
        <f t="shared" si="85"/>
        <v>1.0928840152109074</v>
      </c>
      <c r="Z462" s="24">
        <f t="shared" si="86"/>
        <v>2.4344295579114203</v>
      </c>
      <c r="AA462" s="24">
        <f t="shared" si="87"/>
        <v>1.1612250832566033</v>
      </c>
      <c r="AB462" s="25"/>
      <c r="AC462" s="24">
        <f t="shared" si="88"/>
        <v>4.688538656378931</v>
      </c>
      <c r="AD462" s="35">
        <v>229512.3239225559</v>
      </c>
      <c r="AE462" s="27">
        <f t="shared" si="89"/>
        <v>10760.774028262662</v>
      </c>
      <c r="AF462" s="29"/>
      <c r="AG462" s="30">
        <f>F462/H462</f>
        <v>10266929007.410295</v>
      </c>
      <c r="AH462" s="23">
        <f>(M462/AG462)*100</f>
        <v>0.5954762226939863</v>
      </c>
      <c r="AI462" s="23">
        <f>(Q462/AG462)*100</f>
        <v>1.2483754772969764</v>
      </c>
      <c r="AJ462" s="23">
        <f>(R462/AG462)*100</f>
        <v>0.5153974276222961</v>
      </c>
      <c r="AK462" s="23">
        <f>(U462/AG462)*100</f>
        <v>0.5604309230001534</v>
      </c>
      <c r="AL462" s="23">
        <f t="shared" si="95"/>
        <v>2.403</v>
      </c>
    </row>
    <row r="463" spans="1:38" ht="12.75">
      <c r="A463" s="14" t="s">
        <v>964</v>
      </c>
      <c r="B463" s="15" t="s">
        <v>965</v>
      </c>
      <c r="C463" s="16" t="s">
        <v>937</v>
      </c>
      <c r="D463" s="17"/>
      <c r="E463" s="17"/>
      <c r="F463" s="36">
        <v>1492786795</v>
      </c>
      <c r="G463" s="34">
        <v>45.12</v>
      </c>
      <c r="H463" s="20">
        <f t="shared" si="90"/>
        <v>0.4512</v>
      </c>
      <c r="I463" s="18">
        <v>19367547.16</v>
      </c>
      <c r="L463" s="18">
        <v>343323.98</v>
      </c>
      <c r="M463" s="21">
        <f t="shared" si="91"/>
        <v>19710871.14</v>
      </c>
      <c r="N463" s="18">
        <v>50883737</v>
      </c>
      <c r="O463" s="18">
        <v>0</v>
      </c>
      <c r="Q463" s="21">
        <f t="shared" si="92"/>
        <v>50883737</v>
      </c>
      <c r="R463" s="18">
        <v>21131900</v>
      </c>
      <c r="S463" s="18">
        <v>149278</v>
      </c>
      <c r="T463" s="18">
        <v>1147727</v>
      </c>
      <c r="U463" s="22">
        <f t="shared" si="93"/>
        <v>22428905</v>
      </c>
      <c r="V463" s="21">
        <f t="shared" si="94"/>
        <v>93023513.14</v>
      </c>
      <c r="W463" s="23">
        <f t="shared" si="84"/>
        <v>1.415600678595231</v>
      </c>
      <c r="X463" s="23">
        <f t="shared" si="84"/>
        <v>0.009999954481108603</v>
      </c>
      <c r="Y463" s="23">
        <f t="shared" si="85"/>
        <v>1.5024854905686649</v>
      </c>
      <c r="Z463" s="24">
        <f t="shared" si="86"/>
        <v>3.4086406156881903</v>
      </c>
      <c r="AA463" s="24">
        <f t="shared" si="87"/>
        <v>1.3204076567410956</v>
      </c>
      <c r="AB463" s="25"/>
      <c r="AC463" s="24">
        <f t="shared" si="88"/>
        <v>6.231533762997951</v>
      </c>
      <c r="AD463" s="35">
        <v>134433.55032548824</v>
      </c>
      <c r="AE463" s="27">
        <f t="shared" si="89"/>
        <v>8377.27207732964</v>
      </c>
      <c r="AF463" s="29"/>
      <c r="AG463" s="30">
        <f>F463/H463</f>
        <v>3308481371.8971634</v>
      </c>
      <c r="AH463" s="23">
        <f>(M463/AG463)*100</f>
        <v>0.5957679347215823</v>
      </c>
      <c r="AI463" s="23">
        <f>(Q463/AG463)*100</f>
        <v>1.5379786457985112</v>
      </c>
      <c r="AJ463" s="23">
        <f>(R463/AG463)*100</f>
        <v>0.6387190261821681</v>
      </c>
      <c r="AK463" s="23">
        <f>(U463/AG463)*100</f>
        <v>0.6779214533445815</v>
      </c>
      <c r="AL463" s="23">
        <f t="shared" si="95"/>
        <v>2.812</v>
      </c>
    </row>
    <row r="464" spans="1:38" ht="12.75">
      <c r="A464" s="14" t="s">
        <v>966</v>
      </c>
      <c r="B464" s="15" t="s">
        <v>967</v>
      </c>
      <c r="C464" s="16" t="s">
        <v>937</v>
      </c>
      <c r="D464" s="17"/>
      <c r="E464" s="17"/>
      <c r="F464" s="36">
        <v>1683881298</v>
      </c>
      <c r="G464" s="34">
        <v>95.92</v>
      </c>
      <c r="H464" s="20">
        <f t="shared" si="90"/>
        <v>0.9592</v>
      </c>
      <c r="I464" s="18">
        <v>10004702.29</v>
      </c>
      <c r="L464" s="18">
        <v>179361.92</v>
      </c>
      <c r="M464" s="21">
        <f t="shared" si="91"/>
        <v>10184064.209999999</v>
      </c>
      <c r="N464" s="18">
        <v>13743005</v>
      </c>
      <c r="O464" s="18">
        <v>5728476.56</v>
      </c>
      <c r="Q464" s="21">
        <f t="shared" si="92"/>
        <v>19471481.56</v>
      </c>
      <c r="R464" s="18">
        <v>10519119</v>
      </c>
      <c r="S464" s="18">
        <v>168388</v>
      </c>
      <c r="T464" s="18">
        <v>619631</v>
      </c>
      <c r="U464" s="22">
        <f t="shared" si="93"/>
        <v>11307138</v>
      </c>
      <c r="V464" s="21">
        <f t="shared" si="94"/>
        <v>40962683.769999996</v>
      </c>
      <c r="W464" s="23">
        <f t="shared" si="84"/>
        <v>0.6246948055361085</v>
      </c>
      <c r="X464" s="23">
        <f t="shared" si="84"/>
        <v>0.009999992291618172</v>
      </c>
      <c r="Y464" s="23">
        <f t="shared" si="85"/>
        <v>0.6714925816582114</v>
      </c>
      <c r="Z464" s="24">
        <f t="shared" si="86"/>
        <v>1.1563452592012813</v>
      </c>
      <c r="AA464" s="24">
        <f t="shared" si="87"/>
        <v>0.6047970377778968</v>
      </c>
      <c r="AB464" s="25"/>
      <c r="AC464" s="24">
        <f t="shared" si="88"/>
        <v>2.4326348786373893</v>
      </c>
      <c r="AD464" s="35">
        <v>364723.6778846154</v>
      </c>
      <c r="AE464" s="27">
        <f t="shared" si="89"/>
        <v>8872.395398870236</v>
      </c>
      <c r="AF464" s="29"/>
      <c r="AG464" s="30">
        <f>F464/H464</f>
        <v>1755505940.3669724</v>
      </c>
      <c r="AH464" s="23">
        <f>(M464/AG464)*100</f>
        <v>0.5801213186365587</v>
      </c>
      <c r="AI464" s="23">
        <f>(Q464/AG464)*100</f>
        <v>1.109166372625869</v>
      </c>
      <c r="AJ464" s="23">
        <f>(R464/AG464)*100</f>
        <v>0.5992072574702353</v>
      </c>
      <c r="AK464" s="23">
        <f>(U464/AG464)*100</f>
        <v>0.6440956843265564</v>
      </c>
      <c r="AL464" s="23">
        <f t="shared" si="95"/>
        <v>2.333</v>
      </c>
    </row>
    <row r="465" spans="1:38" ht="12.75">
      <c r="A465" s="14" t="s">
        <v>968</v>
      </c>
      <c r="B465" s="15" t="s">
        <v>969</v>
      </c>
      <c r="C465" s="16" t="s">
        <v>970</v>
      </c>
      <c r="D465" s="17"/>
      <c r="E465" s="17"/>
      <c r="F465" s="36">
        <v>286956013</v>
      </c>
      <c r="G465" s="34">
        <v>98.47</v>
      </c>
      <c r="H465" s="20">
        <f t="shared" si="90"/>
        <v>0.9847</v>
      </c>
      <c r="I465" s="18">
        <v>2693324.5100000002</v>
      </c>
      <c r="L465" s="18">
        <v>61617.41</v>
      </c>
      <c r="M465" s="21">
        <f t="shared" si="91"/>
        <v>2754941.9200000004</v>
      </c>
      <c r="N465" s="18">
        <v>3585120</v>
      </c>
      <c r="Q465" s="21">
        <f t="shared" si="92"/>
        <v>3585120</v>
      </c>
      <c r="R465" s="18">
        <v>546000</v>
      </c>
      <c r="S465" s="18">
        <v>7174</v>
      </c>
      <c r="U465" s="22">
        <f t="shared" si="93"/>
        <v>553174</v>
      </c>
      <c r="V465" s="21">
        <f t="shared" si="94"/>
        <v>6893235.92</v>
      </c>
      <c r="W465" s="23">
        <f t="shared" si="84"/>
        <v>0.1902730646038074</v>
      </c>
      <c r="X465" s="23">
        <f t="shared" si="84"/>
        <v>0.002500034735288854</v>
      </c>
      <c r="Y465" s="23">
        <f t="shared" si="85"/>
        <v>0.19277309933909628</v>
      </c>
      <c r="Z465" s="24">
        <f t="shared" si="86"/>
        <v>1.2493622149677692</v>
      </c>
      <c r="AA465" s="24">
        <f t="shared" si="87"/>
        <v>0.9600572196408376</v>
      </c>
      <c r="AB465" s="25"/>
      <c r="AC465" s="24">
        <f t="shared" si="88"/>
        <v>2.402192533947703</v>
      </c>
      <c r="AD465" s="35">
        <v>194558.3076923077</v>
      </c>
      <c r="AE465" s="27">
        <f t="shared" si="89"/>
        <v>4673.665141559614</v>
      </c>
      <c r="AF465" s="29"/>
      <c r="AG465" s="30">
        <f>F465/H465</f>
        <v>291414657.256017</v>
      </c>
      <c r="AH465" s="23">
        <f>(M465/AG465)*100</f>
        <v>0.9453683441803329</v>
      </c>
      <c r="AI465" s="23">
        <f>(Q465/AG465)*100</f>
        <v>1.2302469730787624</v>
      </c>
      <c r="AJ465" s="23">
        <f>(R465/AG465)*100</f>
        <v>0.18736188671536919</v>
      </c>
      <c r="AK465" s="23">
        <f>(U465/AG465)*100</f>
        <v>0.1898236709192081</v>
      </c>
      <c r="AL465" s="23">
        <f t="shared" si="95"/>
        <v>2.3649999999999998</v>
      </c>
    </row>
    <row r="466" spans="1:38" ht="12.75">
      <c r="A466" s="14" t="s">
        <v>971</v>
      </c>
      <c r="B466" s="15" t="s">
        <v>972</v>
      </c>
      <c r="C466" s="16" t="s">
        <v>970</v>
      </c>
      <c r="D466" s="17"/>
      <c r="E466" s="17"/>
      <c r="F466" s="36">
        <v>105479531</v>
      </c>
      <c r="G466" s="34">
        <v>95.74</v>
      </c>
      <c r="H466" s="20">
        <f t="shared" si="90"/>
        <v>0.9573999999999999</v>
      </c>
      <c r="I466" s="18">
        <v>983774.64</v>
      </c>
      <c r="L466" s="18">
        <v>22527.02</v>
      </c>
      <c r="M466" s="21">
        <f t="shared" si="91"/>
        <v>1006301.66</v>
      </c>
      <c r="N466" s="18">
        <v>1233057</v>
      </c>
      <c r="Q466" s="21">
        <f t="shared" si="92"/>
        <v>1233057</v>
      </c>
      <c r="R466" s="18">
        <v>519621</v>
      </c>
      <c r="U466" s="22">
        <f t="shared" si="93"/>
        <v>519621</v>
      </c>
      <c r="V466" s="21">
        <f t="shared" si="94"/>
        <v>2758979.66</v>
      </c>
      <c r="W466" s="23">
        <f t="shared" si="84"/>
        <v>0.4926273325959327</v>
      </c>
      <c r="X466" s="23">
        <f t="shared" si="84"/>
        <v>0</v>
      </c>
      <c r="Y466" s="23">
        <f t="shared" si="85"/>
        <v>0.4926273325959327</v>
      </c>
      <c r="Z466" s="24">
        <f t="shared" si="86"/>
        <v>1.169001215979999</v>
      </c>
      <c r="AA466" s="24">
        <f t="shared" si="87"/>
        <v>0.9540255350585509</v>
      </c>
      <c r="AB466" s="25"/>
      <c r="AC466" s="24">
        <f t="shared" si="88"/>
        <v>2.6156540836344826</v>
      </c>
      <c r="AD466" s="35">
        <v>168394.375</v>
      </c>
      <c r="AE466" s="27">
        <f t="shared" si="89"/>
        <v>4404.614346298264</v>
      </c>
      <c r="AF466" s="29"/>
      <c r="AG466" s="30">
        <f>F466/H466</f>
        <v>110172896.38604555</v>
      </c>
      <c r="AH466" s="23">
        <f>(M466/AG466)*100</f>
        <v>0.9133840472650565</v>
      </c>
      <c r="AI466" s="23">
        <f>(Q466/AG466)*100</f>
        <v>1.119201764179251</v>
      </c>
      <c r="AJ466" s="23">
        <f>(R466/AG466)*100</f>
        <v>0.471641408227346</v>
      </c>
      <c r="AK466" s="23">
        <f>(U466/AG466)*100</f>
        <v>0.471641408227346</v>
      </c>
      <c r="AL466" s="23">
        <f t="shared" si="95"/>
        <v>2.504</v>
      </c>
    </row>
    <row r="467" spans="1:38" ht="12.75">
      <c r="A467" s="14" t="s">
        <v>973</v>
      </c>
      <c r="B467" s="15" t="s">
        <v>974</v>
      </c>
      <c r="C467" s="16" t="s">
        <v>970</v>
      </c>
      <c r="D467" s="17"/>
      <c r="E467" s="17"/>
      <c r="F467" s="36">
        <v>122535685</v>
      </c>
      <c r="G467" s="34">
        <v>107.41</v>
      </c>
      <c r="H467" s="20">
        <f t="shared" si="90"/>
        <v>1.0741</v>
      </c>
      <c r="I467" s="18">
        <v>998212.75</v>
      </c>
      <c r="L467" s="18">
        <v>22840.81</v>
      </c>
      <c r="M467" s="21">
        <f t="shared" si="91"/>
        <v>1021053.56</v>
      </c>
      <c r="N467" s="18">
        <v>1298716</v>
      </c>
      <c r="Q467" s="21">
        <f t="shared" si="92"/>
        <v>1298716</v>
      </c>
      <c r="R467" s="18">
        <v>319893.17</v>
      </c>
      <c r="U467" s="22">
        <f t="shared" si="93"/>
        <v>319893.17</v>
      </c>
      <c r="V467" s="21">
        <f t="shared" si="94"/>
        <v>2639662.73</v>
      </c>
      <c r="W467" s="23">
        <f t="shared" si="84"/>
        <v>0.26106123289717603</v>
      </c>
      <c r="X467" s="23">
        <f t="shared" si="84"/>
        <v>0</v>
      </c>
      <c r="Y467" s="23">
        <f t="shared" si="85"/>
        <v>0.26106123289717603</v>
      </c>
      <c r="Z467" s="24">
        <f t="shared" si="86"/>
        <v>1.0598675806153937</v>
      </c>
      <c r="AA467" s="24">
        <f t="shared" si="87"/>
        <v>0.8332703734426424</v>
      </c>
      <c r="AB467" s="25"/>
      <c r="AC467" s="24">
        <f t="shared" si="88"/>
        <v>2.154199186955212</v>
      </c>
      <c r="AD467" s="35">
        <v>190507.47028862478</v>
      </c>
      <c r="AE467" s="27">
        <f t="shared" si="89"/>
        <v>4103.910376046497</v>
      </c>
      <c r="AF467" s="29"/>
      <c r="AG467" s="30">
        <f>F467/H467</f>
        <v>114082194.39530769</v>
      </c>
      <c r="AH467" s="23">
        <f>(M467/AG467)*100</f>
        <v>0.8950157081147424</v>
      </c>
      <c r="AI467" s="23">
        <f>(Q467/AG467)*100</f>
        <v>1.1384037683389945</v>
      </c>
      <c r="AJ467" s="23">
        <f>(R467/AG467)*100</f>
        <v>0.2804058702548568</v>
      </c>
      <c r="AK467" s="23">
        <f>(U467/AG467)*100</f>
        <v>0.2804058702548568</v>
      </c>
      <c r="AL467" s="23">
        <f t="shared" si="95"/>
        <v>2.3129999999999997</v>
      </c>
    </row>
    <row r="468" spans="1:38" ht="12.75">
      <c r="A468" s="14" t="s">
        <v>975</v>
      </c>
      <c r="B468" s="15" t="s">
        <v>976</v>
      </c>
      <c r="C468" s="16" t="s">
        <v>970</v>
      </c>
      <c r="D468" s="17"/>
      <c r="E468" s="17"/>
      <c r="F468" s="36">
        <v>210220890</v>
      </c>
      <c r="G468" s="34">
        <v>76.77</v>
      </c>
      <c r="H468" s="20">
        <f t="shared" si="90"/>
        <v>0.7676999999999999</v>
      </c>
      <c r="I468" s="18">
        <v>2604066.99</v>
      </c>
      <c r="L468" s="18">
        <v>59636.48</v>
      </c>
      <c r="M468" s="21">
        <f t="shared" si="91"/>
        <v>2663703.47</v>
      </c>
      <c r="Q468" s="21">
        <f t="shared" si="92"/>
        <v>0</v>
      </c>
      <c r="U468" s="22">
        <f t="shared" si="93"/>
        <v>0</v>
      </c>
      <c r="V468" s="21">
        <f t="shared" si="94"/>
        <v>2663703.47</v>
      </c>
      <c r="W468" s="23">
        <f t="shared" si="84"/>
        <v>0</v>
      </c>
      <c r="X468" s="23">
        <f t="shared" si="84"/>
        <v>0</v>
      </c>
      <c r="Y468" s="23">
        <f t="shared" si="85"/>
        <v>0</v>
      </c>
      <c r="Z468" s="24">
        <f t="shared" si="86"/>
        <v>0</v>
      </c>
      <c r="AA468" s="24">
        <f t="shared" si="87"/>
        <v>1.267097418339348</v>
      </c>
      <c r="AB468" s="25"/>
      <c r="AC468" s="24">
        <f t="shared" si="88"/>
        <v>1.267097418339348</v>
      </c>
      <c r="AD468" s="35">
        <v>126319.59654178674</v>
      </c>
      <c r="AE468" s="27">
        <f t="shared" si="89"/>
        <v>1600.59234663766</v>
      </c>
      <c r="AF468" s="29"/>
      <c r="AG468" s="30">
        <f>F468/H468</f>
        <v>273832082.84486127</v>
      </c>
      <c r="AH468" s="23">
        <f>(M468/AG468)*100</f>
        <v>0.9727506880591174</v>
      </c>
      <c r="AI468" s="23">
        <f>(Q468/AG468)*100</f>
        <v>0</v>
      </c>
      <c r="AJ468" s="23">
        <f>(R468/AG468)*100</f>
        <v>0</v>
      </c>
      <c r="AK468" s="23">
        <f>(U468/AG468)*100</f>
        <v>0</v>
      </c>
      <c r="AL468" s="23">
        <f t="shared" si="95"/>
        <v>0.973</v>
      </c>
    </row>
    <row r="469" spans="1:38" ht="12.75">
      <c r="A469" s="14" t="s">
        <v>977</v>
      </c>
      <c r="B469" s="15" t="s">
        <v>978</v>
      </c>
      <c r="C469" s="16" t="s">
        <v>970</v>
      </c>
      <c r="D469" s="17"/>
      <c r="E469" s="17"/>
      <c r="F469" s="36">
        <v>216840936</v>
      </c>
      <c r="G469" s="34">
        <v>98.47</v>
      </c>
      <c r="H469" s="20">
        <f t="shared" si="90"/>
        <v>0.9847</v>
      </c>
      <c r="I469" s="18">
        <v>1946173.78</v>
      </c>
      <c r="L469" s="18">
        <v>44541.14</v>
      </c>
      <c r="M469" s="21">
        <f t="shared" si="91"/>
        <v>1990714.92</v>
      </c>
      <c r="N469" s="18">
        <v>2443801</v>
      </c>
      <c r="Q469" s="21">
        <f t="shared" si="92"/>
        <v>2443801</v>
      </c>
      <c r="R469" s="18">
        <v>582648</v>
      </c>
      <c r="S469" s="18">
        <v>43368</v>
      </c>
      <c r="U469" s="22">
        <f t="shared" si="93"/>
        <v>626016</v>
      </c>
      <c r="V469" s="21">
        <f t="shared" si="94"/>
        <v>5060531.92</v>
      </c>
      <c r="W469" s="23">
        <f t="shared" si="84"/>
        <v>0.26869834208795335</v>
      </c>
      <c r="X469" s="23">
        <f t="shared" si="84"/>
        <v>0.0199999136694374</v>
      </c>
      <c r="Y469" s="23">
        <f t="shared" si="85"/>
        <v>0.2886982557573907</v>
      </c>
      <c r="Z469" s="24">
        <f t="shared" si="86"/>
        <v>1.1270016838517982</v>
      </c>
      <c r="AA469" s="24">
        <f t="shared" si="87"/>
        <v>0.9180530930746398</v>
      </c>
      <c r="AB469" s="38">
        <v>0.044</v>
      </c>
      <c r="AC469" s="24">
        <f t="shared" si="88"/>
        <v>2.2897530326838287</v>
      </c>
      <c r="AD469" s="35">
        <v>200274.40677966102</v>
      </c>
      <c r="AE469" s="27">
        <f t="shared" si="89"/>
        <v>4585.789302926835</v>
      </c>
      <c r="AF469" s="29"/>
      <c r="AG469" s="30">
        <f>F469/H469</f>
        <v>220210151.31512135</v>
      </c>
      <c r="AH469" s="23">
        <f>(M469/AG469)*100</f>
        <v>0.9040068807505977</v>
      </c>
      <c r="AI469" s="23">
        <f>(Q469/AG469)*100</f>
        <v>1.1097585580888656</v>
      </c>
      <c r="AJ469" s="23">
        <f>(R469/AG469)*100</f>
        <v>0.2645872574540077</v>
      </c>
      <c r="AK469" s="23">
        <f>(U469/AG469)*100</f>
        <v>0.2842811724443027</v>
      </c>
      <c r="AL469" s="23">
        <f t="shared" si="95"/>
        <v>2.298</v>
      </c>
    </row>
    <row r="470" spans="1:38" ht="12.75">
      <c r="A470" s="14" t="s">
        <v>979</v>
      </c>
      <c r="B470" s="15" t="s">
        <v>980</v>
      </c>
      <c r="C470" s="16" t="s">
        <v>970</v>
      </c>
      <c r="D470" s="17"/>
      <c r="E470" s="17"/>
      <c r="F470" s="36">
        <v>210029307</v>
      </c>
      <c r="G470" s="34">
        <v>100.68</v>
      </c>
      <c r="H470" s="20">
        <f t="shared" si="90"/>
        <v>1.0068000000000001</v>
      </c>
      <c r="I470" s="18">
        <v>2019904.3900000001</v>
      </c>
      <c r="L470" s="18">
        <v>46218.15</v>
      </c>
      <c r="M470" s="21">
        <f t="shared" si="91"/>
        <v>2066122.54</v>
      </c>
      <c r="N470" s="18">
        <v>2589381</v>
      </c>
      <c r="Q470" s="21">
        <f t="shared" si="92"/>
        <v>2589381</v>
      </c>
      <c r="R470" s="18">
        <v>293659.53</v>
      </c>
      <c r="U470" s="22">
        <f t="shared" si="93"/>
        <v>293659.53</v>
      </c>
      <c r="V470" s="21">
        <f t="shared" si="94"/>
        <v>4949163.07</v>
      </c>
      <c r="W470" s="23">
        <f t="shared" si="84"/>
        <v>0.1398183587779014</v>
      </c>
      <c r="X470" s="23">
        <f t="shared" si="84"/>
        <v>0</v>
      </c>
      <c r="Y470" s="23">
        <f t="shared" si="85"/>
        <v>0.1398183587779014</v>
      </c>
      <c r="Z470" s="24">
        <f t="shared" si="86"/>
        <v>1.2328665161000603</v>
      </c>
      <c r="AA470" s="24">
        <f t="shared" si="87"/>
        <v>0.983730589560056</v>
      </c>
      <c r="AB470" s="25"/>
      <c r="AC470" s="24">
        <f t="shared" si="88"/>
        <v>2.356415464438018</v>
      </c>
      <c r="AD470" s="35">
        <v>187871.73601147777</v>
      </c>
      <c r="AE470" s="27">
        <f t="shared" si="89"/>
        <v>4427.038640682631</v>
      </c>
      <c r="AF470" s="29"/>
      <c r="AG470" s="30">
        <f>F470/H470</f>
        <v>208610753.87365907</v>
      </c>
      <c r="AH470" s="23">
        <f>(M470/AG470)*100</f>
        <v>0.9904199575690646</v>
      </c>
      <c r="AI470" s="23">
        <f>(Q470/AG470)*100</f>
        <v>1.241250008409541</v>
      </c>
      <c r="AJ470" s="23">
        <f>(R470/AG470)*100</f>
        <v>0.1407691236175912</v>
      </c>
      <c r="AK470" s="23">
        <f>(U470/AG470)*100</f>
        <v>0.1407691236175912</v>
      </c>
      <c r="AL470" s="23">
        <f t="shared" si="95"/>
        <v>2.372</v>
      </c>
    </row>
    <row r="471" spans="1:38" ht="12.75">
      <c r="A471" s="14" t="s">
        <v>981</v>
      </c>
      <c r="B471" s="15" t="s">
        <v>982</v>
      </c>
      <c r="C471" s="16" t="s">
        <v>970</v>
      </c>
      <c r="D471" s="17"/>
      <c r="E471" s="17"/>
      <c r="F471" s="36">
        <v>178905801</v>
      </c>
      <c r="G471" s="34">
        <v>100.87</v>
      </c>
      <c r="H471" s="20">
        <f t="shared" si="90"/>
        <v>1.0087000000000002</v>
      </c>
      <c r="I471" s="18">
        <v>1600378.84</v>
      </c>
      <c r="L471" s="18">
        <v>36632.6</v>
      </c>
      <c r="M471" s="21">
        <f t="shared" si="91"/>
        <v>1637011.4400000002</v>
      </c>
      <c r="O471" s="18">
        <v>2112669.82</v>
      </c>
      <c r="Q471" s="21">
        <f t="shared" si="92"/>
        <v>2112669.82</v>
      </c>
      <c r="R471" s="18">
        <v>2537772.98</v>
      </c>
      <c r="U471" s="22">
        <f t="shared" si="93"/>
        <v>2537772.98</v>
      </c>
      <c r="V471" s="21">
        <f t="shared" si="94"/>
        <v>6287454.239999999</v>
      </c>
      <c r="W471" s="23">
        <f t="shared" si="84"/>
        <v>1.4184967540543865</v>
      </c>
      <c r="X471" s="23">
        <f t="shared" si="84"/>
        <v>0</v>
      </c>
      <c r="Y471" s="23">
        <f t="shared" si="85"/>
        <v>1.4184967540543865</v>
      </c>
      <c r="Z471" s="24">
        <f t="shared" si="86"/>
        <v>1.1808839110812286</v>
      </c>
      <c r="AA471" s="24">
        <f t="shared" si="87"/>
        <v>0.9150130576257838</v>
      </c>
      <c r="AB471" s="25"/>
      <c r="AC471" s="24">
        <f t="shared" si="88"/>
        <v>3.5143937227613984</v>
      </c>
      <c r="AD471" s="35">
        <v>111240.96880131363</v>
      </c>
      <c r="AE471" s="27">
        <f t="shared" si="89"/>
        <v>3909.4456246923314</v>
      </c>
      <c r="AF471" s="29"/>
      <c r="AG471" s="30">
        <f>F471/H471</f>
        <v>177362745.11747792</v>
      </c>
      <c r="AH471" s="23">
        <f>(M471/AG471)*100</f>
        <v>0.9229736712271283</v>
      </c>
      <c r="AI471" s="23">
        <f>(Q471/AG471)*100</f>
        <v>1.1911576011076355</v>
      </c>
      <c r="AJ471" s="23">
        <f>(R471/AG471)*100</f>
        <v>1.4308376758146597</v>
      </c>
      <c r="AK471" s="23">
        <f>(U471/AG471)*100</f>
        <v>1.4308376758146597</v>
      </c>
      <c r="AL471" s="23">
        <f t="shared" si="95"/>
        <v>3.545</v>
      </c>
    </row>
    <row r="472" spans="1:38" ht="12.75">
      <c r="A472" s="14" t="s">
        <v>983</v>
      </c>
      <c r="B472" s="15" t="s">
        <v>984</v>
      </c>
      <c r="C472" s="16" t="s">
        <v>970</v>
      </c>
      <c r="D472" s="17"/>
      <c r="E472" s="17"/>
      <c r="F472" s="36">
        <v>1149866079</v>
      </c>
      <c r="G472" s="34">
        <v>93.33</v>
      </c>
      <c r="H472" s="20">
        <f t="shared" si="90"/>
        <v>0.9333</v>
      </c>
      <c r="I472" s="18">
        <v>11459187.13</v>
      </c>
      <c r="L472" s="18">
        <v>262243.17</v>
      </c>
      <c r="M472" s="21">
        <f t="shared" si="91"/>
        <v>11721430.3</v>
      </c>
      <c r="N472" s="18">
        <v>17910968</v>
      </c>
      <c r="Q472" s="21">
        <f t="shared" si="92"/>
        <v>17910968</v>
      </c>
      <c r="R472" s="18">
        <v>5965087.5</v>
      </c>
      <c r="U472" s="22">
        <f t="shared" si="93"/>
        <v>5965087.5</v>
      </c>
      <c r="V472" s="21">
        <f t="shared" si="94"/>
        <v>35597485.800000004</v>
      </c>
      <c r="W472" s="23">
        <f t="shared" si="84"/>
        <v>0.5187636724780713</v>
      </c>
      <c r="X472" s="23">
        <f t="shared" si="84"/>
        <v>0</v>
      </c>
      <c r="Y472" s="23">
        <f t="shared" si="85"/>
        <v>0.5187636724780713</v>
      </c>
      <c r="Z472" s="24">
        <f t="shared" si="86"/>
        <v>1.5576568721443256</v>
      </c>
      <c r="AA472" s="24">
        <f t="shared" si="87"/>
        <v>1.0193735178442462</v>
      </c>
      <c r="AB472" s="25"/>
      <c r="AC472" s="24">
        <f t="shared" si="88"/>
        <v>3.0957940624666436</v>
      </c>
      <c r="AD472" s="35">
        <v>158453.7843551797</v>
      </c>
      <c r="AE472" s="27">
        <f t="shared" si="89"/>
        <v>4905.402847821352</v>
      </c>
      <c r="AF472" s="29"/>
      <c r="AG472" s="30">
        <f>F472/H472</f>
        <v>1232043371.9061394</v>
      </c>
      <c r="AH472" s="23">
        <f>(M472/AG472)*100</f>
        <v>0.9513813042040351</v>
      </c>
      <c r="AI472" s="23">
        <f>(Q472/AG472)*100</f>
        <v>1.4537611587722992</v>
      </c>
      <c r="AJ472" s="23">
        <f>(R472/AG472)*100</f>
        <v>0.4841621355237839</v>
      </c>
      <c r="AK472" s="23">
        <f>(U472/AG472)*100</f>
        <v>0.4841621355237839</v>
      </c>
      <c r="AL472" s="23">
        <f t="shared" si="95"/>
        <v>2.889</v>
      </c>
    </row>
    <row r="473" spans="1:38" ht="12.75">
      <c r="A473" s="14" t="s">
        <v>985</v>
      </c>
      <c r="B473" s="15" t="s">
        <v>986</v>
      </c>
      <c r="C473" s="16" t="s">
        <v>970</v>
      </c>
      <c r="D473" s="17"/>
      <c r="E473" s="17"/>
      <c r="F473" s="36">
        <v>491507899</v>
      </c>
      <c r="G473" s="34">
        <v>103.71</v>
      </c>
      <c r="H473" s="20">
        <f t="shared" si="90"/>
        <v>1.0371</v>
      </c>
      <c r="I473" s="18">
        <v>4298357.06</v>
      </c>
      <c r="L473" s="18">
        <v>98348.76</v>
      </c>
      <c r="M473" s="21">
        <f t="shared" si="91"/>
        <v>4396705.819999999</v>
      </c>
      <c r="O473" s="18">
        <v>5742212.21</v>
      </c>
      <c r="Q473" s="21">
        <f t="shared" si="92"/>
        <v>5742212.21</v>
      </c>
      <c r="R473" s="18">
        <v>1077646.49</v>
      </c>
      <c r="S473" s="18">
        <v>148018.96</v>
      </c>
      <c r="U473" s="22">
        <f t="shared" si="93"/>
        <v>1225665.45</v>
      </c>
      <c r="V473" s="21">
        <f t="shared" si="94"/>
        <v>11364583.48</v>
      </c>
      <c r="W473" s="23">
        <f t="shared" si="84"/>
        <v>0.2192531375777544</v>
      </c>
      <c r="X473" s="23">
        <f t="shared" si="84"/>
        <v>0.03011527592967534</v>
      </c>
      <c r="Y473" s="23">
        <f t="shared" si="85"/>
        <v>0.24936841350742972</v>
      </c>
      <c r="Z473" s="24">
        <f t="shared" si="86"/>
        <v>1.1682848275038606</v>
      </c>
      <c r="AA473" s="24">
        <f t="shared" si="87"/>
        <v>0.8945341120550333</v>
      </c>
      <c r="AB473" s="25"/>
      <c r="AC473" s="24">
        <f t="shared" si="88"/>
        <v>2.312187353066324</v>
      </c>
      <c r="AD473" s="35">
        <v>289788.2559774965</v>
      </c>
      <c r="AE473" s="27">
        <f t="shared" si="89"/>
        <v>6700.44740538314</v>
      </c>
      <c r="AF473" s="29"/>
      <c r="AG473" s="30">
        <f>F473/H473</f>
        <v>473925271.4299489</v>
      </c>
      <c r="AH473" s="23">
        <f>(M473/AG473)*100</f>
        <v>0.9277213276122749</v>
      </c>
      <c r="AI473" s="23">
        <f>(Q473/AG473)*100</f>
        <v>1.211628194604254</v>
      </c>
      <c r="AJ473" s="23">
        <f>(R473/AG473)*100</f>
        <v>0.22738742898188907</v>
      </c>
      <c r="AK473" s="23">
        <f>(U473/AG473)*100</f>
        <v>0.2586199816485553</v>
      </c>
      <c r="AL473" s="23">
        <f t="shared" si="95"/>
        <v>2.399</v>
      </c>
    </row>
    <row r="474" spans="1:38" ht="12.75">
      <c r="A474" s="14" t="s">
        <v>987</v>
      </c>
      <c r="B474" s="15" t="s">
        <v>988</v>
      </c>
      <c r="C474" s="16" t="s">
        <v>970</v>
      </c>
      <c r="D474" s="17"/>
      <c r="E474" s="17"/>
      <c r="F474" s="36">
        <v>607279642</v>
      </c>
      <c r="G474" s="34">
        <v>92.67</v>
      </c>
      <c r="H474" s="20">
        <f t="shared" si="90"/>
        <v>0.9267</v>
      </c>
      <c r="I474" s="18">
        <v>5895134.8100000005</v>
      </c>
      <c r="L474" s="18">
        <v>134885.23</v>
      </c>
      <c r="M474" s="21">
        <f t="shared" si="91"/>
        <v>6030020.040000001</v>
      </c>
      <c r="N474" s="18">
        <v>9061934.5</v>
      </c>
      <c r="Q474" s="21">
        <f t="shared" si="92"/>
        <v>9061934.5</v>
      </c>
      <c r="R474" s="18">
        <v>1313301.91</v>
      </c>
      <c r="S474" s="18">
        <v>182184</v>
      </c>
      <c r="U474" s="22">
        <f t="shared" si="93"/>
        <v>1495485.91</v>
      </c>
      <c r="V474" s="21">
        <f t="shared" si="94"/>
        <v>16587440.450000001</v>
      </c>
      <c r="W474" s="23">
        <f t="shared" si="84"/>
        <v>0.216259828120502</v>
      </c>
      <c r="X474" s="23">
        <f t="shared" si="84"/>
        <v>0.030000017685427365</v>
      </c>
      <c r="Y474" s="23">
        <f t="shared" si="85"/>
        <v>0.24625984580592938</v>
      </c>
      <c r="Z474" s="24">
        <f t="shared" si="86"/>
        <v>1.4922177318764787</v>
      </c>
      <c r="AA474" s="24">
        <f t="shared" si="87"/>
        <v>0.9929560655352911</v>
      </c>
      <c r="AB474" s="25"/>
      <c r="AC474" s="24">
        <f t="shared" si="88"/>
        <v>2.7314336432176995</v>
      </c>
      <c r="AD474" s="35">
        <v>186854.95432185524</v>
      </c>
      <c r="AE474" s="27">
        <f t="shared" si="89"/>
        <v>5103.8190863662185</v>
      </c>
      <c r="AF474" s="29"/>
      <c r="AG474" s="30">
        <f>F474/H474</f>
        <v>655314170.7132837</v>
      </c>
      <c r="AH474" s="23">
        <f>(M474/AG474)*100</f>
        <v>0.9201723859315543</v>
      </c>
      <c r="AI474" s="23">
        <f>(Q474/AG474)*100</f>
        <v>1.382838172129933</v>
      </c>
      <c r="AJ474" s="23">
        <f>(R474/AG474)*100</f>
        <v>0.2004079827192692</v>
      </c>
      <c r="AK474" s="23">
        <f>(U474/AG474)*100</f>
        <v>0.22820899910835474</v>
      </c>
      <c r="AL474" s="23">
        <f t="shared" si="95"/>
        <v>2.531</v>
      </c>
    </row>
    <row r="475" spans="1:38" ht="12.75">
      <c r="A475" s="14" t="s">
        <v>989</v>
      </c>
      <c r="B475" s="15" t="s">
        <v>990</v>
      </c>
      <c r="C475" s="16" t="s">
        <v>970</v>
      </c>
      <c r="D475" s="17"/>
      <c r="E475" s="17"/>
      <c r="F475" s="36">
        <v>187289593</v>
      </c>
      <c r="G475" s="39">
        <v>92.41</v>
      </c>
      <c r="H475" s="20">
        <f t="shared" si="90"/>
        <v>0.9240999999999999</v>
      </c>
      <c r="I475" s="18">
        <v>1861149.9000000001</v>
      </c>
      <c r="L475" s="18">
        <v>42584.82</v>
      </c>
      <c r="M475" s="21">
        <f t="shared" si="91"/>
        <v>1903734.7200000002</v>
      </c>
      <c r="N475" s="18">
        <v>2319655.5</v>
      </c>
      <c r="Q475" s="21">
        <f t="shared" si="92"/>
        <v>2319655.5</v>
      </c>
      <c r="R475" s="18">
        <v>329258</v>
      </c>
      <c r="U475" s="22">
        <f t="shared" si="93"/>
        <v>329258</v>
      </c>
      <c r="V475" s="21">
        <f t="shared" si="94"/>
        <v>4552648.22</v>
      </c>
      <c r="W475" s="23">
        <f t="shared" si="84"/>
        <v>0.17580154600474784</v>
      </c>
      <c r="X475" s="23">
        <f t="shared" si="84"/>
        <v>0</v>
      </c>
      <c r="Y475" s="23">
        <f t="shared" si="85"/>
        <v>0.17580154600474784</v>
      </c>
      <c r="Z475" s="24">
        <f t="shared" si="86"/>
        <v>1.2385394526432658</v>
      </c>
      <c r="AA475" s="24">
        <f t="shared" si="87"/>
        <v>1.0164658321404971</v>
      </c>
      <c r="AB475" s="25"/>
      <c r="AC475" s="24">
        <f t="shared" si="88"/>
        <v>2.4308068307885105</v>
      </c>
      <c r="AD475" s="35">
        <v>161467.9758308157</v>
      </c>
      <c r="AE475" s="27">
        <f t="shared" si="89"/>
        <v>3924.974586031409</v>
      </c>
      <c r="AF475" s="29"/>
      <c r="AG475" s="30">
        <f>F475/H475</f>
        <v>202672430.47289255</v>
      </c>
      <c r="AH475" s="23">
        <f>(M475/AG475)*100</f>
        <v>0.9393160754810334</v>
      </c>
      <c r="AI475" s="23">
        <f>(Q475/AG475)*100</f>
        <v>1.1445343081876418</v>
      </c>
      <c r="AJ475" s="23">
        <f>(R475/AG475)*100</f>
        <v>0.1624582086629875</v>
      </c>
      <c r="AK475" s="23">
        <f>(U475/AG475)*100</f>
        <v>0.1624582086629875</v>
      </c>
      <c r="AL475" s="23">
        <f t="shared" si="95"/>
        <v>2.246</v>
      </c>
    </row>
    <row r="476" spans="1:38" ht="12.75">
      <c r="A476" s="14" t="s">
        <v>991</v>
      </c>
      <c r="B476" s="15" t="s">
        <v>992</v>
      </c>
      <c r="C476" s="16" t="s">
        <v>970</v>
      </c>
      <c r="D476" s="17"/>
      <c r="E476" s="17"/>
      <c r="F476" s="36">
        <v>234662914</v>
      </c>
      <c r="G476" s="34">
        <v>107.58</v>
      </c>
      <c r="H476" s="20">
        <f t="shared" si="90"/>
        <v>1.0758</v>
      </c>
      <c r="I476" s="18">
        <v>2084656.05</v>
      </c>
      <c r="L476" s="18">
        <v>47690.84</v>
      </c>
      <c r="M476" s="21">
        <f t="shared" si="91"/>
        <v>2132346.89</v>
      </c>
      <c r="N476" s="18">
        <v>2515767</v>
      </c>
      <c r="Q476" s="21">
        <f t="shared" si="92"/>
        <v>2515767</v>
      </c>
      <c r="R476" s="18">
        <v>3926591.73</v>
      </c>
      <c r="T476" s="18">
        <v>78358.3</v>
      </c>
      <c r="U476" s="22">
        <f t="shared" si="93"/>
        <v>4004950.03</v>
      </c>
      <c r="V476" s="21">
        <f t="shared" si="94"/>
        <v>8653063.92</v>
      </c>
      <c r="W476" s="23">
        <f t="shared" si="84"/>
        <v>1.6732902796902964</v>
      </c>
      <c r="X476" s="23">
        <f t="shared" si="84"/>
        <v>0</v>
      </c>
      <c r="Y476" s="23">
        <f t="shared" si="85"/>
        <v>1.706682134698114</v>
      </c>
      <c r="Z476" s="24">
        <f t="shared" si="86"/>
        <v>1.072076945230468</v>
      </c>
      <c r="AA476" s="24">
        <f t="shared" si="87"/>
        <v>0.9086850809327289</v>
      </c>
      <c r="AB476" s="25"/>
      <c r="AC476" s="24">
        <f t="shared" si="88"/>
        <v>3.687444160861311</v>
      </c>
      <c r="AD476" s="35">
        <v>100152.41830065359</v>
      </c>
      <c r="AE476" s="27">
        <f t="shared" si="89"/>
        <v>3693.064500588846</v>
      </c>
      <c r="AF476" s="29"/>
      <c r="AG476" s="30">
        <f>F476/H476</f>
        <v>218128754.41531882</v>
      </c>
      <c r="AH476" s="23">
        <f>(M476/AG476)*100</f>
        <v>0.9775634100674299</v>
      </c>
      <c r="AI476" s="23">
        <f>(Q476/AG476)*100</f>
        <v>1.1533403776789375</v>
      </c>
      <c r="AJ476" s="23">
        <f>(R476/AG476)*100</f>
        <v>1.800125682890821</v>
      </c>
      <c r="AK476" s="23">
        <f>(U476/AG476)*100</f>
        <v>1.8360486405082315</v>
      </c>
      <c r="AL476" s="23">
        <f t="shared" si="95"/>
        <v>3.9670000000000005</v>
      </c>
    </row>
    <row r="477" spans="1:38" ht="12.75">
      <c r="A477" s="14" t="s">
        <v>993</v>
      </c>
      <c r="B477" s="15" t="s">
        <v>994</v>
      </c>
      <c r="C477" s="16" t="s">
        <v>970</v>
      </c>
      <c r="D477" s="17"/>
      <c r="E477" s="17"/>
      <c r="F477" s="36">
        <v>723691959</v>
      </c>
      <c r="G477" s="34">
        <v>104.36</v>
      </c>
      <c r="H477" s="20">
        <f t="shared" si="90"/>
        <v>1.0436</v>
      </c>
      <c r="I477" s="18">
        <v>6090365.720000001</v>
      </c>
      <c r="L477" s="18">
        <v>139352.38</v>
      </c>
      <c r="M477" s="21">
        <f t="shared" si="91"/>
        <v>6229718.100000001</v>
      </c>
      <c r="O477" s="18">
        <v>7877140.66</v>
      </c>
      <c r="Q477" s="21">
        <f t="shared" si="92"/>
        <v>7877140.66</v>
      </c>
      <c r="R477" s="18">
        <v>2690004</v>
      </c>
      <c r="S477" s="18">
        <v>72257.3</v>
      </c>
      <c r="U477" s="22">
        <f t="shared" si="93"/>
        <v>2762261.3</v>
      </c>
      <c r="V477" s="21">
        <f t="shared" si="94"/>
        <v>16869120.060000002</v>
      </c>
      <c r="W477" s="23">
        <f t="shared" si="84"/>
        <v>0.3717056637905797</v>
      </c>
      <c r="X477" s="23">
        <f t="shared" si="84"/>
        <v>0.009984538186640263</v>
      </c>
      <c r="Y477" s="23">
        <f t="shared" si="85"/>
        <v>0.38169020197722</v>
      </c>
      <c r="Z477" s="24">
        <f t="shared" si="86"/>
        <v>1.088465964287438</v>
      </c>
      <c r="AA477" s="24">
        <f t="shared" si="87"/>
        <v>0.8608245569853016</v>
      </c>
      <c r="AB477" s="25"/>
      <c r="AC477" s="24">
        <f t="shared" si="88"/>
        <v>2.3309807232499598</v>
      </c>
      <c r="AD477" s="35">
        <v>170378.9596273292</v>
      </c>
      <c r="AE477" s="27">
        <f t="shared" si="89"/>
        <v>3971.500705386875</v>
      </c>
      <c r="AF477" s="29"/>
      <c r="AG477" s="30">
        <f>F477/H477</f>
        <v>693457224.0321962</v>
      </c>
      <c r="AH477" s="23">
        <f>(M477/AG477)*100</f>
        <v>0.8983565076698609</v>
      </c>
      <c r="AI477" s="23">
        <f>(Q477/AG477)*100</f>
        <v>1.1359230803303704</v>
      </c>
      <c r="AJ477" s="23">
        <f>(R477/AG477)*100</f>
        <v>0.38791203073184904</v>
      </c>
      <c r="AK477" s="23">
        <f>(U477/AG477)*100</f>
        <v>0.3983318947834268</v>
      </c>
      <c r="AL477" s="23">
        <f t="shared" si="95"/>
        <v>2.432</v>
      </c>
    </row>
    <row r="478" spans="1:38" ht="12.75">
      <c r="A478" s="14" t="s">
        <v>995</v>
      </c>
      <c r="B478" s="15" t="s">
        <v>996</v>
      </c>
      <c r="C478" s="16" t="s">
        <v>970</v>
      </c>
      <c r="D478" s="17"/>
      <c r="E478" s="17"/>
      <c r="F478" s="36">
        <v>343166138</v>
      </c>
      <c r="G478" s="34">
        <v>103.92</v>
      </c>
      <c r="H478" s="20">
        <f t="shared" si="90"/>
        <v>1.0392000000000001</v>
      </c>
      <c r="I478" s="18">
        <v>2853207.4</v>
      </c>
      <c r="L478" s="18">
        <v>65281.41</v>
      </c>
      <c r="M478" s="21">
        <f t="shared" si="91"/>
        <v>2918488.81</v>
      </c>
      <c r="N478" s="18">
        <v>3878346</v>
      </c>
      <c r="Q478" s="21">
        <f t="shared" si="92"/>
        <v>3878346</v>
      </c>
      <c r="R478" s="18">
        <v>339900</v>
      </c>
      <c r="S478" s="18">
        <v>68633</v>
      </c>
      <c r="U478" s="22">
        <f t="shared" si="93"/>
        <v>408533</v>
      </c>
      <c r="V478" s="21">
        <f t="shared" si="94"/>
        <v>7205367.8100000005</v>
      </c>
      <c r="W478" s="23">
        <f t="shared" si="84"/>
        <v>0.09904823418212669</v>
      </c>
      <c r="X478" s="23">
        <f t="shared" si="84"/>
        <v>0.019999933676439836</v>
      </c>
      <c r="Y478" s="23">
        <f t="shared" si="85"/>
        <v>0.1190481678585665</v>
      </c>
      <c r="Z478" s="24">
        <f t="shared" si="86"/>
        <v>1.130165704169798</v>
      </c>
      <c r="AA478" s="24">
        <f t="shared" si="87"/>
        <v>0.8504594383959877</v>
      </c>
      <c r="AB478" s="25"/>
      <c r="AC478" s="24">
        <f t="shared" si="88"/>
        <v>2.099673310424352</v>
      </c>
      <c r="AD478" s="35">
        <v>248207.0058381985</v>
      </c>
      <c r="AE478" s="27">
        <f t="shared" si="89"/>
        <v>5211.5362561880675</v>
      </c>
      <c r="AF478" s="29"/>
      <c r="AG478" s="30">
        <f>F478/H478</f>
        <v>330221456.8899153</v>
      </c>
      <c r="AH478" s="23">
        <f>(M478/AG478)*100</f>
        <v>0.8837974483811104</v>
      </c>
      <c r="AI478" s="23">
        <f>(Q478/AG478)*100</f>
        <v>1.1744681997732538</v>
      </c>
      <c r="AJ478" s="23">
        <f>(R478/AG478)*100</f>
        <v>0.10293092496206604</v>
      </c>
      <c r="AK478" s="23">
        <f>(U478/AG478)*100</f>
        <v>0.12371485603862233</v>
      </c>
      <c r="AL478" s="23">
        <f t="shared" si="95"/>
        <v>2.182</v>
      </c>
    </row>
    <row r="479" spans="1:38" ht="12.75">
      <c r="A479" s="14" t="s">
        <v>997</v>
      </c>
      <c r="B479" s="15" t="s">
        <v>998</v>
      </c>
      <c r="C479" s="16" t="s">
        <v>970</v>
      </c>
      <c r="D479" s="17"/>
      <c r="E479" s="17"/>
      <c r="F479" s="36">
        <v>298185561</v>
      </c>
      <c r="G479" s="34">
        <v>101.74</v>
      </c>
      <c r="H479" s="20">
        <f t="shared" si="90"/>
        <v>1.0173999999999999</v>
      </c>
      <c r="I479" s="18">
        <v>2619901.59</v>
      </c>
      <c r="L479" s="18">
        <v>59942.78</v>
      </c>
      <c r="M479" s="21">
        <f t="shared" si="91"/>
        <v>2679844.3699999996</v>
      </c>
      <c r="O479" s="18">
        <v>3487590.79</v>
      </c>
      <c r="Q479" s="21">
        <f t="shared" si="92"/>
        <v>3487590.79</v>
      </c>
      <c r="R479" s="18">
        <v>1559700</v>
      </c>
      <c r="S479" s="18">
        <v>29819</v>
      </c>
      <c r="U479" s="22">
        <f t="shared" si="93"/>
        <v>1589519</v>
      </c>
      <c r="V479" s="21">
        <f t="shared" si="94"/>
        <v>7756954.16</v>
      </c>
      <c r="W479" s="23">
        <f t="shared" si="84"/>
        <v>0.5230635563872926</v>
      </c>
      <c r="X479" s="23">
        <f t="shared" si="84"/>
        <v>0.01000014886703384</v>
      </c>
      <c r="Y479" s="23">
        <f t="shared" si="85"/>
        <v>0.5330637052543264</v>
      </c>
      <c r="Z479" s="24">
        <f t="shared" si="86"/>
        <v>1.169604181471416</v>
      </c>
      <c r="AA479" s="24">
        <f t="shared" si="87"/>
        <v>0.8987170140005538</v>
      </c>
      <c r="AB479" s="25"/>
      <c r="AC479" s="24">
        <f t="shared" si="88"/>
        <v>2.601384900726296</v>
      </c>
      <c r="AD479" s="35">
        <v>220607.37704918033</v>
      </c>
      <c r="AE479" s="27">
        <f t="shared" si="89"/>
        <v>5738.846996445705</v>
      </c>
      <c r="AF479" s="29"/>
      <c r="AG479" s="30">
        <f>F479/H479</f>
        <v>293085866.9156674</v>
      </c>
      <c r="AH479" s="23">
        <f>(M479/AG479)*100</f>
        <v>0.9143546900441634</v>
      </c>
      <c r="AI479" s="23">
        <f>(Q479/AG479)*100</f>
        <v>1.1899552942290186</v>
      </c>
      <c r="AJ479" s="23">
        <f>(R479/AG479)*100</f>
        <v>0.5321648622684315</v>
      </c>
      <c r="AK479" s="23">
        <f>(U479/AG479)*100</f>
        <v>0.5423390137257517</v>
      </c>
      <c r="AL479" s="23">
        <f t="shared" si="95"/>
        <v>2.646</v>
      </c>
    </row>
    <row r="480" spans="1:38" ht="12.75">
      <c r="A480" s="14" t="s">
        <v>999</v>
      </c>
      <c r="B480" s="15" t="s">
        <v>1000</v>
      </c>
      <c r="C480" s="16" t="s">
        <v>1001</v>
      </c>
      <c r="D480" s="17"/>
      <c r="E480" s="17"/>
      <c r="F480" s="36">
        <v>2322920777</v>
      </c>
      <c r="G480" s="34">
        <v>90.02</v>
      </c>
      <c r="H480" s="20">
        <f t="shared" si="90"/>
        <v>0.9002</v>
      </c>
      <c r="I480" s="18">
        <v>7134875.14</v>
      </c>
      <c r="J480" s="18">
        <v>0</v>
      </c>
      <c r="L480" s="18">
        <v>750246.94</v>
      </c>
      <c r="M480" s="21">
        <f t="shared" si="91"/>
        <v>7885122.08</v>
      </c>
      <c r="N480" s="18">
        <v>14655854</v>
      </c>
      <c r="O480" s="18">
        <v>0</v>
      </c>
      <c r="Q480" s="21">
        <f t="shared" si="92"/>
        <v>14655854</v>
      </c>
      <c r="R480" s="18">
        <v>5637817.47</v>
      </c>
      <c r="S480" s="18">
        <v>348438</v>
      </c>
      <c r="T480" s="18">
        <v>895571</v>
      </c>
      <c r="U480" s="22">
        <f t="shared" si="93"/>
        <v>6881826.47</v>
      </c>
      <c r="V480" s="21">
        <f t="shared" si="94"/>
        <v>29422802.55</v>
      </c>
      <c r="W480" s="23">
        <f t="shared" si="84"/>
        <v>0.2427038203722606</v>
      </c>
      <c r="X480" s="23">
        <f t="shared" si="84"/>
        <v>0.014999994982609776</v>
      </c>
      <c r="Y480" s="23">
        <f t="shared" si="85"/>
        <v>0.2962574762832732</v>
      </c>
      <c r="Z480" s="24">
        <f t="shared" si="86"/>
        <v>0.630923540101428</v>
      </c>
      <c r="AA480" s="24">
        <f t="shared" si="87"/>
        <v>0.339448601005819</v>
      </c>
      <c r="AB480" s="25"/>
      <c r="AC480" s="24">
        <f t="shared" si="88"/>
        <v>1.2666296173905203</v>
      </c>
      <c r="AD480" s="35">
        <v>418825.42770096083</v>
      </c>
      <c r="AE480" s="27">
        <f t="shared" si="89"/>
        <v>5304.966912422889</v>
      </c>
      <c r="AF480" s="29"/>
      <c r="AG480" s="30">
        <f>F480/H480</f>
        <v>2580449652.299489</v>
      </c>
      <c r="AH480" s="23">
        <f>(M480/AG480)*100</f>
        <v>0.30557163062543824</v>
      </c>
      <c r="AI480" s="23">
        <f>(Q480/AG480)*100</f>
        <v>0.5679573707993056</v>
      </c>
      <c r="AJ480" s="23">
        <f>(R480/AG480)*100</f>
        <v>0.21848197909910896</v>
      </c>
      <c r="AK480" s="23">
        <f>(U480/AG480)*100</f>
        <v>0.26669098015020254</v>
      </c>
      <c r="AL480" s="23">
        <f t="shared" si="95"/>
        <v>1.141</v>
      </c>
    </row>
    <row r="481" spans="1:38" ht="12.75">
      <c r="A481" s="14" t="s">
        <v>1002</v>
      </c>
      <c r="B481" s="15" t="s">
        <v>1003</v>
      </c>
      <c r="C481" s="16" t="s">
        <v>1001</v>
      </c>
      <c r="D481" s="17"/>
      <c r="E481" s="17"/>
      <c r="F481" s="36">
        <v>6385261097</v>
      </c>
      <c r="G481" s="34">
        <v>92.92</v>
      </c>
      <c r="H481" s="20">
        <f t="shared" si="90"/>
        <v>0.9292</v>
      </c>
      <c r="I481" s="18">
        <v>19177518</v>
      </c>
      <c r="J481" s="18">
        <v>0</v>
      </c>
      <c r="L481" s="18">
        <v>2016758.33</v>
      </c>
      <c r="M481" s="21">
        <f t="shared" si="91"/>
        <v>21194276.33</v>
      </c>
      <c r="N481" s="18">
        <v>79318542</v>
      </c>
      <c r="O481" s="18">
        <v>0</v>
      </c>
      <c r="Q481" s="21">
        <f t="shared" si="92"/>
        <v>79318542</v>
      </c>
      <c r="R481" s="18">
        <v>14732524.48</v>
      </c>
      <c r="S481" s="18">
        <v>2554104.44</v>
      </c>
      <c r="T481" s="18">
        <v>2339788</v>
      </c>
      <c r="U481" s="22">
        <f t="shared" si="93"/>
        <v>19626416.92</v>
      </c>
      <c r="V481" s="21">
        <f t="shared" si="94"/>
        <v>120139235.25</v>
      </c>
      <c r="W481" s="23">
        <f t="shared" si="84"/>
        <v>0.23072704868594665</v>
      </c>
      <c r="X481" s="23">
        <f t="shared" si="84"/>
        <v>0.04000000001879328</v>
      </c>
      <c r="Y481" s="23">
        <f t="shared" si="85"/>
        <v>0.3073706246596732</v>
      </c>
      <c r="Z481" s="24">
        <f t="shared" si="86"/>
        <v>1.2422129775909458</v>
      </c>
      <c r="AA481" s="24">
        <f t="shared" si="87"/>
        <v>0.3319249754713672</v>
      </c>
      <c r="AB481" s="25"/>
      <c r="AC481" s="24">
        <f t="shared" si="88"/>
        <v>1.8815085777219864</v>
      </c>
      <c r="AD481" s="35">
        <v>581605.4752931324</v>
      </c>
      <c r="AE481" s="27">
        <f t="shared" si="89"/>
        <v>10942.956906141013</v>
      </c>
      <c r="AF481" s="29"/>
      <c r="AG481" s="30">
        <f>F481/H481</f>
        <v>6871783358.803271</v>
      </c>
      <c r="AH481" s="23">
        <f>(M481/AG481)*100</f>
        <v>0.3084246872079944</v>
      </c>
      <c r="AI481" s="23">
        <f>(Q481/AG481)*100</f>
        <v>1.1542642987775071</v>
      </c>
      <c r="AJ481" s="23">
        <f>(R481/AG481)*100</f>
        <v>0.21439157363898165</v>
      </c>
      <c r="AK481" s="23">
        <f>(U481/AG481)*100</f>
        <v>0.28560878443376836</v>
      </c>
      <c r="AL481" s="23">
        <f t="shared" si="95"/>
        <v>1.748</v>
      </c>
    </row>
    <row r="482" spans="1:38" ht="12.75">
      <c r="A482" s="14" t="s">
        <v>1004</v>
      </c>
      <c r="B482" s="15" t="s">
        <v>1005</v>
      </c>
      <c r="C482" s="16" t="s">
        <v>1001</v>
      </c>
      <c r="D482" s="17"/>
      <c r="E482" s="17"/>
      <c r="F482" s="36">
        <v>2308749524</v>
      </c>
      <c r="G482" s="34">
        <v>93.81</v>
      </c>
      <c r="H482" s="20">
        <f t="shared" si="90"/>
        <v>0.9381</v>
      </c>
      <c r="I482" s="18">
        <v>6976556.25</v>
      </c>
      <c r="J482" s="18">
        <v>0</v>
      </c>
      <c r="L482" s="18">
        <v>733633.26</v>
      </c>
      <c r="M482" s="21">
        <f t="shared" si="91"/>
        <v>7710189.51</v>
      </c>
      <c r="N482" s="18">
        <v>0</v>
      </c>
      <c r="O482" s="18">
        <v>22019023.65</v>
      </c>
      <c r="Q482" s="21">
        <f t="shared" si="92"/>
        <v>22019023.65</v>
      </c>
      <c r="R482" s="18">
        <v>7879819.1</v>
      </c>
      <c r="S482" s="18">
        <v>461749.9</v>
      </c>
      <c r="T482" s="18">
        <v>851877.94</v>
      </c>
      <c r="U482" s="22">
        <f t="shared" si="93"/>
        <v>9193446.94</v>
      </c>
      <c r="V482" s="21">
        <f t="shared" si="94"/>
        <v>38922660.099999994</v>
      </c>
      <c r="W482" s="23">
        <f t="shared" si="84"/>
        <v>0.3413024677682619</v>
      </c>
      <c r="X482" s="23">
        <f t="shared" si="84"/>
        <v>0.019999999792095248</v>
      </c>
      <c r="Y482" s="23">
        <f t="shared" si="85"/>
        <v>0.3982002744096722</v>
      </c>
      <c r="Z482" s="24">
        <f t="shared" si="86"/>
        <v>0.9537207662029603</v>
      </c>
      <c r="AA482" s="24">
        <f t="shared" si="87"/>
        <v>0.3339552181754992</v>
      </c>
      <c r="AB482" s="25"/>
      <c r="AC482" s="24">
        <f t="shared" si="88"/>
        <v>1.6858762587881315</v>
      </c>
      <c r="AD482" s="35">
        <v>805257.9519006982</v>
      </c>
      <c r="AE482" s="27">
        <f t="shared" si="89"/>
        <v>13575.652633097423</v>
      </c>
      <c r="AF482" s="29"/>
      <c r="AG482" s="30">
        <f>F482/H482</f>
        <v>2461091060.6545143</v>
      </c>
      <c r="AH482" s="23">
        <f>(M482/AG482)*100</f>
        <v>0.3132833901704358</v>
      </c>
      <c r="AI482" s="23">
        <f>(Q482/AG482)*100</f>
        <v>0.8946854507749971</v>
      </c>
      <c r="AJ482" s="23">
        <f>(R482/AG482)*100</f>
        <v>0.3201758450134065</v>
      </c>
      <c r="AK482" s="23">
        <f>(U482/AG482)*100</f>
        <v>0.3735516774237134</v>
      </c>
      <c r="AL482" s="23">
        <f t="shared" si="95"/>
        <v>1.5819999999999999</v>
      </c>
    </row>
    <row r="483" spans="1:38" ht="12.75">
      <c r="A483" s="14" t="s">
        <v>1006</v>
      </c>
      <c r="B483" s="15" t="s">
        <v>1007</v>
      </c>
      <c r="C483" s="16" t="s">
        <v>1001</v>
      </c>
      <c r="D483" s="17"/>
      <c r="E483" s="17"/>
      <c r="F483" s="36">
        <v>847164402</v>
      </c>
      <c r="G483" s="34">
        <v>103.16</v>
      </c>
      <c r="H483" s="20">
        <f t="shared" si="90"/>
        <v>1.0316</v>
      </c>
      <c r="I483" s="18">
        <v>2484960.24</v>
      </c>
      <c r="J483" s="18">
        <v>360096.63</v>
      </c>
      <c r="L483" s="18">
        <v>261201.24</v>
      </c>
      <c r="M483" s="21">
        <f t="shared" si="91"/>
        <v>3106258.1100000003</v>
      </c>
      <c r="N483" s="18">
        <v>12421073</v>
      </c>
      <c r="O483" s="18">
        <v>0</v>
      </c>
      <c r="Q483" s="21">
        <f t="shared" si="92"/>
        <v>12421073</v>
      </c>
      <c r="R483" s="18">
        <v>6940743</v>
      </c>
      <c r="S483" s="18">
        <v>0</v>
      </c>
      <c r="T483" s="18">
        <v>0</v>
      </c>
      <c r="U483" s="22">
        <f t="shared" si="93"/>
        <v>6940743</v>
      </c>
      <c r="V483" s="21">
        <f t="shared" si="94"/>
        <v>22468074.11</v>
      </c>
      <c r="W483" s="23">
        <f t="shared" si="84"/>
        <v>0.8192911533598647</v>
      </c>
      <c r="X483" s="23">
        <f t="shared" si="84"/>
        <v>0</v>
      </c>
      <c r="Y483" s="23">
        <f t="shared" si="85"/>
        <v>0.8192911533598647</v>
      </c>
      <c r="Z483" s="24">
        <f t="shared" si="86"/>
        <v>1.466193925367511</v>
      </c>
      <c r="AA483" s="24">
        <f t="shared" si="87"/>
        <v>0.36666532525052914</v>
      </c>
      <c r="AB483" s="25"/>
      <c r="AC483" s="24">
        <f t="shared" si="88"/>
        <v>2.6521504039779047</v>
      </c>
      <c r="AD483" s="35">
        <v>283963.97542781924</v>
      </c>
      <c r="AE483" s="27">
        <f t="shared" si="89"/>
        <v>7531.151721460626</v>
      </c>
      <c r="AF483" s="29"/>
      <c r="AG483" s="30">
        <f>F483/H483</f>
        <v>821214038.3869716</v>
      </c>
      <c r="AH483" s="23">
        <f>(M483/AG483)*100</f>
        <v>0.37825194952844593</v>
      </c>
      <c r="AI483" s="23">
        <f>(Q483/AG483)*100</f>
        <v>1.5125256534091243</v>
      </c>
      <c r="AJ483" s="23">
        <f>(R483/AG483)*100</f>
        <v>0.8451807538060364</v>
      </c>
      <c r="AK483" s="23">
        <f>(U483/AG483)*100</f>
        <v>0.8451807538060364</v>
      </c>
      <c r="AL483" s="23">
        <f t="shared" si="95"/>
        <v>2.7359999999999998</v>
      </c>
    </row>
    <row r="484" spans="1:38" ht="12.75">
      <c r="A484" s="14" t="s">
        <v>1008</v>
      </c>
      <c r="B484" s="15" t="s">
        <v>1009</v>
      </c>
      <c r="C484" s="16" t="s">
        <v>1001</v>
      </c>
      <c r="D484" s="17"/>
      <c r="E484" s="17"/>
      <c r="F484" s="36">
        <v>2823918553</v>
      </c>
      <c r="G484" s="34">
        <v>92.16</v>
      </c>
      <c r="H484" s="20">
        <f t="shared" si="90"/>
        <v>0.9216</v>
      </c>
      <c r="I484" s="18">
        <v>8565588.530000001</v>
      </c>
      <c r="J484" s="18">
        <v>1240855.38</v>
      </c>
      <c r="L484" s="18">
        <v>900767.13</v>
      </c>
      <c r="M484" s="21">
        <f t="shared" si="91"/>
        <v>10707211.040000001</v>
      </c>
      <c r="N484" s="18">
        <v>38749150</v>
      </c>
      <c r="O484" s="18">
        <v>0</v>
      </c>
      <c r="Q484" s="21">
        <f t="shared" si="92"/>
        <v>38749150</v>
      </c>
      <c r="R484" s="18">
        <v>8422000</v>
      </c>
      <c r="S484" s="18">
        <v>1411959.28</v>
      </c>
      <c r="T484" s="18">
        <v>0</v>
      </c>
      <c r="U484" s="22">
        <f t="shared" si="93"/>
        <v>9833959.28</v>
      </c>
      <c r="V484" s="21">
        <f t="shared" si="94"/>
        <v>59290320.32000001</v>
      </c>
      <c r="W484" s="23">
        <f t="shared" si="84"/>
        <v>0.29823806324204566</v>
      </c>
      <c r="X484" s="23">
        <f t="shared" si="84"/>
        <v>0.050000000123941256</v>
      </c>
      <c r="Y484" s="23">
        <f t="shared" si="85"/>
        <v>0.3482380633659869</v>
      </c>
      <c r="Z484" s="24">
        <f t="shared" si="86"/>
        <v>1.3721766146135732</v>
      </c>
      <c r="AA484" s="24">
        <f t="shared" si="87"/>
        <v>0.37916146797594985</v>
      </c>
      <c r="AB484" s="25"/>
      <c r="AC484" s="24">
        <f t="shared" si="88"/>
        <v>2.0995761459555102</v>
      </c>
      <c r="AD484" s="35">
        <v>417444.3718079673</v>
      </c>
      <c r="AE484" s="27">
        <f t="shared" si="89"/>
        <v>8764.562453113911</v>
      </c>
      <c r="AG484" s="30">
        <f>F484/H484</f>
        <v>3064147735.4600697</v>
      </c>
      <c r="AH484" s="23">
        <f>(M484/AG484)*100</f>
        <v>0.3494352088866354</v>
      </c>
      <c r="AI484" s="23">
        <f>(Q484/AG484)*100</f>
        <v>1.264597968027869</v>
      </c>
      <c r="AJ484" s="23">
        <f>(R484/AG484)*100</f>
        <v>0.27485619908386927</v>
      </c>
      <c r="AK484" s="23">
        <f>(U484/AG484)*100</f>
        <v>0.32093619919809346</v>
      </c>
      <c r="AL484" s="23">
        <f t="shared" si="95"/>
        <v>1.9349999999999998</v>
      </c>
    </row>
    <row r="485" spans="1:38" ht="12.75">
      <c r="A485" s="14" t="s">
        <v>1010</v>
      </c>
      <c r="B485" s="15" t="s">
        <v>1011</v>
      </c>
      <c r="C485" s="16" t="s">
        <v>1001</v>
      </c>
      <c r="D485" s="17"/>
      <c r="E485" s="17"/>
      <c r="F485" s="36">
        <v>8426833377</v>
      </c>
      <c r="G485" s="53">
        <v>89.44</v>
      </c>
      <c r="H485" s="20">
        <f t="shared" si="90"/>
        <v>0.8944</v>
      </c>
      <c r="I485" s="18">
        <v>26131545.09</v>
      </c>
      <c r="J485" s="18">
        <v>3785655.34</v>
      </c>
      <c r="L485" s="18">
        <v>2747863.18</v>
      </c>
      <c r="M485" s="21">
        <f t="shared" si="91"/>
        <v>32665063.61</v>
      </c>
      <c r="N485" s="18">
        <v>0</v>
      </c>
      <c r="O485" s="18">
        <v>109277842.74</v>
      </c>
      <c r="Q485" s="21">
        <f t="shared" si="92"/>
        <v>109277842.74</v>
      </c>
      <c r="R485" s="18">
        <v>20298126</v>
      </c>
      <c r="S485" s="18">
        <v>0</v>
      </c>
      <c r="T485" s="18">
        <v>0</v>
      </c>
      <c r="U485" s="22">
        <f t="shared" si="93"/>
        <v>20298126</v>
      </c>
      <c r="V485" s="21">
        <f t="shared" si="94"/>
        <v>162241032.35</v>
      </c>
      <c r="W485" s="23">
        <f t="shared" si="84"/>
        <v>0.24087489442239626</v>
      </c>
      <c r="X485" s="23">
        <f t="shared" si="84"/>
        <v>0</v>
      </c>
      <c r="Y485" s="23">
        <f t="shared" si="85"/>
        <v>0.24087489442239626</v>
      </c>
      <c r="Z485" s="24">
        <f t="shared" si="86"/>
        <v>1.2967841875010886</v>
      </c>
      <c r="AA485" s="24">
        <f t="shared" si="87"/>
        <v>0.387631535460939</v>
      </c>
      <c r="AB485" s="25"/>
      <c r="AC485" s="24">
        <f t="shared" si="88"/>
        <v>1.9252906173844238</v>
      </c>
      <c r="AD485" s="54">
        <v>410943.55848878715</v>
      </c>
      <c r="AE485" s="27">
        <f t="shared" si="89"/>
        <v>7911.85777433029</v>
      </c>
      <c r="AF485" s="29"/>
      <c r="AG485" s="30">
        <f>F485/H485</f>
        <v>9421772559.257603</v>
      </c>
      <c r="AH485" s="23">
        <f>(M485/AG485)*100</f>
        <v>0.34669764531626385</v>
      </c>
      <c r="AI485" s="23">
        <f>(Q485/AG485)*100</f>
        <v>1.1598437773009735</v>
      </c>
      <c r="AJ485" s="23">
        <f>(R485/AG485)*100</f>
        <v>0.21543850557139121</v>
      </c>
      <c r="AK485" s="23">
        <f>(U485/AG485)*100</f>
        <v>0.21543850557139121</v>
      </c>
      <c r="AL485" s="23">
        <f t="shared" si="95"/>
        <v>1.722</v>
      </c>
    </row>
    <row r="486" spans="1:38" ht="12.75">
      <c r="A486" s="14" t="s">
        <v>1012</v>
      </c>
      <c r="B486" s="15" t="s">
        <v>1013</v>
      </c>
      <c r="C486" s="16" t="s">
        <v>1001</v>
      </c>
      <c r="D486" s="17"/>
      <c r="E486" s="17"/>
      <c r="F486" s="36">
        <v>431192886</v>
      </c>
      <c r="G486" s="53">
        <v>91.67</v>
      </c>
      <c r="H486" s="20">
        <f t="shared" si="90"/>
        <v>0.9167000000000001</v>
      </c>
      <c r="I486" s="18">
        <v>1283249.22</v>
      </c>
      <c r="J486" s="18">
        <v>0</v>
      </c>
      <c r="L486" s="18">
        <v>134950.37</v>
      </c>
      <c r="M486" s="21">
        <f t="shared" si="91"/>
        <v>1418199.5899999999</v>
      </c>
      <c r="N486" s="18">
        <v>0</v>
      </c>
      <c r="O486" s="18">
        <v>1783781.39</v>
      </c>
      <c r="Q486" s="21">
        <f t="shared" si="92"/>
        <v>1783781.39</v>
      </c>
      <c r="R486" s="18">
        <v>1900920.15</v>
      </c>
      <c r="S486" s="18">
        <v>0</v>
      </c>
      <c r="T486" s="18">
        <v>155215.37</v>
      </c>
      <c r="U486" s="22">
        <f t="shared" si="93"/>
        <v>2056135.52</v>
      </c>
      <c r="V486" s="21">
        <f t="shared" si="94"/>
        <v>5258116.5</v>
      </c>
      <c r="W486" s="23">
        <f t="shared" si="84"/>
        <v>0.4408514638620452</v>
      </c>
      <c r="X486" s="23">
        <f t="shared" si="84"/>
        <v>0</v>
      </c>
      <c r="Y486" s="23">
        <f t="shared" si="85"/>
        <v>0.4768482010623895</v>
      </c>
      <c r="Z486" s="24">
        <f t="shared" si="86"/>
        <v>0.41368525500209663</v>
      </c>
      <c r="AA486" s="24">
        <f t="shared" si="87"/>
        <v>0.32890143507608793</v>
      </c>
      <c r="AB486" s="25"/>
      <c r="AC486" s="24">
        <f t="shared" si="88"/>
        <v>1.2194348911405741</v>
      </c>
      <c r="AD486" s="54">
        <v>1107049.7175141242</v>
      </c>
      <c r="AE486" s="27">
        <f t="shared" si="89"/>
        <v>13499.750517640396</v>
      </c>
      <c r="AF486" s="29"/>
      <c r="AG486" s="30">
        <f>F486/H486</f>
        <v>470375134.7223737</v>
      </c>
      <c r="AH486" s="23">
        <f>(M486/AG486)*100</f>
        <v>0.3015039455342498</v>
      </c>
      <c r="AI486" s="23">
        <f>(Q486/AG486)*100</f>
        <v>0.37922527326042205</v>
      </c>
      <c r="AJ486" s="23">
        <f>(R486/AG486)*100</f>
        <v>0.40412853692233686</v>
      </c>
      <c r="AK486" s="23">
        <f>(U486/AG486)*100</f>
        <v>0.43712674591389244</v>
      </c>
      <c r="AL486" s="23">
        <f t="shared" si="95"/>
        <v>1.118</v>
      </c>
    </row>
    <row r="487" spans="1:38" ht="12.75">
      <c r="A487" s="14" t="s">
        <v>1014</v>
      </c>
      <c r="B487" s="15" t="s">
        <v>496</v>
      </c>
      <c r="C487" s="16" t="s">
        <v>1001</v>
      </c>
      <c r="D487" s="17"/>
      <c r="E487" s="17"/>
      <c r="F487" s="36">
        <v>9236313479</v>
      </c>
      <c r="G487" s="53">
        <v>97.28</v>
      </c>
      <c r="H487" s="20">
        <f t="shared" si="90"/>
        <v>0.9728</v>
      </c>
      <c r="I487" s="18">
        <v>26892387.93</v>
      </c>
      <c r="J487" s="18">
        <v>0</v>
      </c>
      <c r="L487" s="18">
        <v>2827606.46</v>
      </c>
      <c r="M487" s="21">
        <f t="shared" si="91"/>
        <v>29719994.39</v>
      </c>
      <c r="N487" s="18">
        <v>120262403</v>
      </c>
      <c r="O487" s="18">
        <v>0</v>
      </c>
      <c r="Q487" s="21">
        <f t="shared" si="92"/>
        <v>120262403</v>
      </c>
      <c r="R487" s="18">
        <v>34291090.08</v>
      </c>
      <c r="S487" s="18">
        <v>4618156.74</v>
      </c>
      <c r="T487" s="18">
        <v>0</v>
      </c>
      <c r="U487" s="22">
        <f t="shared" si="93"/>
        <v>38909246.82</v>
      </c>
      <c r="V487" s="21">
        <f t="shared" si="94"/>
        <v>188891644.21</v>
      </c>
      <c r="W487" s="23">
        <f t="shared" si="84"/>
        <v>0.37126381816690607</v>
      </c>
      <c r="X487" s="23">
        <f t="shared" si="84"/>
        <v>0.05000000000541342</v>
      </c>
      <c r="Y487" s="23">
        <f t="shared" si="85"/>
        <v>0.4212638181723195</v>
      </c>
      <c r="Z487" s="24">
        <f t="shared" si="86"/>
        <v>1.302060646527781</v>
      </c>
      <c r="AA487" s="24">
        <f t="shared" si="87"/>
        <v>0.3217733401705389</v>
      </c>
      <c r="AB487" s="25"/>
      <c r="AC487" s="24">
        <f t="shared" si="88"/>
        <v>2.0450978048706396</v>
      </c>
      <c r="AD487" s="54">
        <v>320752.7088188079</v>
      </c>
      <c r="AE487" s="27">
        <f t="shared" si="89"/>
        <v>6559.7066071165555</v>
      </c>
      <c r="AF487" s="29"/>
      <c r="AG487" s="30">
        <f>F487/H487</f>
        <v>9494565665.09046</v>
      </c>
      <c r="AH487" s="23">
        <f>(M487/AG487)*100</f>
        <v>0.3130211053179002</v>
      </c>
      <c r="AI487" s="23">
        <f>(Q487/AG487)*100</f>
        <v>1.2666445969422255</v>
      </c>
      <c r="AJ487" s="23">
        <f>(R487/AG487)*100</f>
        <v>0.36116544231276626</v>
      </c>
      <c r="AK487" s="23">
        <f>(U487/AG487)*100</f>
        <v>0.40980544231803245</v>
      </c>
      <c r="AL487" s="23">
        <f t="shared" si="95"/>
        <v>1.9899999999999998</v>
      </c>
    </row>
    <row r="488" spans="1:38" ht="12.75">
      <c r="A488" s="14" t="s">
        <v>1015</v>
      </c>
      <c r="B488" s="15" t="s">
        <v>1016</v>
      </c>
      <c r="C488" s="16" t="s">
        <v>1001</v>
      </c>
      <c r="D488" s="17"/>
      <c r="E488" s="17"/>
      <c r="F488" s="36">
        <v>1421065946</v>
      </c>
      <c r="G488" s="53">
        <v>95.05</v>
      </c>
      <c r="H488" s="20">
        <f t="shared" si="90"/>
        <v>0.9505</v>
      </c>
      <c r="I488" s="18">
        <v>4098137.6999999997</v>
      </c>
      <c r="J488" s="18">
        <v>593767.91</v>
      </c>
      <c r="L488" s="18">
        <v>430860.38</v>
      </c>
      <c r="M488" s="21">
        <f t="shared" si="91"/>
        <v>5122765.989999999</v>
      </c>
      <c r="N488" s="18">
        <v>20280269</v>
      </c>
      <c r="O488" s="18">
        <v>0</v>
      </c>
      <c r="Q488" s="21">
        <f t="shared" si="92"/>
        <v>20280269</v>
      </c>
      <c r="R488" s="18">
        <v>6046973.2</v>
      </c>
      <c r="S488" s="18">
        <v>71053.3</v>
      </c>
      <c r="T488" s="18">
        <v>0</v>
      </c>
      <c r="U488" s="22">
        <f t="shared" si="93"/>
        <v>6118026.5</v>
      </c>
      <c r="V488" s="21">
        <f t="shared" si="94"/>
        <v>31521061.49</v>
      </c>
      <c r="W488" s="23">
        <f t="shared" si="84"/>
        <v>0.4255237567982647</v>
      </c>
      <c r="X488" s="23">
        <f t="shared" si="84"/>
        <v>0.00500000018999822</v>
      </c>
      <c r="Y488" s="23">
        <f t="shared" si="85"/>
        <v>0.43052375698826295</v>
      </c>
      <c r="Z488" s="24">
        <f t="shared" si="86"/>
        <v>1.4271166695032462</v>
      </c>
      <c r="AA488" s="24">
        <f t="shared" si="87"/>
        <v>0.3604875624821988</v>
      </c>
      <c r="AB488" s="25"/>
      <c r="AC488" s="24">
        <f t="shared" si="88"/>
        <v>2.218127988973708</v>
      </c>
      <c r="AD488" s="55">
        <v>493089.72399150743</v>
      </c>
      <c r="AE488" s="27">
        <f t="shared" si="89"/>
        <v>10937.361178608833</v>
      </c>
      <c r="AF488" s="56"/>
      <c r="AG488" s="30">
        <f>F488/H488</f>
        <v>1495072010.5207784</v>
      </c>
      <c r="AH488" s="23">
        <f>(M488/AG488)*100</f>
        <v>0.34264342813932996</v>
      </c>
      <c r="AI488" s="23">
        <f>(Q488/AG488)*100</f>
        <v>1.3564743943628357</v>
      </c>
      <c r="AJ488" s="23">
        <f>(R488/AG488)*100</f>
        <v>0.4044603308367507</v>
      </c>
      <c r="AK488" s="23">
        <f>(U488/AG488)*100</f>
        <v>0.40921283101734396</v>
      </c>
      <c r="AL488" s="23">
        <f t="shared" si="95"/>
        <v>2.108</v>
      </c>
    </row>
    <row r="489" spans="1:38" ht="12.75">
      <c r="A489" s="14" t="s">
        <v>1017</v>
      </c>
      <c r="B489" s="15" t="s">
        <v>1018</v>
      </c>
      <c r="C489" s="16" t="s">
        <v>1001</v>
      </c>
      <c r="D489" s="17"/>
      <c r="E489" s="17"/>
      <c r="F489" s="36">
        <v>5572347983</v>
      </c>
      <c r="G489" s="53">
        <v>93.26</v>
      </c>
      <c r="H489" s="20">
        <f t="shared" si="90"/>
        <v>0.9326000000000001</v>
      </c>
      <c r="I489" s="18">
        <v>16739781.42</v>
      </c>
      <c r="J489" s="18">
        <v>2425034.98</v>
      </c>
      <c r="L489" s="18">
        <v>1760330.84</v>
      </c>
      <c r="M489" s="21">
        <f t="shared" si="91"/>
        <v>20925147.24</v>
      </c>
      <c r="N489" s="18">
        <v>0</v>
      </c>
      <c r="O489" s="18">
        <v>80494753.34</v>
      </c>
      <c r="Q489" s="21">
        <f t="shared" si="92"/>
        <v>80494753.34</v>
      </c>
      <c r="R489" s="18">
        <v>16831971.62</v>
      </c>
      <c r="S489" s="18">
        <v>1560257.44</v>
      </c>
      <c r="T489" s="18">
        <v>0</v>
      </c>
      <c r="U489" s="22">
        <f t="shared" si="93"/>
        <v>18392229.060000002</v>
      </c>
      <c r="V489" s="21">
        <f t="shared" si="94"/>
        <v>119812129.64000002</v>
      </c>
      <c r="W489" s="23">
        <f t="shared" si="84"/>
        <v>0.30206246399813186</v>
      </c>
      <c r="X489" s="23">
        <f t="shared" si="84"/>
        <v>0.0280000000854218</v>
      </c>
      <c r="Y489" s="23">
        <f t="shared" si="85"/>
        <v>0.33006246408355366</v>
      </c>
      <c r="Z489" s="24">
        <f t="shared" si="86"/>
        <v>1.4445392424445078</v>
      </c>
      <c r="AA489" s="24">
        <f t="shared" si="87"/>
        <v>0.37551759695980924</v>
      </c>
      <c r="AB489" s="25"/>
      <c r="AC489" s="24">
        <f t="shared" si="88"/>
        <v>2.150119303487871</v>
      </c>
      <c r="AD489" s="57">
        <v>370018.8701359588</v>
      </c>
      <c r="AE489" s="27">
        <f t="shared" si="89"/>
        <v>7955.8471533409665</v>
      </c>
      <c r="AG489" s="30">
        <f>F489/H489</f>
        <v>5975067534.848809</v>
      </c>
      <c r="AH489" s="23">
        <f>(M489/AG489)*100</f>
        <v>0.3502077109247181</v>
      </c>
      <c r="AI489" s="23">
        <f>(Q489/AG489)*100</f>
        <v>1.347177297503748</v>
      </c>
      <c r="AJ489" s="23">
        <f>(R489/AG489)*100</f>
        <v>0.2817034539246578</v>
      </c>
      <c r="AK489" s="23">
        <f>(U489/AG489)*100</f>
        <v>0.30781625400432217</v>
      </c>
      <c r="AL489" s="23">
        <f t="shared" si="95"/>
        <v>2.005</v>
      </c>
    </row>
    <row r="490" spans="1:38" ht="12.75">
      <c r="A490" s="14" t="s">
        <v>1019</v>
      </c>
      <c r="B490" s="15" t="s">
        <v>1020</v>
      </c>
      <c r="C490" s="16" t="s">
        <v>1001</v>
      </c>
      <c r="D490" s="17"/>
      <c r="E490" s="17"/>
      <c r="F490" s="36">
        <v>1158365965</v>
      </c>
      <c r="G490" s="34">
        <v>105.28</v>
      </c>
      <c r="H490" s="20">
        <f t="shared" si="90"/>
        <v>1.0528</v>
      </c>
      <c r="I490" s="18">
        <v>3199739.67</v>
      </c>
      <c r="J490" s="18">
        <v>0</v>
      </c>
      <c r="L490" s="18">
        <v>336433.27</v>
      </c>
      <c r="M490" s="21">
        <f t="shared" si="91"/>
        <v>3536172.94</v>
      </c>
      <c r="N490" s="18">
        <v>13130255</v>
      </c>
      <c r="O490" s="18">
        <v>0</v>
      </c>
      <c r="Q490" s="21">
        <f t="shared" si="92"/>
        <v>13130255</v>
      </c>
      <c r="R490" s="18">
        <v>8139348.65</v>
      </c>
      <c r="S490" s="18">
        <v>0</v>
      </c>
      <c r="T490" s="18">
        <v>365604.52</v>
      </c>
      <c r="U490" s="22">
        <f t="shared" si="93"/>
        <v>8504953.17</v>
      </c>
      <c r="V490" s="21">
        <f t="shared" si="94"/>
        <v>25171381.11</v>
      </c>
      <c r="W490" s="23">
        <f t="shared" si="84"/>
        <v>0.7026577865657508</v>
      </c>
      <c r="X490" s="23">
        <f t="shared" si="84"/>
        <v>0</v>
      </c>
      <c r="Y490" s="23">
        <f t="shared" si="85"/>
        <v>0.7342198775669311</v>
      </c>
      <c r="Z490" s="24">
        <f t="shared" si="86"/>
        <v>1.1335152617333677</v>
      </c>
      <c r="AA490" s="24">
        <f t="shared" si="87"/>
        <v>0.3052725172221371</v>
      </c>
      <c r="AB490" s="25"/>
      <c r="AC490" s="24">
        <f t="shared" si="88"/>
        <v>2.1730076565224357</v>
      </c>
      <c r="AD490" s="35">
        <v>302923.8175675676</v>
      </c>
      <c r="AE490" s="27">
        <f t="shared" si="89"/>
        <v>6582.557749173298</v>
      </c>
      <c r="AG490" s="30">
        <f>F490/H490</f>
        <v>1100271623.2902737</v>
      </c>
      <c r="AH490" s="23">
        <f>(M490/AG490)*100</f>
        <v>0.321390906131466</v>
      </c>
      <c r="AI490" s="23">
        <f>(Q490/AG490)*100</f>
        <v>1.1933648675528894</v>
      </c>
      <c r="AJ490" s="23">
        <f>(R490/AG490)*100</f>
        <v>0.7397581176964224</v>
      </c>
      <c r="AK490" s="23">
        <f>(U490/AG490)*100</f>
        <v>0.772986687102465</v>
      </c>
      <c r="AL490" s="23">
        <f t="shared" si="95"/>
        <v>2.287</v>
      </c>
    </row>
    <row r="491" spans="1:38" ht="12.75">
      <c r="A491" s="14" t="s">
        <v>1021</v>
      </c>
      <c r="B491" s="15" t="s">
        <v>1022</v>
      </c>
      <c r="C491" s="16" t="s">
        <v>1001</v>
      </c>
      <c r="D491" s="17"/>
      <c r="E491" s="17"/>
      <c r="F491" s="36">
        <v>56198367</v>
      </c>
      <c r="G491" s="34">
        <v>98.8</v>
      </c>
      <c r="H491" s="20">
        <f t="shared" si="90"/>
        <v>0.988</v>
      </c>
      <c r="I491" s="18">
        <v>159514.23</v>
      </c>
      <c r="J491" s="18">
        <v>23107.84</v>
      </c>
      <c r="L491" s="18">
        <v>16775</v>
      </c>
      <c r="M491" s="21">
        <f t="shared" si="91"/>
        <v>199397.07</v>
      </c>
      <c r="N491" s="18">
        <v>0</v>
      </c>
      <c r="O491" s="18">
        <v>800389.5</v>
      </c>
      <c r="Q491" s="21">
        <f t="shared" si="92"/>
        <v>800389.5</v>
      </c>
      <c r="R491" s="18">
        <v>311993.28</v>
      </c>
      <c r="S491" s="18">
        <v>0</v>
      </c>
      <c r="T491" s="18">
        <v>0</v>
      </c>
      <c r="U491" s="22">
        <f t="shared" si="93"/>
        <v>311993.28</v>
      </c>
      <c r="V491" s="21">
        <f t="shared" si="94"/>
        <v>1311779.85</v>
      </c>
      <c r="W491" s="23">
        <f t="shared" si="84"/>
        <v>0.555164316429337</v>
      </c>
      <c r="X491" s="23">
        <f t="shared" si="84"/>
        <v>0</v>
      </c>
      <c r="Y491" s="23">
        <f t="shared" si="85"/>
        <v>0.555164316429337</v>
      </c>
      <c r="Z491" s="24">
        <f t="shared" si="86"/>
        <v>1.4242219885143637</v>
      </c>
      <c r="AA491" s="24">
        <f t="shared" si="87"/>
        <v>0.35480936661380214</v>
      </c>
      <c r="AB491" s="25"/>
      <c r="AC491" s="24">
        <f t="shared" si="88"/>
        <v>2.334195671557503</v>
      </c>
      <c r="AD491" s="35">
        <v>335714.93506493507</v>
      </c>
      <c r="AE491" s="27">
        <f t="shared" si="89"/>
        <v>7836.243483057797</v>
      </c>
      <c r="AG491" s="30">
        <f>F491/H491</f>
        <v>56880938.25910931</v>
      </c>
      <c r="AH491" s="23">
        <f>(M491/AG491)*100</f>
        <v>0.3505516542144365</v>
      </c>
      <c r="AI491" s="23">
        <f>(Q491/AG491)*100</f>
        <v>1.4071313246521915</v>
      </c>
      <c r="AJ491" s="23">
        <f>(R491/AG491)*100</f>
        <v>0.5485023446321848</v>
      </c>
      <c r="AK491" s="23">
        <f>(U491/AG491)*100</f>
        <v>0.5485023446321848</v>
      </c>
      <c r="AL491" s="23">
        <f t="shared" si="95"/>
        <v>2.307</v>
      </c>
    </row>
    <row r="492" spans="1:38" ht="12.75">
      <c r="A492" s="14" t="s">
        <v>1023</v>
      </c>
      <c r="B492" s="15" t="s">
        <v>1024</v>
      </c>
      <c r="C492" s="16" t="s">
        <v>1001</v>
      </c>
      <c r="D492" s="33"/>
      <c r="E492" s="17"/>
      <c r="F492" s="36">
        <v>3726177037</v>
      </c>
      <c r="G492" s="34">
        <v>82.16</v>
      </c>
      <c r="H492" s="20">
        <f t="shared" si="90"/>
        <v>0.8216</v>
      </c>
      <c r="I492" s="18">
        <v>13219799.24</v>
      </c>
      <c r="J492" s="18">
        <v>1915355.32</v>
      </c>
      <c r="L492" s="18">
        <v>1389893.89</v>
      </c>
      <c r="M492" s="21">
        <f t="shared" si="91"/>
        <v>16525048.450000001</v>
      </c>
      <c r="N492" s="18">
        <v>0</v>
      </c>
      <c r="O492" s="18">
        <v>69665882.01</v>
      </c>
      <c r="Q492" s="21">
        <f t="shared" si="92"/>
        <v>69665882.01</v>
      </c>
      <c r="R492" s="18">
        <v>11362451.3</v>
      </c>
      <c r="S492" s="18">
        <v>1497653.41</v>
      </c>
      <c r="T492" s="18">
        <v>0</v>
      </c>
      <c r="U492" s="22">
        <f t="shared" si="93"/>
        <v>12860104.71</v>
      </c>
      <c r="V492" s="21">
        <f t="shared" si="94"/>
        <v>99051035.16999999</v>
      </c>
      <c r="W492" s="23">
        <f t="shared" si="84"/>
        <v>0.3049358950788897</v>
      </c>
      <c r="X492" s="23">
        <f t="shared" si="84"/>
        <v>0.040192760438612515</v>
      </c>
      <c r="Y492" s="23">
        <f t="shared" si="85"/>
        <v>0.3451286555175022</v>
      </c>
      <c r="Z492" s="24">
        <f t="shared" si="86"/>
        <v>1.8696342476011023</v>
      </c>
      <c r="AA492" s="24">
        <f t="shared" si="87"/>
        <v>0.44348532788191297</v>
      </c>
      <c r="AB492" s="25"/>
      <c r="AC492" s="24">
        <f t="shared" si="88"/>
        <v>2.6582482310005173</v>
      </c>
      <c r="AD492" s="35">
        <v>505579.6299151889</v>
      </c>
      <c r="AE492" s="27">
        <f t="shared" si="89"/>
        <v>13439.561568519472</v>
      </c>
      <c r="AG492" s="30">
        <f>F492/H492</f>
        <v>4535269032.375852</v>
      </c>
      <c r="AH492" s="23">
        <f>(M492/AG492)*100</f>
        <v>0.36436754538777977</v>
      </c>
      <c r="AI492" s="23">
        <f>(Q492/AG492)*100</f>
        <v>1.536091497829066</v>
      </c>
      <c r="AJ492" s="23">
        <f>(R492/AG492)*100</f>
        <v>0.2505353313968158</v>
      </c>
      <c r="AK492" s="23">
        <f>(U492/AG492)*100</f>
        <v>0.2835577033731798</v>
      </c>
      <c r="AL492" s="23">
        <f t="shared" si="95"/>
        <v>2.1839999999999997</v>
      </c>
    </row>
    <row r="493" spans="1:38" ht="12.75">
      <c r="A493" s="14" t="s">
        <v>1025</v>
      </c>
      <c r="B493" s="15" t="s">
        <v>1026</v>
      </c>
      <c r="C493" s="16" t="s">
        <v>1001</v>
      </c>
      <c r="D493" s="17"/>
      <c r="E493" s="17"/>
      <c r="F493" s="36">
        <v>1765068226</v>
      </c>
      <c r="G493" s="34">
        <v>101.82</v>
      </c>
      <c r="H493" s="20">
        <f t="shared" si="90"/>
        <v>1.0182</v>
      </c>
      <c r="I493" s="18">
        <v>4993927.78</v>
      </c>
      <c r="J493" s="18">
        <v>723624.68</v>
      </c>
      <c r="L493" s="18">
        <v>524784.26</v>
      </c>
      <c r="M493" s="21">
        <f t="shared" si="91"/>
        <v>6242336.72</v>
      </c>
      <c r="N493" s="18">
        <v>28602563</v>
      </c>
      <c r="O493" s="18">
        <v>0</v>
      </c>
      <c r="Q493" s="21">
        <f t="shared" si="92"/>
        <v>28602563</v>
      </c>
      <c r="R493" s="18">
        <v>16541874.29</v>
      </c>
      <c r="S493" s="18">
        <v>0</v>
      </c>
      <c r="T493" s="18">
        <v>0</v>
      </c>
      <c r="U493" s="22">
        <f t="shared" si="93"/>
        <v>16541874.29</v>
      </c>
      <c r="V493" s="21">
        <f t="shared" si="94"/>
        <v>51386774.01</v>
      </c>
      <c r="W493" s="23">
        <f t="shared" si="84"/>
        <v>0.9371804469840362</v>
      </c>
      <c r="X493" s="23">
        <f t="shared" si="84"/>
        <v>0</v>
      </c>
      <c r="Y493" s="23">
        <f t="shared" si="85"/>
        <v>0.9371804469840362</v>
      </c>
      <c r="Z493" s="24">
        <f t="shared" si="86"/>
        <v>1.6204791734775694</v>
      </c>
      <c r="AA493" s="24">
        <f t="shared" si="87"/>
        <v>0.3536597978507829</v>
      </c>
      <c r="AB493" s="25"/>
      <c r="AC493" s="24">
        <f t="shared" si="88"/>
        <v>2.9113194183123885</v>
      </c>
      <c r="AD493" s="35">
        <v>264575.9700889248</v>
      </c>
      <c r="AE493" s="27">
        <f t="shared" si="89"/>
        <v>7702.651593387244</v>
      </c>
      <c r="AG493" s="30">
        <f>F493/H493</f>
        <v>1733518194.8536634</v>
      </c>
      <c r="AH493" s="23">
        <f>(M493/AG493)*100</f>
        <v>0.3600964061716671</v>
      </c>
      <c r="AI493" s="23">
        <f>(Q493/AG493)*100</f>
        <v>1.6499718944348614</v>
      </c>
      <c r="AJ493" s="23">
        <f>(R493/AG493)*100</f>
        <v>0.9542371311191458</v>
      </c>
      <c r="AK493" s="23">
        <f>(U493/AG493)*100</f>
        <v>0.9542371311191458</v>
      </c>
      <c r="AL493" s="23">
        <f t="shared" si="95"/>
        <v>2.9639999999999995</v>
      </c>
    </row>
    <row r="494" spans="1:38" ht="12.75">
      <c r="A494" s="14" t="s">
        <v>1027</v>
      </c>
      <c r="B494" s="15" t="s">
        <v>1028</v>
      </c>
      <c r="C494" s="16" t="s">
        <v>1001</v>
      </c>
      <c r="D494" s="17"/>
      <c r="E494" s="17"/>
      <c r="F494" s="36">
        <v>683465059</v>
      </c>
      <c r="G494" s="34">
        <v>91.58</v>
      </c>
      <c r="H494" s="20">
        <f t="shared" si="90"/>
        <v>0.9158</v>
      </c>
      <c r="I494" s="18">
        <v>2146639.6399999997</v>
      </c>
      <c r="J494" s="18">
        <v>310982.87</v>
      </c>
      <c r="L494" s="18">
        <v>225728.7</v>
      </c>
      <c r="M494" s="21">
        <f t="shared" si="91"/>
        <v>2683351.21</v>
      </c>
      <c r="N494" s="18">
        <v>0</v>
      </c>
      <c r="O494" s="18">
        <v>6311024.96</v>
      </c>
      <c r="Q494" s="21">
        <f t="shared" si="92"/>
        <v>6311024.96</v>
      </c>
      <c r="R494" s="18">
        <v>3547926.67</v>
      </c>
      <c r="S494" s="18">
        <v>205039.5</v>
      </c>
      <c r="T494" s="18">
        <v>0</v>
      </c>
      <c r="U494" s="22">
        <f t="shared" si="93"/>
        <v>3752966.17</v>
      </c>
      <c r="V494" s="21">
        <f t="shared" si="94"/>
        <v>12747342.339999996</v>
      </c>
      <c r="W494" s="23">
        <f t="shared" si="84"/>
        <v>0.5191087127688849</v>
      </c>
      <c r="X494" s="23">
        <f t="shared" si="84"/>
        <v>0.02999999741025532</v>
      </c>
      <c r="Y494" s="23">
        <f t="shared" si="85"/>
        <v>0.5491087101791402</v>
      </c>
      <c r="Z494" s="24">
        <f t="shared" si="86"/>
        <v>0.9233866277281045</v>
      </c>
      <c r="AA494" s="24">
        <f t="shared" si="87"/>
        <v>0.39260985981142893</v>
      </c>
      <c r="AB494" s="25"/>
      <c r="AC494" s="24">
        <f t="shared" si="88"/>
        <v>1.8651051977186732</v>
      </c>
      <c r="AD494" s="35">
        <v>681564.9282920469</v>
      </c>
      <c r="AE494" s="27">
        <f t="shared" si="89"/>
        <v>12711.902903402515</v>
      </c>
      <c r="AG494" s="30">
        <f>F494/H494</f>
        <v>746303842.5420398</v>
      </c>
      <c r="AH494" s="23">
        <f>(M494/AG494)*100</f>
        <v>0.3595521096153066</v>
      </c>
      <c r="AI494" s="23">
        <f>(Q494/AG494)*100</f>
        <v>0.8456374736733983</v>
      </c>
      <c r="AJ494" s="23">
        <f>(R494/AG494)*100</f>
        <v>0.47539975915374477</v>
      </c>
      <c r="AK494" s="23">
        <f>(U494/AG494)*100</f>
        <v>0.5028737567820567</v>
      </c>
      <c r="AL494" s="23">
        <f t="shared" si="95"/>
        <v>1.709</v>
      </c>
    </row>
    <row r="495" spans="1:38" ht="12.75">
      <c r="A495" s="14" t="s">
        <v>1029</v>
      </c>
      <c r="B495" s="15" t="s">
        <v>1030</v>
      </c>
      <c r="C495" s="16" t="s">
        <v>1001</v>
      </c>
      <c r="D495" s="17"/>
      <c r="E495" s="17"/>
      <c r="F495" s="36">
        <v>1141201726</v>
      </c>
      <c r="G495" s="34">
        <v>92.71</v>
      </c>
      <c r="H495" s="20">
        <f t="shared" si="90"/>
        <v>0.9270999999999999</v>
      </c>
      <c r="I495" s="18">
        <v>3693615.36</v>
      </c>
      <c r="J495" s="18">
        <v>0</v>
      </c>
      <c r="L495" s="18">
        <v>388419.54</v>
      </c>
      <c r="M495" s="21">
        <f t="shared" si="91"/>
        <v>4082034.9</v>
      </c>
      <c r="N495" s="18">
        <v>0</v>
      </c>
      <c r="O495" s="18">
        <v>14500835.88</v>
      </c>
      <c r="Q495" s="21">
        <f t="shared" si="92"/>
        <v>14500835.88</v>
      </c>
      <c r="R495" s="18">
        <v>6897160.14</v>
      </c>
      <c r="S495" s="18">
        <v>0</v>
      </c>
      <c r="T495" s="18">
        <v>427251</v>
      </c>
      <c r="U495" s="22">
        <f t="shared" si="93"/>
        <v>7324411.14</v>
      </c>
      <c r="V495" s="21">
        <f t="shared" si="94"/>
        <v>25907281.919999998</v>
      </c>
      <c r="W495" s="23">
        <f t="shared" si="84"/>
        <v>0.6043769460615064</v>
      </c>
      <c r="X495" s="23">
        <f t="shared" si="84"/>
        <v>0</v>
      </c>
      <c r="Y495" s="23">
        <f t="shared" si="85"/>
        <v>0.6418156381232112</v>
      </c>
      <c r="Z495" s="24">
        <f t="shared" si="86"/>
        <v>1.2706636828202624</v>
      </c>
      <c r="AA495" s="24">
        <f t="shared" si="87"/>
        <v>0.3576961729901905</v>
      </c>
      <c r="AB495" s="25"/>
      <c r="AC495" s="24">
        <f t="shared" si="88"/>
        <v>2.2701754939336642</v>
      </c>
      <c r="AD495" s="35">
        <v>320440.85070717655</v>
      </c>
      <c r="AE495" s="27">
        <f t="shared" si="89"/>
        <v>7274.569665306881</v>
      </c>
      <c r="AG495" s="30">
        <f>F495/H495</f>
        <v>1230937035.9184556</v>
      </c>
      <c r="AH495" s="23">
        <f>(M495/AG495)*100</f>
        <v>0.33162012197920554</v>
      </c>
      <c r="AI495" s="23">
        <f>(Q495/AG495)*100</f>
        <v>1.1780323003426652</v>
      </c>
      <c r="AJ495" s="23">
        <f>(R495/AG495)*100</f>
        <v>0.5603178666936225</v>
      </c>
      <c r="AK495" s="23">
        <f>(U495/AG495)*100</f>
        <v>0.5950272781040289</v>
      </c>
      <c r="AL495" s="23">
        <f t="shared" si="95"/>
        <v>2.105</v>
      </c>
    </row>
    <row r="496" spans="1:38" ht="12.75">
      <c r="A496" s="14" t="s">
        <v>1031</v>
      </c>
      <c r="B496" s="15" t="s">
        <v>1032</v>
      </c>
      <c r="C496" s="16" t="s">
        <v>1001</v>
      </c>
      <c r="D496" s="17"/>
      <c r="E496" s="17"/>
      <c r="F496" s="36">
        <v>121240205</v>
      </c>
      <c r="G496" s="34">
        <v>92.57</v>
      </c>
      <c r="H496" s="20">
        <f t="shared" si="90"/>
        <v>0.9257</v>
      </c>
      <c r="I496" s="18">
        <v>360860.1</v>
      </c>
      <c r="J496" s="18">
        <v>52275.56</v>
      </c>
      <c r="L496" s="18">
        <v>37949.14</v>
      </c>
      <c r="M496" s="21">
        <f t="shared" si="91"/>
        <v>451084.8</v>
      </c>
      <c r="N496" s="18">
        <v>0</v>
      </c>
      <c r="O496" s="18">
        <v>1397017.37</v>
      </c>
      <c r="Q496" s="21">
        <f t="shared" si="92"/>
        <v>1397017.37</v>
      </c>
      <c r="R496" s="18">
        <v>453255.63</v>
      </c>
      <c r="S496" s="18">
        <v>12500</v>
      </c>
      <c r="T496" s="18">
        <v>0</v>
      </c>
      <c r="U496" s="22">
        <f t="shared" si="93"/>
        <v>465755.63</v>
      </c>
      <c r="V496" s="21">
        <f t="shared" si="94"/>
        <v>2313857.8</v>
      </c>
      <c r="W496" s="23">
        <f t="shared" si="84"/>
        <v>0.37384927714366695</v>
      </c>
      <c r="X496" s="23">
        <f t="shared" si="84"/>
        <v>0.010310111237439759</v>
      </c>
      <c r="Y496" s="23">
        <f t="shared" si="85"/>
        <v>0.38415938838110675</v>
      </c>
      <c r="Z496" s="24">
        <f t="shared" si="86"/>
        <v>1.152272358826843</v>
      </c>
      <c r="AA496" s="24">
        <f t="shared" si="87"/>
        <v>0.37205875724146126</v>
      </c>
      <c r="AB496" s="25"/>
      <c r="AC496" s="24">
        <f t="shared" si="88"/>
        <v>1.908490504449411</v>
      </c>
      <c r="AD496" s="35">
        <v>408131.906614786</v>
      </c>
      <c r="AE496" s="27">
        <f t="shared" si="89"/>
        <v>7789.158683371528</v>
      </c>
      <c r="AG496" s="30">
        <f>F496/H496</f>
        <v>130971378.41633359</v>
      </c>
      <c r="AH496" s="23">
        <f>(M496/AG496)*100</f>
        <v>0.3444147915784207</v>
      </c>
      <c r="AI496" s="23">
        <f>(Q496/AG496)*100</f>
        <v>1.0666585225660086</v>
      </c>
      <c r="AJ496" s="23">
        <f>(R496/AG496)*100</f>
        <v>0.34607227585189254</v>
      </c>
      <c r="AK496" s="23">
        <f>(U496/AG496)*100</f>
        <v>0.3556163458243905</v>
      </c>
      <c r="AL496" s="23">
        <f t="shared" si="95"/>
        <v>1.767</v>
      </c>
    </row>
    <row r="497" spans="1:38" ht="12.75">
      <c r="A497" s="14" t="s">
        <v>1033</v>
      </c>
      <c r="B497" s="15" t="s">
        <v>1034</v>
      </c>
      <c r="C497" s="16" t="s">
        <v>1001</v>
      </c>
      <c r="D497" s="17"/>
      <c r="E497" s="17"/>
      <c r="F497" s="36">
        <v>1244090427</v>
      </c>
      <c r="G497" s="34">
        <v>95.61</v>
      </c>
      <c r="H497" s="20">
        <f t="shared" si="90"/>
        <v>0.9561</v>
      </c>
      <c r="I497" s="18">
        <v>3786485.74</v>
      </c>
      <c r="J497" s="18">
        <v>548822.32</v>
      </c>
      <c r="L497" s="18">
        <v>398181.81</v>
      </c>
      <c r="M497" s="21">
        <f t="shared" si="91"/>
        <v>4733489.87</v>
      </c>
      <c r="N497" s="18">
        <v>21233913</v>
      </c>
      <c r="O497" s="18">
        <v>0</v>
      </c>
      <c r="Q497" s="21">
        <f t="shared" si="92"/>
        <v>21233913</v>
      </c>
      <c r="R497" s="18">
        <v>11065207.66</v>
      </c>
      <c r="S497" s="18">
        <v>0</v>
      </c>
      <c r="T497" s="18">
        <v>0</v>
      </c>
      <c r="U497" s="22">
        <f t="shared" si="93"/>
        <v>11065207.66</v>
      </c>
      <c r="V497" s="21">
        <f t="shared" si="94"/>
        <v>37032610.53</v>
      </c>
      <c r="W497" s="23">
        <f t="shared" si="84"/>
        <v>0.8894214937962867</v>
      </c>
      <c r="X497" s="23">
        <f t="shared" si="84"/>
        <v>0</v>
      </c>
      <c r="Y497" s="23">
        <f t="shared" si="85"/>
        <v>0.8894214937962867</v>
      </c>
      <c r="Z497" s="24">
        <f t="shared" si="86"/>
        <v>1.7067821228400142</v>
      </c>
      <c r="AA497" s="24">
        <f t="shared" si="87"/>
        <v>0.3804779594208709</v>
      </c>
      <c r="AB497" s="25"/>
      <c r="AC497" s="24">
        <f t="shared" si="88"/>
        <v>2.976681576057172</v>
      </c>
      <c r="AD497" s="35">
        <v>278633.9225272659</v>
      </c>
      <c r="AE497" s="27">
        <f t="shared" si="89"/>
        <v>8294.044636514538</v>
      </c>
      <c r="AG497" s="30">
        <f>F497/H497</f>
        <v>1301213708.8170695</v>
      </c>
      <c r="AH497" s="23">
        <f>(M497/AG497)*100</f>
        <v>0.36377497700229466</v>
      </c>
      <c r="AI497" s="23">
        <f>(Q497/AG497)*100</f>
        <v>1.6318543876473375</v>
      </c>
      <c r="AJ497" s="23">
        <f>(R497/AG497)*100</f>
        <v>0.8503758902186295</v>
      </c>
      <c r="AK497" s="23">
        <f>(U497/AG497)*100</f>
        <v>0.8503758902186295</v>
      </c>
      <c r="AL497" s="23">
        <f t="shared" si="95"/>
        <v>2.846</v>
      </c>
    </row>
    <row r="498" spans="1:38" ht="12.75">
      <c r="A498" s="14" t="s">
        <v>1035</v>
      </c>
      <c r="B498" s="15" t="s">
        <v>1036</v>
      </c>
      <c r="C498" s="16" t="s">
        <v>1001</v>
      </c>
      <c r="D498" s="17"/>
      <c r="E498" s="17"/>
      <c r="F498" s="36">
        <v>338320886</v>
      </c>
      <c r="G498" s="34">
        <v>103.32</v>
      </c>
      <c r="H498" s="20">
        <f t="shared" si="90"/>
        <v>1.0332</v>
      </c>
      <c r="I498" s="18">
        <v>975150.25</v>
      </c>
      <c r="J498" s="18">
        <v>141281.2</v>
      </c>
      <c r="L498" s="18">
        <v>102521.32</v>
      </c>
      <c r="M498" s="21">
        <f t="shared" si="91"/>
        <v>1218952.77</v>
      </c>
      <c r="N498" s="18">
        <v>5630996</v>
      </c>
      <c r="O498" s="18">
        <v>0</v>
      </c>
      <c r="Q498" s="21">
        <f t="shared" si="92"/>
        <v>5630996</v>
      </c>
      <c r="R498" s="18">
        <v>2704071.22</v>
      </c>
      <c r="S498" s="18">
        <v>0</v>
      </c>
      <c r="T498" s="18">
        <v>0</v>
      </c>
      <c r="U498" s="22">
        <f t="shared" si="93"/>
        <v>2704071.22</v>
      </c>
      <c r="V498" s="21">
        <f t="shared" si="94"/>
        <v>9554019.99</v>
      </c>
      <c r="W498" s="23">
        <f t="shared" si="84"/>
        <v>0.799262277883725</v>
      </c>
      <c r="X498" s="23">
        <f t="shared" si="84"/>
        <v>0</v>
      </c>
      <c r="Y498" s="23">
        <f t="shared" si="85"/>
        <v>0.799262277883725</v>
      </c>
      <c r="Z498" s="24">
        <f t="shared" si="86"/>
        <v>1.6643950264424408</v>
      </c>
      <c r="AA498" s="24">
        <f t="shared" si="87"/>
        <v>0.3602948621977775</v>
      </c>
      <c r="AB498" s="25"/>
      <c r="AC498" s="24">
        <f t="shared" si="88"/>
        <v>2.8239521665239433</v>
      </c>
      <c r="AD498" s="35">
        <v>236290.72396694214</v>
      </c>
      <c r="AE498" s="27">
        <f t="shared" si="89"/>
        <v>6672.737018759573</v>
      </c>
      <c r="AG498" s="30">
        <f>F498/H498</f>
        <v>327449560.58846307</v>
      </c>
      <c r="AH498" s="23">
        <f>(M498/AG498)*100</f>
        <v>0.37225665162274374</v>
      </c>
      <c r="AI498" s="23">
        <f>(Q498/AG498)*100</f>
        <v>1.7196529413203296</v>
      </c>
      <c r="AJ498" s="23">
        <f>(R498/AG498)*100</f>
        <v>0.8257977855094644</v>
      </c>
      <c r="AK498" s="23">
        <f>(U498/AG498)*100</f>
        <v>0.8257977855094644</v>
      </c>
      <c r="AL498" s="23">
        <f t="shared" si="95"/>
        <v>2.918</v>
      </c>
    </row>
    <row r="499" spans="1:38" ht="12.75">
      <c r="A499" s="14" t="s">
        <v>1037</v>
      </c>
      <c r="B499" s="15" t="s">
        <v>1038</v>
      </c>
      <c r="C499" s="16" t="s">
        <v>1001</v>
      </c>
      <c r="D499" s="17"/>
      <c r="E499" s="17"/>
      <c r="F499" s="36">
        <v>3948847498</v>
      </c>
      <c r="G499" s="34">
        <v>92.83</v>
      </c>
      <c r="H499" s="20">
        <f t="shared" si="90"/>
        <v>0.9283</v>
      </c>
      <c r="I499" s="18">
        <v>11896236.69</v>
      </c>
      <c r="J499" s="18">
        <v>1723355.5</v>
      </c>
      <c r="L499" s="18">
        <v>1251001.25</v>
      </c>
      <c r="M499" s="21">
        <f t="shared" si="91"/>
        <v>14870593.44</v>
      </c>
      <c r="N499" s="18">
        <v>37095142.5</v>
      </c>
      <c r="O499" s="18">
        <v>15617153.76</v>
      </c>
      <c r="Q499" s="21">
        <f t="shared" si="92"/>
        <v>52712296.26</v>
      </c>
      <c r="R499" s="18">
        <v>10887920.03</v>
      </c>
      <c r="S499" s="18">
        <v>774009</v>
      </c>
      <c r="T499" s="18">
        <v>0</v>
      </c>
      <c r="U499" s="22">
        <f t="shared" si="93"/>
        <v>11661929.03</v>
      </c>
      <c r="V499" s="21">
        <f t="shared" si="94"/>
        <v>79244818.72999999</v>
      </c>
      <c r="W499" s="23">
        <f t="shared" si="84"/>
        <v>0.27572399378589524</v>
      </c>
      <c r="X499" s="23">
        <f t="shared" si="84"/>
        <v>0.01960088355886161</v>
      </c>
      <c r="Y499" s="23">
        <f t="shared" si="85"/>
        <v>0.2953248773447569</v>
      </c>
      <c r="Z499" s="24">
        <f t="shared" si="86"/>
        <v>1.3348779938120567</v>
      </c>
      <c r="AA499" s="24">
        <f t="shared" si="87"/>
        <v>0.37658059592150905</v>
      </c>
      <c r="AB499" s="25"/>
      <c r="AC499" s="24">
        <f t="shared" si="88"/>
        <v>2.0067834670783222</v>
      </c>
      <c r="AD499" s="35">
        <v>616794.0867535499</v>
      </c>
      <c r="AE499" s="27">
        <f t="shared" si="89"/>
        <v>12377.721758886963</v>
      </c>
      <c r="AG499" s="30">
        <f>F499/H499</f>
        <v>4253848430.4642897</v>
      </c>
      <c r="AH499" s="23">
        <f>(M499/AG499)*100</f>
        <v>0.34957976719393685</v>
      </c>
      <c r="AI499" s="23">
        <f>(Q499/AG499)*100</f>
        <v>1.2391672416557322</v>
      </c>
      <c r="AJ499" s="23">
        <f>(R499/AG499)*100</f>
        <v>0.25595458343144656</v>
      </c>
      <c r="AK499" s="23">
        <f>(U499/AG499)*100</f>
        <v>0.2741500836391378</v>
      </c>
      <c r="AL499" s="23">
        <f t="shared" si="95"/>
        <v>1.863</v>
      </c>
    </row>
    <row r="500" spans="1:38" ht="12.75">
      <c r="A500" s="14" t="s">
        <v>1039</v>
      </c>
      <c r="B500" s="15" t="s">
        <v>1040</v>
      </c>
      <c r="C500" s="16" t="s">
        <v>1001</v>
      </c>
      <c r="D500" s="17"/>
      <c r="E500" s="17"/>
      <c r="F500" s="36">
        <v>1587347137</v>
      </c>
      <c r="G500" s="34">
        <v>91.86</v>
      </c>
      <c r="H500" s="20">
        <f t="shared" si="90"/>
        <v>0.9186</v>
      </c>
      <c r="I500" s="18">
        <v>4803531.78</v>
      </c>
      <c r="J500" s="18">
        <v>695873.47</v>
      </c>
      <c r="L500" s="18">
        <v>505128.36</v>
      </c>
      <c r="M500" s="21">
        <f t="shared" si="91"/>
        <v>6004533.61</v>
      </c>
      <c r="N500" s="18">
        <v>11552664</v>
      </c>
      <c r="O500" s="18">
        <v>5755118.94</v>
      </c>
      <c r="Q500" s="21">
        <f t="shared" si="92"/>
        <v>17307782.94</v>
      </c>
      <c r="R500" s="18">
        <v>7805456.53</v>
      </c>
      <c r="S500" s="18">
        <v>0</v>
      </c>
      <c r="T500" s="18">
        <v>0</v>
      </c>
      <c r="U500" s="22">
        <f t="shared" si="93"/>
        <v>7805456.53</v>
      </c>
      <c r="V500" s="21">
        <f t="shared" si="94"/>
        <v>31117773.08</v>
      </c>
      <c r="W500" s="23">
        <f t="shared" si="84"/>
        <v>0.49172965056351126</v>
      </c>
      <c r="X500" s="23">
        <f t="shared" si="84"/>
        <v>0</v>
      </c>
      <c r="Y500" s="23">
        <f t="shared" si="85"/>
        <v>0.49172965056351126</v>
      </c>
      <c r="Z500" s="24">
        <f t="shared" si="86"/>
        <v>1.0903590359390936</v>
      </c>
      <c r="AA500" s="24">
        <f t="shared" si="87"/>
        <v>0.3782747623401547</v>
      </c>
      <c r="AB500" s="25"/>
      <c r="AC500" s="24">
        <f t="shared" si="88"/>
        <v>1.9603634488427593</v>
      </c>
      <c r="AD500" s="35">
        <v>624685.8921161826</v>
      </c>
      <c r="AE500" s="27">
        <f t="shared" si="89"/>
        <v>12246.113899122956</v>
      </c>
      <c r="AG500" s="30">
        <f>F500/H500</f>
        <v>1728006898.5412586</v>
      </c>
      <c r="AH500" s="23">
        <f>(M500/AG500)*100</f>
        <v>0.3474831966856661</v>
      </c>
      <c r="AI500" s="23">
        <f>(Q500/AG500)*100</f>
        <v>1.001603810413651</v>
      </c>
      <c r="AJ500" s="23">
        <f>(R500/AG500)*100</f>
        <v>0.4517028570076414</v>
      </c>
      <c r="AK500" s="23">
        <f>(U500/AG500)*100</f>
        <v>0.4517028570076414</v>
      </c>
      <c r="AL500" s="23">
        <f t="shared" si="95"/>
        <v>1.801</v>
      </c>
    </row>
    <row r="501" spans="1:38" ht="12.75">
      <c r="A501" s="14" t="s">
        <v>1041</v>
      </c>
      <c r="B501" s="15" t="s">
        <v>1042</v>
      </c>
      <c r="C501" s="16" t="s">
        <v>1043</v>
      </c>
      <c r="D501" s="17"/>
      <c r="E501" s="17"/>
      <c r="F501" s="36">
        <v>46081118</v>
      </c>
      <c r="G501" s="34">
        <v>59.8</v>
      </c>
      <c r="H501" s="20">
        <f t="shared" si="90"/>
        <v>0.598</v>
      </c>
      <c r="I501" s="18">
        <v>303072.09</v>
      </c>
      <c r="J501" s="18">
        <v>22042.1</v>
      </c>
      <c r="K501" s="18">
        <v>8116.73</v>
      </c>
      <c r="L501" s="18">
        <v>2672.22</v>
      </c>
      <c r="M501" s="21">
        <f t="shared" si="91"/>
        <v>335903.13999999996</v>
      </c>
      <c r="O501" s="18">
        <v>1034011.73</v>
      </c>
      <c r="Q501" s="21">
        <f t="shared" si="92"/>
        <v>1034011.73</v>
      </c>
      <c r="R501" s="18">
        <v>291065</v>
      </c>
      <c r="U501" s="22">
        <f t="shared" si="93"/>
        <v>291065</v>
      </c>
      <c r="V501" s="21">
        <f t="shared" si="94"/>
        <v>1660979.87</v>
      </c>
      <c r="W501" s="23">
        <f t="shared" si="84"/>
        <v>0.6316361508416528</v>
      </c>
      <c r="X501" s="23">
        <f t="shared" si="84"/>
        <v>0</v>
      </c>
      <c r="Y501" s="23">
        <f t="shared" si="85"/>
        <v>0.6316361508416528</v>
      </c>
      <c r="Z501" s="24">
        <f t="shared" si="86"/>
        <v>2.2438946251260656</v>
      </c>
      <c r="AA501" s="24">
        <f t="shared" si="87"/>
        <v>0.728938781389809</v>
      </c>
      <c r="AB501" s="25"/>
      <c r="AC501" s="24">
        <f t="shared" si="88"/>
        <v>3.604469557357528</v>
      </c>
      <c r="AD501" s="35">
        <v>153262.75510204083</v>
      </c>
      <c r="AE501" s="27">
        <f t="shared" si="89"/>
        <v>5524.309350420483</v>
      </c>
      <c r="AG501" s="30">
        <f>F501/H501</f>
        <v>77058725.75250836</v>
      </c>
      <c r="AH501" s="23">
        <f>(M501/AG501)*100</f>
        <v>0.43590539127110584</v>
      </c>
      <c r="AI501" s="23">
        <f>(Q501/AG501)*100</f>
        <v>1.3418489858253873</v>
      </c>
      <c r="AJ501" s="23">
        <f>(R501/AG501)*100</f>
        <v>0.37771841820330837</v>
      </c>
      <c r="AK501" s="23">
        <f>(U501/AG501)*100</f>
        <v>0.37771841820330837</v>
      </c>
      <c r="AL501" s="23">
        <f t="shared" si="95"/>
        <v>2.156</v>
      </c>
    </row>
    <row r="502" spans="1:38" ht="12.75">
      <c r="A502" s="14" t="s">
        <v>1044</v>
      </c>
      <c r="B502" s="15" t="s">
        <v>1045</v>
      </c>
      <c r="C502" s="16" t="s">
        <v>1043</v>
      </c>
      <c r="D502" s="17"/>
      <c r="E502" s="17"/>
      <c r="F502" s="36">
        <v>615376761</v>
      </c>
      <c r="G502" s="34">
        <v>77.93</v>
      </c>
      <c r="H502" s="20">
        <f t="shared" si="90"/>
        <v>0.7793000000000001</v>
      </c>
      <c r="I502" s="18">
        <v>3277120.5</v>
      </c>
      <c r="J502" s="18">
        <v>238261.05</v>
      </c>
      <c r="K502" s="18">
        <v>87743.04</v>
      </c>
      <c r="L502" s="18">
        <v>28593.33</v>
      </c>
      <c r="M502" s="21">
        <f t="shared" si="91"/>
        <v>3631717.92</v>
      </c>
      <c r="O502" s="18">
        <v>11031750.29</v>
      </c>
      <c r="Q502" s="21">
        <f t="shared" si="92"/>
        <v>11031750.29</v>
      </c>
      <c r="R502" s="18">
        <v>5212143</v>
      </c>
      <c r="S502" s="18">
        <v>61537</v>
      </c>
      <c r="U502" s="22">
        <f t="shared" si="93"/>
        <v>5273680</v>
      </c>
      <c r="V502" s="21">
        <f t="shared" si="94"/>
        <v>19937148.21</v>
      </c>
      <c r="W502" s="23">
        <f t="shared" si="84"/>
        <v>0.8469840478750221</v>
      </c>
      <c r="X502" s="23">
        <f t="shared" si="84"/>
        <v>0.009999890132347719</v>
      </c>
      <c r="Y502" s="23">
        <f t="shared" si="85"/>
        <v>0.8569839380073697</v>
      </c>
      <c r="Z502" s="24">
        <f t="shared" si="86"/>
        <v>1.7926823028014862</v>
      </c>
      <c r="AA502" s="24">
        <f t="shared" si="87"/>
        <v>0.5901616944550169</v>
      </c>
      <c r="AB502" s="25"/>
      <c r="AC502" s="24">
        <f t="shared" si="88"/>
        <v>3.2398279352638735</v>
      </c>
      <c r="AD502" s="35">
        <v>248801.30624092888</v>
      </c>
      <c r="AE502" s="27">
        <f t="shared" si="89"/>
        <v>8060.734222895034</v>
      </c>
      <c r="AG502" s="30">
        <f>F502/H502</f>
        <v>789653228.5384318</v>
      </c>
      <c r="AH502" s="23">
        <f>(M502/AG502)*100</f>
        <v>0.4599130084887948</v>
      </c>
      <c r="AI502" s="23">
        <f>(Q502/AG502)*100</f>
        <v>1.3970373185731986</v>
      </c>
      <c r="AJ502" s="23">
        <f>(R502/AG502)*100</f>
        <v>0.6600546685090048</v>
      </c>
      <c r="AK502" s="23">
        <f>(U502/AG502)*100</f>
        <v>0.6678475828891435</v>
      </c>
      <c r="AL502" s="23">
        <f t="shared" si="95"/>
        <v>2.525</v>
      </c>
    </row>
    <row r="503" spans="1:38" ht="12.75">
      <c r="A503" s="14" t="s">
        <v>1046</v>
      </c>
      <c r="B503" s="15" t="s">
        <v>1047</v>
      </c>
      <c r="C503" s="16" t="s">
        <v>1043</v>
      </c>
      <c r="D503" s="17"/>
      <c r="E503" s="17"/>
      <c r="F503" s="36">
        <v>145331877</v>
      </c>
      <c r="G503" s="34">
        <v>97.44</v>
      </c>
      <c r="H503" s="20">
        <f t="shared" si="90"/>
        <v>0.9743999999999999</v>
      </c>
      <c r="I503" s="18">
        <v>560704.87</v>
      </c>
      <c r="J503" s="18">
        <v>40776.1</v>
      </c>
      <c r="K503" s="18">
        <v>15013.86</v>
      </c>
      <c r="L503" s="18">
        <v>4922.71</v>
      </c>
      <c r="M503" s="21">
        <f t="shared" si="91"/>
        <v>621417.5399999999</v>
      </c>
      <c r="N503" s="18">
        <v>1172115.5</v>
      </c>
      <c r="O503" s="18">
        <v>883199.55</v>
      </c>
      <c r="Q503" s="21">
        <f t="shared" si="92"/>
        <v>2055315.05</v>
      </c>
      <c r="U503" s="22">
        <f t="shared" si="93"/>
        <v>0</v>
      </c>
      <c r="V503" s="21">
        <f t="shared" si="94"/>
        <v>2676732.5900000003</v>
      </c>
      <c r="W503" s="23">
        <f t="shared" si="84"/>
        <v>0</v>
      </c>
      <c r="X503" s="23">
        <f t="shared" si="84"/>
        <v>0</v>
      </c>
      <c r="Y503" s="23">
        <f t="shared" si="85"/>
        <v>0</v>
      </c>
      <c r="Z503" s="24">
        <f t="shared" si="86"/>
        <v>1.4142217746214067</v>
      </c>
      <c r="AA503" s="24">
        <f t="shared" si="87"/>
        <v>0.4275851608246964</v>
      </c>
      <c r="AB503" s="25"/>
      <c r="AC503" s="24">
        <f t="shared" si="88"/>
        <v>1.8418069354461033</v>
      </c>
      <c r="AD503" s="35">
        <v>296073.1182795699</v>
      </c>
      <c r="AE503" s="27">
        <f t="shared" si="89"/>
        <v>5453.095226464663</v>
      </c>
      <c r="AG503" s="30">
        <f>F503/H503</f>
        <v>149150120.07389164</v>
      </c>
      <c r="AH503" s="23">
        <f>(M503/AG503)*100</f>
        <v>0.41663898070758415</v>
      </c>
      <c r="AI503" s="23">
        <f>(Q503/AG503)*100</f>
        <v>1.3780176971910985</v>
      </c>
      <c r="AJ503" s="23">
        <f>(R503/AG503)*100</f>
        <v>0</v>
      </c>
      <c r="AK503" s="23">
        <f>(U503/AG503)*100</f>
        <v>0</v>
      </c>
      <c r="AL503" s="23">
        <f t="shared" si="95"/>
        <v>1.795</v>
      </c>
    </row>
    <row r="504" spans="1:38" ht="12.75">
      <c r="A504" s="14" t="s">
        <v>1048</v>
      </c>
      <c r="B504" s="15" t="s">
        <v>1049</v>
      </c>
      <c r="C504" s="16" t="s">
        <v>1043</v>
      </c>
      <c r="D504" s="17"/>
      <c r="E504" s="17"/>
      <c r="F504" s="36">
        <v>1104306570</v>
      </c>
      <c r="G504" s="34">
        <v>99.53</v>
      </c>
      <c r="H504" s="20">
        <f t="shared" si="90"/>
        <v>0.9953</v>
      </c>
      <c r="I504" s="18">
        <v>4424927.6</v>
      </c>
      <c r="J504" s="18">
        <v>321784.45</v>
      </c>
      <c r="K504" s="18">
        <v>118482.28</v>
      </c>
      <c r="L504" s="18">
        <v>38875.35</v>
      </c>
      <c r="M504" s="21">
        <f t="shared" si="91"/>
        <v>4904069.68</v>
      </c>
      <c r="N504" s="18">
        <v>10847807</v>
      </c>
      <c r="O504" s="18">
        <v>5652076.48</v>
      </c>
      <c r="Q504" s="21">
        <f t="shared" si="92"/>
        <v>16499883.48</v>
      </c>
      <c r="R504" s="18">
        <v>7592013</v>
      </c>
      <c r="S504" s="18">
        <v>110430</v>
      </c>
      <c r="U504" s="22">
        <f t="shared" si="93"/>
        <v>7702443</v>
      </c>
      <c r="V504" s="21">
        <f t="shared" si="94"/>
        <v>29106396.160000004</v>
      </c>
      <c r="W504" s="23">
        <f t="shared" si="84"/>
        <v>0.6874914273126166</v>
      </c>
      <c r="X504" s="23">
        <f t="shared" si="84"/>
        <v>0.009999940505651433</v>
      </c>
      <c r="Y504" s="23">
        <f t="shared" si="85"/>
        <v>0.6974913678182681</v>
      </c>
      <c r="Z504" s="24">
        <f t="shared" si="86"/>
        <v>1.4941397550500854</v>
      </c>
      <c r="AA504" s="24">
        <f t="shared" si="87"/>
        <v>0.44408589183708286</v>
      </c>
      <c r="AB504" s="25"/>
      <c r="AC504" s="24">
        <f t="shared" si="88"/>
        <v>2.635717014705437</v>
      </c>
      <c r="AD504" s="35">
        <v>303826.2784966112</v>
      </c>
      <c r="AE504" s="27">
        <f t="shared" si="89"/>
        <v>8008.000917481508</v>
      </c>
      <c r="AG504" s="30">
        <f>F504/H504</f>
        <v>1109521320.2049634</v>
      </c>
      <c r="AH504" s="23">
        <f>(M504/AG504)*100</f>
        <v>0.44199868814544846</v>
      </c>
      <c r="AI504" s="23">
        <f>(Q504/AG504)*100</f>
        <v>1.4871172982013499</v>
      </c>
      <c r="AJ504" s="23">
        <f>(R504/AG504)*100</f>
        <v>0.6842602176042473</v>
      </c>
      <c r="AK504" s="23">
        <f>(U504/AG504)*100</f>
        <v>0.6942131583895221</v>
      </c>
      <c r="AL504" s="23">
        <f t="shared" si="95"/>
        <v>2.623</v>
      </c>
    </row>
    <row r="505" spans="1:38" ht="12.75">
      <c r="A505" s="14" t="s">
        <v>1050</v>
      </c>
      <c r="B505" s="15" t="s">
        <v>1051</v>
      </c>
      <c r="C505" s="16" t="s">
        <v>1043</v>
      </c>
      <c r="D505" s="17"/>
      <c r="E505" s="17"/>
      <c r="F505" s="36">
        <v>950644321</v>
      </c>
      <c r="G505" s="34">
        <v>109.49</v>
      </c>
      <c r="H505" s="20">
        <f t="shared" si="90"/>
        <v>1.0949</v>
      </c>
      <c r="I505" s="18">
        <v>3455797.87</v>
      </c>
      <c r="J505" s="18">
        <v>251296.29</v>
      </c>
      <c r="K505" s="18">
        <v>92529.42</v>
      </c>
      <c r="L505" s="18">
        <v>30270.91</v>
      </c>
      <c r="M505" s="21">
        <f t="shared" si="91"/>
        <v>3829894.49</v>
      </c>
      <c r="N505" s="18">
        <v>7024797.01</v>
      </c>
      <c r="O505" s="18">
        <v>4767559.02</v>
      </c>
      <c r="Q505" s="21">
        <f t="shared" si="92"/>
        <v>11792356.03</v>
      </c>
      <c r="R505" s="18">
        <v>2041501</v>
      </c>
      <c r="U505" s="22">
        <f t="shared" si="93"/>
        <v>2041501</v>
      </c>
      <c r="V505" s="21">
        <f t="shared" si="94"/>
        <v>17663751.52</v>
      </c>
      <c r="W505" s="23">
        <f t="shared" si="84"/>
        <v>0.21474919219551095</v>
      </c>
      <c r="X505" s="23">
        <f t="shared" si="84"/>
        <v>0</v>
      </c>
      <c r="Y505" s="23">
        <f t="shared" si="85"/>
        <v>0.21474919219551095</v>
      </c>
      <c r="Z505" s="24">
        <f t="shared" si="86"/>
        <v>1.2404593147514316</v>
      </c>
      <c r="AA505" s="24">
        <f t="shared" si="87"/>
        <v>0.4028735464354602</v>
      </c>
      <c r="AB505" s="25"/>
      <c r="AC505" s="24">
        <f t="shared" si="88"/>
        <v>1.8580820533824027</v>
      </c>
      <c r="AD505" s="35">
        <v>349285.45073375263</v>
      </c>
      <c r="AE505" s="27">
        <f t="shared" si="89"/>
        <v>6490.010275159691</v>
      </c>
      <c r="AG505" s="30">
        <f>F505/H505</f>
        <v>868247621.700612</v>
      </c>
      <c r="AH505" s="23">
        <f>(M505/AG505)*100</f>
        <v>0.44110624599218534</v>
      </c>
      <c r="AI505" s="23">
        <f>(Q505/AG505)*100</f>
        <v>1.3581789037213423</v>
      </c>
      <c r="AJ505" s="23">
        <f>(R505/AG505)*100</f>
        <v>0.23512889053486494</v>
      </c>
      <c r="AK505" s="23">
        <f>(U505/AG505)*100</f>
        <v>0.23512889053486494</v>
      </c>
      <c r="AL505" s="23">
        <f t="shared" si="95"/>
        <v>2.0340000000000003</v>
      </c>
    </row>
    <row r="506" spans="1:38" ht="12.75">
      <c r="A506" s="14" t="s">
        <v>1052</v>
      </c>
      <c r="B506" s="15" t="s">
        <v>1053</v>
      </c>
      <c r="C506" s="16" t="s">
        <v>1043</v>
      </c>
      <c r="D506" s="17"/>
      <c r="E506" s="17"/>
      <c r="F506" s="36">
        <v>473912265</v>
      </c>
      <c r="G506" s="34">
        <v>94.64</v>
      </c>
      <c r="H506" s="20">
        <f t="shared" si="90"/>
        <v>0.9464</v>
      </c>
      <c r="I506" s="18">
        <v>1948662.58</v>
      </c>
      <c r="J506" s="18">
        <v>141721.94</v>
      </c>
      <c r="K506" s="18">
        <v>52183.87</v>
      </c>
      <c r="L506" s="18">
        <v>17143.87</v>
      </c>
      <c r="M506" s="21">
        <f t="shared" si="91"/>
        <v>2159712.2600000002</v>
      </c>
      <c r="N506" s="18">
        <v>4364933</v>
      </c>
      <c r="O506" s="18">
        <v>1942087.71</v>
      </c>
      <c r="Q506" s="21">
        <f t="shared" si="92"/>
        <v>6307020.71</v>
      </c>
      <c r="R506" s="18">
        <v>4270628</v>
      </c>
      <c r="U506" s="22">
        <f t="shared" si="93"/>
        <v>4270628</v>
      </c>
      <c r="V506" s="21">
        <f t="shared" si="94"/>
        <v>12737360.969999999</v>
      </c>
      <c r="W506" s="23">
        <f t="shared" si="84"/>
        <v>0.9011431683457274</v>
      </c>
      <c r="X506" s="23">
        <f t="shared" si="84"/>
        <v>0</v>
      </c>
      <c r="Y506" s="23">
        <f t="shared" si="85"/>
        <v>0.9011431683457274</v>
      </c>
      <c r="Z506" s="24">
        <f t="shared" si="86"/>
        <v>1.3308414185060182</v>
      </c>
      <c r="AA506" s="24">
        <f t="shared" si="87"/>
        <v>0.4557198493269635</v>
      </c>
      <c r="AB506" s="25"/>
      <c r="AC506" s="24">
        <f t="shared" si="88"/>
        <v>2.687704436178709</v>
      </c>
      <c r="AD506" s="35">
        <v>216369.18844566713</v>
      </c>
      <c r="AE506" s="27">
        <f t="shared" si="89"/>
        <v>5815.364276378065</v>
      </c>
      <c r="AG506" s="30">
        <f>F506/H506</f>
        <v>500752604.6069315</v>
      </c>
      <c r="AH506" s="23">
        <f>(M506/AG506)*100</f>
        <v>0.4312932654030383</v>
      </c>
      <c r="AI506" s="23">
        <f>(Q506/AG506)*100</f>
        <v>1.2595083184740956</v>
      </c>
      <c r="AJ506" s="23">
        <f>(R506/AG506)*100</f>
        <v>0.8528418945223964</v>
      </c>
      <c r="AK506" s="23">
        <f>(U506/AG506)*100</f>
        <v>0.8528418945223964</v>
      </c>
      <c r="AL506" s="23">
        <f t="shared" si="95"/>
        <v>2.544</v>
      </c>
    </row>
    <row r="507" spans="1:38" ht="12.75">
      <c r="A507" s="14" t="s">
        <v>1054</v>
      </c>
      <c r="B507" s="15" t="s">
        <v>1055</v>
      </c>
      <c r="C507" s="16" t="s">
        <v>1043</v>
      </c>
      <c r="D507" s="17"/>
      <c r="E507" s="17"/>
      <c r="F507" s="36">
        <v>555561481</v>
      </c>
      <c r="G507" s="34">
        <v>113.13</v>
      </c>
      <c r="H507" s="20">
        <f t="shared" si="90"/>
        <v>1.1313</v>
      </c>
      <c r="I507" s="18">
        <v>1927672.24</v>
      </c>
      <c r="J507" s="18">
        <v>140164.22</v>
      </c>
      <c r="K507" s="18">
        <v>51603.63</v>
      </c>
      <c r="L507" s="18">
        <v>16869.96</v>
      </c>
      <c r="M507" s="21">
        <f t="shared" si="91"/>
        <v>2136310.05</v>
      </c>
      <c r="N507" s="18">
        <v>4342654</v>
      </c>
      <c r="O507" s="18">
        <v>3019815.66</v>
      </c>
      <c r="Q507" s="21">
        <f t="shared" si="92"/>
        <v>7362469.66</v>
      </c>
      <c r="R507" s="18">
        <v>1552360</v>
      </c>
      <c r="S507" s="18">
        <v>27788</v>
      </c>
      <c r="U507" s="22">
        <f t="shared" si="93"/>
        <v>1580148</v>
      </c>
      <c r="V507" s="21">
        <f t="shared" si="94"/>
        <v>11078927.710000003</v>
      </c>
      <c r="W507" s="23">
        <f t="shared" si="84"/>
        <v>0.279421819742755</v>
      </c>
      <c r="X507" s="23">
        <f t="shared" si="84"/>
        <v>0.005001786651943928</v>
      </c>
      <c r="Y507" s="23">
        <f t="shared" si="85"/>
        <v>0.28442360639469894</v>
      </c>
      <c r="Z507" s="24">
        <f t="shared" si="86"/>
        <v>1.3252304041575553</v>
      </c>
      <c r="AA507" s="24">
        <f t="shared" si="87"/>
        <v>0.38453170766171235</v>
      </c>
      <c r="AB507" s="25"/>
      <c r="AC507" s="24">
        <f t="shared" si="88"/>
        <v>1.9941857182139673</v>
      </c>
      <c r="AD507" s="35">
        <v>428218.2681099084</v>
      </c>
      <c r="AE507" s="27">
        <f t="shared" si="89"/>
        <v>8539.467545430989</v>
      </c>
      <c r="AG507" s="30">
        <f>F507/H507</f>
        <v>491082366.30425173</v>
      </c>
      <c r="AH507" s="23">
        <f>(M507/AG507)*100</f>
        <v>0.4350207208776952</v>
      </c>
      <c r="AI507" s="23">
        <f>(Q507/AG507)*100</f>
        <v>1.4992331562234424</v>
      </c>
      <c r="AJ507" s="23">
        <f>(R507/AG507)*100</f>
        <v>0.31610990467497874</v>
      </c>
      <c r="AK507" s="23">
        <f>(U507/AG507)*100</f>
        <v>0.32176842591432286</v>
      </c>
      <c r="AL507" s="23">
        <f t="shared" si="95"/>
        <v>2.2560000000000002</v>
      </c>
    </row>
    <row r="508" spans="1:38" ht="12.75">
      <c r="A508" s="14" t="s">
        <v>1056</v>
      </c>
      <c r="B508" s="15" t="s">
        <v>1057</v>
      </c>
      <c r="C508" s="16" t="s">
        <v>1043</v>
      </c>
      <c r="D508" s="17"/>
      <c r="E508" s="17"/>
      <c r="F508" s="36">
        <v>555697763</v>
      </c>
      <c r="G508" s="34">
        <v>109.23</v>
      </c>
      <c r="H508" s="20">
        <f t="shared" si="90"/>
        <v>1.0923</v>
      </c>
      <c r="I508" s="18">
        <v>2124204.21</v>
      </c>
      <c r="J508" s="18">
        <v>154472.78</v>
      </c>
      <c r="K508" s="18">
        <v>56875.23</v>
      </c>
      <c r="L508" s="18">
        <v>18672.45</v>
      </c>
      <c r="M508" s="21">
        <f t="shared" si="91"/>
        <v>2354224.67</v>
      </c>
      <c r="N508" s="18">
        <v>8043987.5</v>
      </c>
      <c r="Q508" s="21">
        <f t="shared" si="92"/>
        <v>8043987.5</v>
      </c>
      <c r="R508" s="18">
        <v>2407254</v>
      </c>
      <c r="S508" s="18">
        <v>166710</v>
      </c>
      <c r="U508" s="22">
        <f t="shared" si="93"/>
        <v>2573964</v>
      </c>
      <c r="V508" s="21">
        <f t="shared" si="94"/>
        <v>12972176.169999998</v>
      </c>
      <c r="W508" s="23">
        <f t="shared" si="84"/>
        <v>0.43319483364556927</v>
      </c>
      <c r="X508" s="23">
        <f t="shared" si="84"/>
        <v>0.03000012076708684</v>
      </c>
      <c r="Y508" s="23">
        <f t="shared" si="85"/>
        <v>0.4631949544126561</v>
      </c>
      <c r="Z508" s="24">
        <f t="shared" si="86"/>
        <v>1.447547216417353</v>
      </c>
      <c r="AA508" s="24">
        <f t="shared" si="87"/>
        <v>0.42365199695792183</v>
      </c>
      <c r="AB508" s="25"/>
      <c r="AC508" s="24">
        <f t="shared" si="88"/>
        <v>2.3343941677879307</v>
      </c>
      <c r="AD508" s="35">
        <v>418471.1038961039</v>
      </c>
      <c r="AE508" s="27">
        <f t="shared" si="89"/>
        <v>9768.76504322842</v>
      </c>
      <c r="AG508" s="30">
        <f>F508/H508</f>
        <v>508740971.3448686</v>
      </c>
      <c r="AH508" s="23">
        <f>(M508/AG508)*100</f>
        <v>0.4627550762771381</v>
      </c>
      <c r="AI508" s="23">
        <f>(Q508/AG508)*100</f>
        <v>1.5811558244926749</v>
      </c>
      <c r="AJ508" s="23">
        <f>(R508/AG508)*100</f>
        <v>0.4731787167910554</v>
      </c>
      <c r="AK508" s="23">
        <f>(U508/AG508)*100</f>
        <v>0.5059478487049444</v>
      </c>
      <c r="AL508" s="23">
        <f t="shared" si="95"/>
        <v>2.55</v>
      </c>
    </row>
    <row r="509" spans="1:38" ht="12.75">
      <c r="A509" s="14" t="s">
        <v>1058</v>
      </c>
      <c r="B509" s="15" t="s">
        <v>1059</v>
      </c>
      <c r="C509" s="16" t="s">
        <v>1043</v>
      </c>
      <c r="D509" s="17"/>
      <c r="E509" s="17"/>
      <c r="F509" s="36">
        <v>207625962</v>
      </c>
      <c r="G509" s="34">
        <v>67.18</v>
      </c>
      <c r="H509" s="20">
        <f t="shared" si="90"/>
        <v>0.6718000000000001</v>
      </c>
      <c r="I509" s="18">
        <v>1319206.48</v>
      </c>
      <c r="J509" s="18">
        <v>95938.33</v>
      </c>
      <c r="K509" s="18">
        <v>35327.81</v>
      </c>
      <c r="L509" s="18">
        <v>11600.73</v>
      </c>
      <c r="M509" s="21">
        <f t="shared" si="91"/>
        <v>1462073.35</v>
      </c>
      <c r="N509" s="18">
        <v>3834796</v>
      </c>
      <c r="O509" s="18">
        <v>1440032.96</v>
      </c>
      <c r="Q509" s="21">
        <f t="shared" si="92"/>
        <v>5274828.96</v>
      </c>
      <c r="R509" s="18">
        <v>1915543</v>
      </c>
      <c r="S509" s="18">
        <v>6230</v>
      </c>
      <c r="U509" s="22">
        <f t="shared" si="93"/>
        <v>1921773</v>
      </c>
      <c r="V509" s="21">
        <f t="shared" si="94"/>
        <v>8658675.31</v>
      </c>
      <c r="W509" s="23">
        <f t="shared" si="84"/>
        <v>0.9225931967024432</v>
      </c>
      <c r="X509" s="23">
        <f t="shared" si="84"/>
        <v>0.0030005881441743784</v>
      </c>
      <c r="Y509" s="23">
        <f t="shared" si="85"/>
        <v>0.9255937848466176</v>
      </c>
      <c r="Z509" s="24">
        <f t="shared" si="86"/>
        <v>2.5405440192493844</v>
      </c>
      <c r="AA509" s="24">
        <f t="shared" si="87"/>
        <v>0.7041861893937909</v>
      </c>
      <c r="AB509" s="25"/>
      <c r="AC509" s="24">
        <f t="shared" si="88"/>
        <v>4.170323993489793</v>
      </c>
      <c r="AD509" s="35">
        <v>134010.0371747212</v>
      </c>
      <c r="AE509" s="27">
        <f t="shared" si="89"/>
        <v>5588.6527339819895</v>
      </c>
      <c r="AG509" s="30">
        <f>F509/H509</f>
        <v>309059187.2581125</v>
      </c>
      <c r="AH509" s="23">
        <f>(M509/AG509)*100</f>
        <v>0.47307228203474877</v>
      </c>
      <c r="AI509" s="23">
        <f>(Q509/AG509)*100</f>
        <v>1.7067374721317368</v>
      </c>
      <c r="AJ509" s="23">
        <f>(R509/AG509)*100</f>
        <v>0.6197981095447014</v>
      </c>
      <c r="AK509" s="23">
        <f>(U509/AG509)*100</f>
        <v>0.6218139046599578</v>
      </c>
      <c r="AL509" s="23">
        <f t="shared" si="95"/>
        <v>2.802</v>
      </c>
    </row>
    <row r="510" spans="1:38" ht="12.75">
      <c r="A510" s="14" t="s">
        <v>1060</v>
      </c>
      <c r="B510" s="15" t="s">
        <v>1061</v>
      </c>
      <c r="C510" s="16" t="s">
        <v>1043</v>
      </c>
      <c r="D510" s="17"/>
      <c r="E510" s="17"/>
      <c r="F510" s="36">
        <v>390280213</v>
      </c>
      <c r="G510" s="34">
        <v>56.5</v>
      </c>
      <c r="H510" s="20">
        <f t="shared" si="90"/>
        <v>0.565</v>
      </c>
      <c r="I510" s="18">
        <v>2923276.31</v>
      </c>
      <c r="J510" s="18">
        <v>212603.34</v>
      </c>
      <c r="K510" s="18">
        <v>78289.04</v>
      </c>
      <c r="L510" s="18">
        <v>25750.87</v>
      </c>
      <c r="M510" s="21">
        <f t="shared" si="91"/>
        <v>3239919.56</v>
      </c>
      <c r="N510" s="18">
        <v>4852046</v>
      </c>
      <c r="O510" s="18">
        <v>4779311.86</v>
      </c>
      <c r="Q510" s="21">
        <f t="shared" si="92"/>
        <v>9631357.86</v>
      </c>
      <c r="R510" s="18">
        <v>2317241</v>
      </c>
      <c r="S510" s="18">
        <v>39028</v>
      </c>
      <c r="U510" s="22">
        <f t="shared" si="93"/>
        <v>2356269</v>
      </c>
      <c r="V510" s="21">
        <f t="shared" si="94"/>
        <v>15227546.419999998</v>
      </c>
      <c r="W510" s="23">
        <f t="shared" si="84"/>
        <v>0.5937377614375752</v>
      </c>
      <c r="X510" s="23">
        <f t="shared" si="84"/>
        <v>0.009999994542382809</v>
      </c>
      <c r="Y510" s="23">
        <f t="shared" si="85"/>
        <v>0.6037377559799579</v>
      </c>
      <c r="Z510" s="24">
        <f t="shared" si="86"/>
        <v>2.467805832626211</v>
      </c>
      <c r="AA510" s="24">
        <f t="shared" si="87"/>
        <v>0.8301521450691635</v>
      </c>
      <c r="AB510" s="25"/>
      <c r="AC510" s="24">
        <f t="shared" si="88"/>
        <v>3.9016957336753317</v>
      </c>
      <c r="AD510" s="35">
        <v>154261.30952380953</v>
      </c>
      <c r="AE510" s="27">
        <f t="shared" si="89"/>
        <v>6018.806932402174</v>
      </c>
      <c r="AG510" s="30">
        <f>F510/H510</f>
        <v>690761438.9380531</v>
      </c>
      <c r="AH510" s="23">
        <f>(M510/AG510)*100</f>
        <v>0.4690359619640773</v>
      </c>
      <c r="AI510" s="23">
        <f>(Q510/AG510)*100</f>
        <v>1.394310295433809</v>
      </c>
      <c r="AJ510" s="23">
        <f>(R510/AG510)*100</f>
        <v>0.33546183521222994</v>
      </c>
      <c r="AK510" s="23">
        <f>(U510/AG510)*100</f>
        <v>0.34111183212867624</v>
      </c>
      <c r="AL510" s="23">
        <f t="shared" si="95"/>
        <v>2.204</v>
      </c>
    </row>
    <row r="511" spans="1:38" ht="12.75">
      <c r="A511" s="14" t="s">
        <v>1062</v>
      </c>
      <c r="B511" s="15" t="s">
        <v>1063</v>
      </c>
      <c r="C511" s="16" t="s">
        <v>1043</v>
      </c>
      <c r="D511" s="17"/>
      <c r="E511" s="17"/>
      <c r="F511" s="36">
        <v>1151553603</v>
      </c>
      <c r="G511" s="39">
        <v>95.39</v>
      </c>
      <c r="H511" s="20">
        <f t="shared" si="90"/>
        <v>0.9539</v>
      </c>
      <c r="I511" s="18">
        <v>4780895.63</v>
      </c>
      <c r="J511" s="18">
        <v>347702.73</v>
      </c>
      <c r="K511" s="18">
        <v>128037.81</v>
      </c>
      <c r="L511" s="18">
        <v>42092.37</v>
      </c>
      <c r="M511" s="21">
        <f t="shared" si="91"/>
        <v>5298728.539999999</v>
      </c>
      <c r="N511" s="18">
        <v>9384563.49</v>
      </c>
      <c r="O511" s="18">
        <v>4486680.04</v>
      </c>
      <c r="Q511" s="21">
        <f t="shared" si="92"/>
        <v>13871243.530000001</v>
      </c>
      <c r="R511" s="18">
        <v>6454611.4</v>
      </c>
      <c r="U511" s="22">
        <f t="shared" si="93"/>
        <v>6454611.4</v>
      </c>
      <c r="V511" s="21">
        <f t="shared" si="94"/>
        <v>25624583.47</v>
      </c>
      <c r="W511" s="23">
        <f t="shared" si="84"/>
        <v>0.5605133259263486</v>
      </c>
      <c r="X511" s="23">
        <f t="shared" si="84"/>
        <v>0</v>
      </c>
      <c r="Y511" s="23">
        <f t="shared" si="85"/>
        <v>0.5605133259263486</v>
      </c>
      <c r="Z511" s="24">
        <f t="shared" si="86"/>
        <v>1.2045677677411601</v>
      </c>
      <c r="AA511" s="24">
        <f t="shared" si="87"/>
        <v>0.46013737668796983</v>
      </c>
      <c r="AB511" s="25"/>
      <c r="AC511" s="24">
        <f t="shared" si="88"/>
        <v>2.2252184703554785</v>
      </c>
      <c r="AD511" s="35">
        <v>250377.6641550054</v>
      </c>
      <c r="AE511" s="27">
        <f t="shared" si="89"/>
        <v>5571.4500284217875</v>
      </c>
      <c r="AG511" s="30">
        <f>F511/H511</f>
        <v>1207205789.9150856</v>
      </c>
      <c r="AH511" s="23">
        <f>(M511/AG511)*100</f>
        <v>0.43892504362265444</v>
      </c>
      <c r="AI511" s="23">
        <f>(Q511/AG511)*100</f>
        <v>1.1490371936482926</v>
      </c>
      <c r="AJ511" s="23">
        <f>(R511/AG511)*100</f>
        <v>0.5346736616011438</v>
      </c>
      <c r="AK511" s="23">
        <f>(U511/AG511)*100</f>
        <v>0.5346736616011438</v>
      </c>
      <c r="AL511" s="23">
        <f t="shared" si="95"/>
        <v>2.123</v>
      </c>
    </row>
    <row r="512" spans="1:38" ht="12.75">
      <c r="A512" s="14" t="s">
        <v>1064</v>
      </c>
      <c r="B512" s="15" t="s">
        <v>1065</v>
      </c>
      <c r="C512" s="16" t="s">
        <v>1043</v>
      </c>
      <c r="D512" s="17"/>
      <c r="E512" s="17"/>
      <c r="F512" s="36">
        <v>2037443000</v>
      </c>
      <c r="G512" s="34">
        <v>114.22</v>
      </c>
      <c r="H512" s="20">
        <f t="shared" si="90"/>
        <v>1.1421999999999999</v>
      </c>
      <c r="I512" s="18">
        <v>7194482.21</v>
      </c>
      <c r="J512" s="18">
        <v>523197.53</v>
      </c>
      <c r="K512" s="18">
        <v>192702.99</v>
      </c>
      <c r="L512" s="18">
        <v>62955.06</v>
      </c>
      <c r="M512" s="21">
        <f t="shared" si="91"/>
        <v>7973337.79</v>
      </c>
      <c r="N512" s="18">
        <v>22388906.5</v>
      </c>
      <c r="Q512" s="21">
        <f t="shared" si="92"/>
        <v>22388906.5</v>
      </c>
      <c r="R512" s="18">
        <v>11825922</v>
      </c>
      <c r="S512" s="18">
        <v>10187</v>
      </c>
      <c r="U512" s="22">
        <f t="shared" si="93"/>
        <v>11836109</v>
      </c>
      <c r="V512" s="21">
        <f t="shared" si="94"/>
        <v>42198353.29000001</v>
      </c>
      <c r="W512" s="23">
        <f t="shared" si="84"/>
        <v>0.5804295874780301</v>
      </c>
      <c r="X512" s="23">
        <f t="shared" si="84"/>
        <v>0.0004999894475575513</v>
      </c>
      <c r="Y512" s="23">
        <f t="shared" si="85"/>
        <v>0.5809295769255876</v>
      </c>
      <c r="Z512" s="24">
        <f t="shared" si="86"/>
        <v>1.0988727782814047</v>
      </c>
      <c r="AA512" s="24">
        <f t="shared" si="87"/>
        <v>0.3913404100139243</v>
      </c>
      <c r="AB512" s="25"/>
      <c r="AC512" s="24">
        <f t="shared" si="88"/>
        <v>2.071142765220917</v>
      </c>
      <c r="AD512" s="35">
        <v>313894.23455978977</v>
      </c>
      <c r="AE512" s="27">
        <f t="shared" si="89"/>
        <v>6501.197729530661</v>
      </c>
      <c r="AG512" s="30">
        <f>F512/H512</f>
        <v>1783788303.274383</v>
      </c>
      <c r="AH512" s="23">
        <f>(M512/AG512)*100</f>
        <v>0.4469890163179043</v>
      </c>
      <c r="AI512" s="23">
        <f>(Q512/AG512)*100</f>
        <v>1.2551324873530203</v>
      </c>
      <c r="AJ512" s="23">
        <f>(R512/AG512)*100</f>
        <v>0.6629666748174059</v>
      </c>
      <c r="AK512" s="23">
        <f>(U512/AG512)*100</f>
        <v>0.663537762764406</v>
      </c>
      <c r="AL512" s="23">
        <f t="shared" si="95"/>
        <v>2.366</v>
      </c>
    </row>
    <row r="513" spans="1:38" ht="12.75">
      <c r="A513" s="14" t="s">
        <v>1066</v>
      </c>
      <c r="B513" s="15" t="s">
        <v>1067</v>
      </c>
      <c r="C513" s="16" t="s">
        <v>1043</v>
      </c>
      <c r="D513" s="17"/>
      <c r="E513" s="17"/>
      <c r="F513" s="36">
        <v>443305012</v>
      </c>
      <c r="G513" s="34">
        <v>106.51</v>
      </c>
      <c r="H513" s="20">
        <f t="shared" si="90"/>
        <v>1.0651000000000002</v>
      </c>
      <c r="I513" s="18">
        <v>1704606.2000000002</v>
      </c>
      <c r="J513" s="18">
        <v>123902.92</v>
      </c>
      <c r="K513" s="18">
        <v>45617.34</v>
      </c>
      <c r="L513" s="18">
        <v>14760.7</v>
      </c>
      <c r="M513" s="21">
        <f t="shared" si="91"/>
        <v>1888887.1600000001</v>
      </c>
      <c r="N513" s="18">
        <v>3999750</v>
      </c>
      <c r="O513" s="18">
        <v>2395538.12</v>
      </c>
      <c r="Q513" s="21">
        <f t="shared" si="92"/>
        <v>6395288.12</v>
      </c>
      <c r="R513" s="18">
        <v>806698.82</v>
      </c>
      <c r="S513" s="18">
        <v>44330.5</v>
      </c>
      <c r="U513" s="22">
        <f t="shared" si="93"/>
        <v>851029.32</v>
      </c>
      <c r="V513" s="21">
        <f t="shared" si="94"/>
        <v>9135204.6</v>
      </c>
      <c r="W513" s="23">
        <f t="shared" si="84"/>
        <v>0.18197376482628172</v>
      </c>
      <c r="X513" s="23">
        <f t="shared" si="84"/>
        <v>0.009999999729306016</v>
      </c>
      <c r="Y513" s="23">
        <f t="shared" si="85"/>
        <v>0.19197376455558773</v>
      </c>
      <c r="Z513" s="24">
        <f t="shared" si="86"/>
        <v>1.4426383521240225</v>
      </c>
      <c r="AA513" s="24">
        <f t="shared" si="87"/>
        <v>0.4260919928421653</v>
      </c>
      <c r="AB513" s="25"/>
      <c r="AC513" s="24">
        <f t="shared" si="88"/>
        <v>2.0607041095217755</v>
      </c>
      <c r="AD513" s="35">
        <v>407342.8896473265</v>
      </c>
      <c r="AE513" s="27">
        <f t="shared" si="89"/>
        <v>8394.131666807209</v>
      </c>
      <c r="AG513" s="30">
        <f>F513/H513</f>
        <v>416209756.8303445</v>
      </c>
      <c r="AH513" s="23">
        <f>(M513/AG513)*100</f>
        <v>0.4538305815761904</v>
      </c>
      <c r="AI513" s="23">
        <f>(Q513/AG513)*100</f>
        <v>1.5365541088472967</v>
      </c>
      <c r="AJ513" s="23">
        <f>(R513/AG513)*100</f>
        <v>0.19382025691647267</v>
      </c>
      <c r="AK513" s="23">
        <f>(U513/AG513)*100</f>
        <v>0.20447125662815652</v>
      </c>
      <c r="AL513" s="23">
        <f t="shared" si="95"/>
        <v>2.195</v>
      </c>
    </row>
    <row r="514" spans="1:38" ht="12.75">
      <c r="A514" s="14" t="s">
        <v>1068</v>
      </c>
      <c r="B514" s="15" t="s">
        <v>1069</v>
      </c>
      <c r="C514" s="16" t="s">
        <v>1043</v>
      </c>
      <c r="D514" s="17"/>
      <c r="E514" s="17"/>
      <c r="F514" s="36">
        <v>227262997</v>
      </c>
      <c r="G514" s="34">
        <v>60.44</v>
      </c>
      <c r="H514" s="20">
        <f t="shared" si="90"/>
        <v>0.6043999999999999</v>
      </c>
      <c r="I514" s="18">
        <v>1576126.45</v>
      </c>
      <c r="J514" s="18">
        <v>114512.57</v>
      </c>
      <c r="K514" s="18">
        <v>42174.74</v>
      </c>
      <c r="L514" s="18">
        <v>13375.04</v>
      </c>
      <c r="M514" s="21">
        <f t="shared" si="91"/>
        <v>1746188.8</v>
      </c>
      <c r="N514" s="18">
        <v>5431570</v>
      </c>
      <c r="Q514" s="21">
        <f t="shared" si="92"/>
        <v>5431570</v>
      </c>
      <c r="R514" s="18">
        <v>1082573</v>
      </c>
      <c r="U514" s="22">
        <f t="shared" si="93"/>
        <v>1082573</v>
      </c>
      <c r="V514" s="21">
        <f t="shared" si="94"/>
        <v>8260331.800000001</v>
      </c>
      <c r="W514" s="23">
        <f aca="true" t="shared" si="96" ref="W514:X568">(R514/$F514)*100</f>
        <v>0.4763525141754599</v>
      </c>
      <c r="X514" s="23">
        <f t="shared" si="96"/>
        <v>0</v>
      </c>
      <c r="Y514" s="23">
        <f aca="true" t="shared" si="97" ref="Y514:Y568">(U514/$F514)*100</f>
        <v>0.4763525141754599</v>
      </c>
      <c r="Z514" s="24">
        <f aca="true" t="shared" si="98" ref="Z514:Z568">(Q514/F514)*100</f>
        <v>2.3899931232535843</v>
      </c>
      <c r="AA514" s="24">
        <f aca="true" t="shared" si="99" ref="AA514:AA568">(M514/F514)*100</f>
        <v>0.7683559677777196</v>
      </c>
      <c r="AB514" s="25"/>
      <c r="AC514" s="24">
        <f aca="true" t="shared" si="100" ref="AC514:AC568">((V514/F514)*100)-AB514</f>
        <v>3.6347016052067644</v>
      </c>
      <c r="AD514" s="35">
        <v>107056.92481628039</v>
      </c>
      <c r="AE514" s="27">
        <f aca="true" t="shared" si="101" ref="AE514:AE568">AD514/100*AC514</f>
        <v>3891.1997647823423</v>
      </c>
      <c r="AG514" s="30">
        <f>F514/H514</f>
        <v>376014224.02382535</v>
      </c>
      <c r="AH514" s="23">
        <f>(M514/AG514)*100</f>
        <v>0.4643943469248537</v>
      </c>
      <c r="AI514" s="23">
        <f>(Q514/AG514)*100</f>
        <v>1.4445118436944662</v>
      </c>
      <c r="AJ514" s="23">
        <f>(R514/AG514)*100</f>
        <v>0.2879074595676479</v>
      </c>
      <c r="AK514" s="23">
        <f>(U514/AG514)*100</f>
        <v>0.2879074595676479</v>
      </c>
      <c r="AL514" s="23">
        <f t="shared" si="95"/>
        <v>2.197</v>
      </c>
    </row>
    <row r="515" spans="1:38" ht="12.75">
      <c r="A515" s="14" t="s">
        <v>1070</v>
      </c>
      <c r="B515" s="15" t="s">
        <v>1071</v>
      </c>
      <c r="C515" s="16" t="s">
        <v>1043</v>
      </c>
      <c r="D515" s="17"/>
      <c r="E515" s="17"/>
      <c r="F515" s="36">
        <v>696539041</v>
      </c>
      <c r="G515" s="34">
        <v>95.93</v>
      </c>
      <c r="H515" s="20">
        <f aca="true" t="shared" si="102" ref="H515:H568">G515/100</f>
        <v>0.9593</v>
      </c>
      <c r="I515" s="18">
        <v>2874998.66</v>
      </c>
      <c r="J515" s="18">
        <v>208976.93</v>
      </c>
      <c r="K515" s="18">
        <v>76949.22</v>
      </c>
      <c r="L515" s="18">
        <v>24684.35</v>
      </c>
      <c r="M515" s="21">
        <f aca="true" t="shared" si="103" ref="M515:M567">SUM(I515:L515)</f>
        <v>3185609.1600000006</v>
      </c>
      <c r="N515" s="18">
        <v>11656885</v>
      </c>
      <c r="Q515" s="21">
        <f aca="true" t="shared" si="104" ref="Q515:Q567">SUM(N515:P515)</f>
        <v>11656885</v>
      </c>
      <c r="R515" s="18">
        <v>7860281.31</v>
      </c>
      <c r="U515" s="22">
        <f aca="true" t="shared" si="105" ref="U515:U567">SUM(R515:T515)</f>
        <v>7860281.31</v>
      </c>
      <c r="V515" s="21">
        <f aca="true" t="shared" si="106" ref="V515:V567">T515+S515+R515+P515+O515+N515+L515+K515+J515+I515</f>
        <v>22702775.47</v>
      </c>
      <c r="W515" s="23">
        <f t="shared" si="96"/>
        <v>1.1284767755035283</v>
      </c>
      <c r="X515" s="23">
        <f t="shared" si="96"/>
        <v>0</v>
      </c>
      <c r="Y515" s="23">
        <f t="shared" si="97"/>
        <v>1.1284767755035283</v>
      </c>
      <c r="Z515" s="24">
        <f t="shared" si="98"/>
        <v>1.6735436657311502</v>
      </c>
      <c r="AA515" s="24">
        <f t="shared" si="99"/>
        <v>0.4573482565207713</v>
      </c>
      <c r="AB515" s="25"/>
      <c r="AC515" s="24">
        <f t="shared" si="100"/>
        <v>3.25936869775545</v>
      </c>
      <c r="AD515" s="35">
        <v>222319.8779867819</v>
      </c>
      <c r="AE515" s="27">
        <f t="shared" si="101"/>
        <v>7246.22451198928</v>
      </c>
      <c r="AG515" s="30">
        <f>F515/H515</f>
        <v>726090942.3537996</v>
      </c>
      <c r="AH515" s="23">
        <f>(M515/AG515)*100</f>
        <v>0.43873418248037593</v>
      </c>
      <c r="AI515" s="23">
        <f>(Q515/AG515)*100</f>
        <v>1.6054304385358926</v>
      </c>
      <c r="AJ515" s="23">
        <f>(R515/AG515)*100</f>
        <v>1.0825477707405349</v>
      </c>
      <c r="AK515" s="23">
        <f>(U515/AG515)*100</f>
        <v>1.0825477707405349</v>
      </c>
      <c r="AL515" s="23">
        <f aca="true" t="shared" si="107" ref="AL515:AL567">ROUND(AH515,3)+ROUND(AI515,3)+ROUND(AK515,3)</f>
        <v>3.127</v>
      </c>
    </row>
    <row r="516" spans="1:38" ht="12.75">
      <c r="A516" s="14" t="s">
        <v>1072</v>
      </c>
      <c r="B516" s="15" t="s">
        <v>1073</v>
      </c>
      <c r="C516" s="16" t="s">
        <v>1043</v>
      </c>
      <c r="D516" s="17"/>
      <c r="E516" s="17"/>
      <c r="F516" s="36">
        <v>241395907</v>
      </c>
      <c r="G516" s="34">
        <v>104.6</v>
      </c>
      <c r="H516" s="20">
        <f t="shared" si="102"/>
        <v>1.046</v>
      </c>
      <c r="I516" s="18">
        <v>948190.97</v>
      </c>
      <c r="J516" s="18">
        <v>68959.35</v>
      </c>
      <c r="K516" s="18">
        <v>25392.87</v>
      </c>
      <c r="L516" s="18">
        <v>8324.99</v>
      </c>
      <c r="M516" s="21">
        <f t="shared" si="103"/>
        <v>1050868.18</v>
      </c>
      <c r="N516" s="18">
        <v>2230671</v>
      </c>
      <c r="O516" s="18">
        <v>803973.79</v>
      </c>
      <c r="Q516" s="21">
        <f t="shared" si="104"/>
        <v>3034644.79</v>
      </c>
      <c r="R516" s="18">
        <v>2186140.48</v>
      </c>
      <c r="U516" s="22">
        <f t="shared" si="105"/>
        <v>2186140.48</v>
      </c>
      <c r="V516" s="21">
        <f t="shared" si="106"/>
        <v>6271653.449999999</v>
      </c>
      <c r="W516" s="23">
        <f t="shared" si="96"/>
        <v>0.9056245017443482</v>
      </c>
      <c r="X516" s="23">
        <f t="shared" si="96"/>
        <v>0</v>
      </c>
      <c r="Y516" s="23">
        <f t="shared" si="97"/>
        <v>0.9056245017443482</v>
      </c>
      <c r="Z516" s="24">
        <f t="shared" si="98"/>
        <v>1.2571235476664482</v>
      </c>
      <c r="AA516" s="24">
        <f t="shared" si="99"/>
        <v>0.43532974235557353</v>
      </c>
      <c r="AB516" s="25"/>
      <c r="AC516" s="24">
        <f t="shared" si="100"/>
        <v>2.5980777917663693</v>
      </c>
      <c r="AD516" s="35">
        <v>268398.5093167702</v>
      </c>
      <c r="AE516" s="27">
        <f t="shared" si="101"/>
        <v>6973.202063990996</v>
      </c>
      <c r="AG516" s="30">
        <f>F516/H516</f>
        <v>230780025.8126195</v>
      </c>
      <c r="AH516" s="23">
        <f>(M516/AG516)*100</f>
        <v>0.4553549105039299</v>
      </c>
      <c r="AI516" s="23">
        <f>(Q516/AG516)*100</f>
        <v>1.314951230859105</v>
      </c>
      <c r="AJ516" s="23">
        <f>(R516/AG516)*100</f>
        <v>0.947283228824588</v>
      </c>
      <c r="AK516" s="23">
        <f>(U516/AG516)*100</f>
        <v>0.947283228824588</v>
      </c>
      <c r="AL516" s="23">
        <f t="shared" si="107"/>
        <v>2.717</v>
      </c>
    </row>
    <row r="517" spans="1:38" ht="12.75">
      <c r="A517" s="14" t="s">
        <v>1074</v>
      </c>
      <c r="B517" s="15" t="s">
        <v>1075</v>
      </c>
      <c r="C517" s="16" t="s">
        <v>1043</v>
      </c>
      <c r="D517" s="17"/>
      <c r="E517" s="17"/>
      <c r="F517" s="36">
        <v>274520921</v>
      </c>
      <c r="G517" s="34">
        <v>100.47</v>
      </c>
      <c r="H517" s="20">
        <f t="shared" si="102"/>
        <v>1.0047</v>
      </c>
      <c r="I517" s="18">
        <v>1073732.03</v>
      </c>
      <c r="J517" s="18">
        <v>78091.19</v>
      </c>
      <c r="K517" s="18">
        <v>28756.08</v>
      </c>
      <c r="L517" s="18">
        <v>9465.73</v>
      </c>
      <c r="M517" s="21">
        <f t="shared" si="103"/>
        <v>1190045.03</v>
      </c>
      <c r="O517" s="18">
        <v>3593199.2</v>
      </c>
      <c r="Q517" s="21">
        <f t="shared" si="104"/>
        <v>3593199.2</v>
      </c>
      <c r="R517" s="18">
        <v>525810.9</v>
      </c>
      <c r="U517" s="22">
        <f t="shared" si="105"/>
        <v>525810.9</v>
      </c>
      <c r="V517" s="21">
        <f t="shared" si="106"/>
        <v>5309055.130000001</v>
      </c>
      <c r="W517" s="23">
        <f t="shared" si="96"/>
        <v>0.19153764240795332</v>
      </c>
      <c r="X517" s="23">
        <f t="shared" si="96"/>
        <v>0</v>
      </c>
      <c r="Y517" s="23">
        <f t="shared" si="97"/>
        <v>0.19153764240795332</v>
      </c>
      <c r="Z517" s="24">
        <f t="shared" si="98"/>
        <v>1.3088981294799023</v>
      </c>
      <c r="AA517" s="24">
        <f t="shared" si="99"/>
        <v>0.43349884798033295</v>
      </c>
      <c r="AB517" s="25"/>
      <c r="AC517" s="24">
        <f t="shared" si="100"/>
        <v>1.9339346198681888</v>
      </c>
      <c r="AD517" s="35">
        <v>259840.80962800875</v>
      </c>
      <c r="AE517" s="27">
        <f t="shared" si="101"/>
        <v>5025.151373941855</v>
      </c>
      <c r="AG517" s="30">
        <f>F517/H517</f>
        <v>273236708.4701901</v>
      </c>
      <c r="AH517" s="23">
        <f>(M517/AG517)*100</f>
        <v>0.4355362925658406</v>
      </c>
      <c r="AI517" s="23">
        <f>(Q517/AG517)*100</f>
        <v>1.3150499506884576</v>
      </c>
      <c r="AJ517" s="23">
        <f>(R517/AG517)*100</f>
        <v>0.1924378693272707</v>
      </c>
      <c r="AK517" s="23">
        <f>(U517/AG517)*100</f>
        <v>0.1924378693272707</v>
      </c>
      <c r="AL517" s="23">
        <f t="shared" si="107"/>
        <v>1.9429999999999998</v>
      </c>
    </row>
    <row r="518" spans="1:38" ht="12.75">
      <c r="A518" s="14" t="s">
        <v>1076</v>
      </c>
      <c r="B518" s="15" t="s">
        <v>1077</v>
      </c>
      <c r="C518" s="16" t="s">
        <v>1043</v>
      </c>
      <c r="D518" s="17"/>
      <c r="E518" s="17"/>
      <c r="F518" s="36">
        <v>2395661437</v>
      </c>
      <c r="G518" s="34">
        <v>69.55</v>
      </c>
      <c r="H518" s="20">
        <f t="shared" si="102"/>
        <v>0.6955</v>
      </c>
      <c r="I518" s="18">
        <v>13704302.45</v>
      </c>
      <c r="K518" s="18">
        <v>366871.22</v>
      </c>
      <c r="L518" s="18">
        <v>119558.52</v>
      </c>
      <c r="M518" s="21">
        <f t="shared" si="103"/>
        <v>14190732.19</v>
      </c>
      <c r="N518" s="18">
        <v>53356479.5</v>
      </c>
      <c r="Q518" s="21">
        <f t="shared" si="104"/>
        <v>53356479.5</v>
      </c>
      <c r="R518" s="18">
        <v>15147646.9</v>
      </c>
      <c r="S518" s="18">
        <v>263522.76</v>
      </c>
      <c r="T518" s="18">
        <v>1202842.39</v>
      </c>
      <c r="U518" s="22">
        <f t="shared" si="105"/>
        <v>16614012.05</v>
      </c>
      <c r="V518" s="21">
        <f t="shared" si="106"/>
        <v>84161223.74</v>
      </c>
      <c r="W518" s="23">
        <f t="shared" si="96"/>
        <v>0.632294975661037</v>
      </c>
      <c r="X518" s="23">
        <f t="shared" si="96"/>
        <v>0.011000000080562303</v>
      </c>
      <c r="Y518" s="23">
        <f t="shared" si="97"/>
        <v>0.6935041735615666</v>
      </c>
      <c r="Z518" s="24">
        <f t="shared" si="98"/>
        <v>2.227212855536732</v>
      </c>
      <c r="AA518" s="24">
        <f t="shared" si="99"/>
        <v>0.5923513218867245</v>
      </c>
      <c r="AB518" s="25"/>
      <c r="AC518" s="24">
        <f t="shared" si="100"/>
        <v>3.513068350985023</v>
      </c>
      <c r="AD518" s="35">
        <v>302401.9540721723</v>
      </c>
      <c r="AE518" s="27">
        <f t="shared" si="101"/>
        <v>10623.58734126975</v>
      </c>
      <c r="AG518" s="30">
        <f>F518/H518</f>
        <v>3444516803.7383175</v>
      </c>
      <c r="AH518" s="23">
        <f>(M518/AG518)*100</f>
        <v>0.4119803443722169</v>
      </c>
      <c r="AI518" s="23">
        <f>(Q518/AG518)*100</f>
        <v>1.549026541025797</v>
      </c>
      <c r="AJ518" s="23">
        <f>(R518/AG518)*100</f>
        <v>0.4397611555722513</v>
      </c>
      <c r="AK518" s="23">
        <f>(U518/AG518)*100</f>
        <v>0.48233215271206964</v>
      </c>
      <c r="AL518" s="23">
        <f t="shared" si="107"/>
        <v>2.4429999999999996</v>
      </c>
    </row>
    <row r="519" spans="1:38" ht="12.75">
      <c r="A519" s="14" t="s">
        <v>1078</v>
      </c>
      <c r="B519" s="15" t="s">
        <v>1079</v>
      </c>
      <c r="C519" s="16" t="s">
        <v>1043</v>
      </c>
      <c r="D519" s="17"/>
      <c r="E519" s="17"/>
      <c r="F519" s="36">
        <v>349816154</v>
      </c>
      <c r="G519" s="34">
        <v>92.87</v>
      </c>
      <c r="H519" s="20">
        <f t="shared" si="102"/>
        <v>0.9287000000000001</v>
      </c>
      <c r="I519" s="18">
        <v>1509468.32</v>
      </c>
      <c r="J519" s="18">
        <v>109771.57</v>
      </c>
      <c r="K519" s="18">
        <v>40462.42</v>
      </c>
      <c r="L519" s="18">
        <v>13273.53</v>
      </c>
      <c r="M519" s="21">
        <f t="shared" si="103"/>
        <v>1672975.84</v>
      </c>
      <c r="N519" s="18">
        <v>3807834</v>
      </c>
      <c r="O519" s="18">
        <v>1978820.11</v>
      </c>
      <c r="Q519" s="21">
        <f t="shared" si="104"/>
        <v>5786654.11</v>
      </c>
      <c r="R519" s="18">
        <v>3128443.33</v>
      </c>
      <c r="U519" s="22">
        <f t="shared" si="105"/>
        <v>3128443.33</v>
      </c>
      <c r="V519" s="21">
        <f t="shared" si="106"/>
        <v>10588073.280000001</v>
      </c>
      <c r="W519" s="23">
        <f t="shared" si="96"/>
        <v>0.8943107098478934</v>
      </c>
      <c r="X519" s="23">
        <f t="shared" si="96"/>
        <v>0</v>
      </c>
      <c r="Y519" s="23">
        <f t="shared" si="97"/>
        <v>0.8943107098478934</v>
      </c>
      <c r="Z519" s="24">
        <f t="shared" si="98"/>
        <v>1.6541986537305535</v>
      </c>
      <c r="AA519" s="24">
        <f t="shared" si="99"/>
        <v>0.4782443065793926</v>
      </c>
      <c r="AB519" s="25"/>
      <c r="AC519" s="24">
        <f t="shared" si="100"/>
        <v>3.0267536701578397</v>
      </c>
      <c r="AD519" s="35">
        <v>230249.56011730206</v>
      </c>
      <c r="AE519" s="27">
        <f t="shared" si="101"/>
        <v>6969.0870113727215</v>
      </c>
      <c r="AG519" s="30">
        <f>F519/H519</f>
        <v>376672934.2091095</v>
      </c>
      <c r="AH519" s="23">
        <f>(M519/AG519)*100</f>
        <v>0.44414548752028193</v>
      </c>
      <c r="AI519" s="23">
        <f>(Q519/AG519)*100</f>
        <v>1.5362542897195652</v>
      </c>
      <c r="AJ519" s="23">
        <f>(R519/AG519)*100</f>
        <v>0.8305463562357387</v>
      </c>
      <c r="AK519" s="23">
        <f>(U519/AG519)*100</f>
        <v>0.8305463562357387</v>
      </c>
      <c r="AL519" s="23">
        <f t="shared" si="107"/>
        <v>2.811</v>
      </c>
    </row>
    <row r="520" spans="1:38" ht="12.75">
      <c r="A520" s="14" t="s">
        <v>1080</v>
      </c>
      <c r="B520" s="15" t="s">
        <v>1081</v>
      </c>
      <c r="C520" s="16" t="s">
        <v>1043</v>
      </c>
      <c r="D520" s="17"/>
      <c r="E520" s="17"/>
      <c r="F520" s="36">
        <v>249838036</v>
      </c>
      <c r="G520" s="34">
        <v>47.32</v>
      </c>
      <c r="H520" s="20">
        <f t="shared" si="102"/>
        <v>0.4732</v>
      </c>
      <c r="I520" s="18">
        <v>2167529.48</v>
      </c>
      <c r="J520" s="18">
        <v>157641.17</v>
      </c>
      <c r="K520" s="18">
        <v>58049.24</v>
      </c>
      <c r="L520" s="18">
        <v>19104.32</v>
      </c>
      <c r="M520" s="21">
        <f t="shared" si="103"/>
        <v>2402324.21</v>
      </c>
      <c r="N520" s="18">
        <v>3787201</v>
      </c>
      <c r="O520" s="18">
        <v>3332964.85</v>
      </c>
      <c r="Q520" s="21">
        <f t="shared" si="104"/>
        <v>7120165.85</v>
      </c>
      <c r="R520" s="18">
        <v>2107989</v>
      </c>
      <c r="S520" s="18">
        <v>12492</v>
      </c>
      <c r="U520" s="22">
        <f t="shared" si="105"/>
        <v>2120481</v>
      </c>
      <c r="V520" s="21">
        <f t="shared" si="106"/>
        <v>11642971.06</v>
      </c>
      <c r="W520" s="23">
        <f t="shared" si="96"/>
        <v>0.8437422234619232</v>
      </c>
      <c r="X520" s="23">
        <f t="shared" si="96"/>
        <v>0.005000039305464281</v>
      </c>
      <c r="Y520" s="23">
        <f t="shared" si="97"/>
        <v>0.8487422627673874</v>
      </c>
      <c r="Z520" s="24">
        <f t="shared" si="98"/>
        <v>2.849912673024695</v>
      </c>
      <c r="AA520" s="24">
        <f t="shared" si="99"/>
        <v>0.9615526316417249</v>
      </c>
      <c r="AB520" s="25"/>
      <c r="AC520" s="24">
        <f t="shared" si="100"/>
        <v>4.660207567433808</v>
      </c>
      <c r="AD520" s="35">
        <v>128097.92689579923</v>
      </c>
      <c r="AE520" s="27">
        <f t="shared" si="101"/>
        <v>5969.629282923864</v>
      </c>
      <c r="AG520" s="30">
        <f>F520/H520</f>
        <v>527975562.1301775</v>
      </c>
      <c r="AH520" s="23">
        <f>(M520/AG520)*100</f>
        <v>0.4550067052928642</v>
      </c>
      <c r="AI520" s="23">
        <f>(Q520/AG520)*100</f>
        <v>1.3485786768752857</v>
      </c>
      <c r="AJ520" s="23">
        <f>(R520/AG520)*100</f>
        <v>0.399258820142182</v>
      </c>
      <c r="AK520" s="23">
        <f>(U520/AG520)*100</f>
        <v>0.40162483874152777</v>
      </c>
      <c r="AL520" s="23">
        <f t="shared" si="107"/>
        <v>2.206</v>
      </c>
    </row>
    <row r="521" spans="1:38" ht="12.75">
      <c r="A521" s="14" t="s">
        <v>1082</v>
      </c>
      <c r="B521" s="15" t="s">
        <v>1083</v>
      </c>
      <c r="C521" s="16" t="s">
        <v>1043</v>
      </c>
      <c r="D521" s="17"/>
      <c r="E521" s="17"/>
      <c r="F521" s="36">
        <v>79423021</v>
      </c>
      <c r="G521" s="34">
        <v>55.29</v>
      </c>
      <c r="H521" s="20">
        <f t="shared" si="102"/>
        <v>0.5529</v>
      </c>
      <c r="I521" s="18">
        <v>555263.47</v>
      </c>
      <c r="J521" s="18">
        <v>40382.99</v>
      </c>
      <c r="K521" s="18">
        <v>14870.4</v>
      </c>
      <c r="L521" s="18">
        <v>4887.17</v>
      </c>
      <c r="M521" s="21">
        <f t="shared" si="103"/>
        <v>615404.03</v>
      </c>
      <c r="O521" s="18">
        <v>2149601.12</v>
      </c>
      <c r="Q521" s="21">
        <f t="shared" si="104"/>
        <v>2149601.12</v>
      </c>
      <c r="R521" s="18">
        <v>779764.41</v>
      </c>
      <c r="U521" s="22">
        <f t="shared" si="105"/>
        <v>779764.41</v>
      </c>
      <c r="V521" s="21">
        <f t="shared" si="106"/>
        <v>3544769.5600000005</v>
      </c>
      <c r="W521" s="23">
        <f t="shared" si="96"/>
        <v>0.9817863891125471</v>
      </c>
      <c r="X521" s="23">
        <f t="shared" si="96"/>
        <v>0</v>
      </c>
      <c r="Y521" s="23">
        <f t="shared" si="97"/>
        <v>0.9817863891125471</v>
      </c>
      <c r="Z521" s="24">
        <f t="shared" si="98"/>
        <v>2.7065214756814653</v>
      </c>
      <c r="AA521" s="24">
        <f t="shared" si="99"/>
        <v>0.7748433920689066</v>
      </c>
      <c r="AB521" s="25"/>
      <c r="AC521" s="24">
        <f t="shared" si="100"/>
        <v>4.46315125686292</v>
      </c>
      <c r="AD521" s="35">
        <v>116494.3722943723</v>
      </c>
      <c r="AE521" s="27">
        <f t="shared" si="101"/>
        <v>5199.320041230847</v>
      </c>
      <c r="AG521" s="30">
        <f>F521/H521</f>
        <v>143648075.6013746</v>
      </c>
      <c r="AH521" s="23">
        <f>(M521/AG521)*100</f>
        <v>0.4284109114748984</v>
      </c>
      <c r="AI521" s="23">
        <f>(Q521/AG521)*100</f>
        <v>1.496435723904282</v>
      </c>
      <c r="AJ521" s="23">
        <f>(R521/AG521)*100</f>
        <v>0.5428296945403273</v>
      </c>
      <c r="AK521" s="23">
        <f>(U521/AG521)*100</f>
        <v>0.5428296945403273</v>
      </c>
      <c r="AL521" s="23">
        <f t="shared" si="107"/>
        <v>2.467</v>
      </c>
    </row>
    <row r="522" spans="1:38" ht="12.75">
      <c r="A522" s="14" t="s">
        <v>1084</v>
      </c>
      <c r="B522" s="15" t="s">
        <v>1085</v>
      </c>
      <c r="C522" s="16" t="s">
        <v>1043</v>
      </c>
      <c r="D522" s="17"/>
      <c r="E522" s="17"/>
      <c r="F522" s="36">
        <v>2740822752</v>
      </c>
      <c r="G522" s="34">
        <v>95.86</v>
      </c>
      <c r="H522" s="20">
        <f t="shared" si="102"/>
        <v>0.9586</v>
      </c>
      <c r="I522" s="18">
        <v>11685213.9</v>
      </c>
      <c r="J522" s="18">
        <v>849782.49</v>
      </c>
      <c r="K522" s="18">
        <v>312823.84</v>
      </c>
      <c r="L522" s="18">
        <v>102506.37</v>
      </c>
      <c r="M522" s="21">
        <f t="shared" si="103"/>
        <v>12950326.6</v>
      </c>
      <c r="N522" s="18">
        <v>42359697</v>
      </c>
      <c r="Q522" s="21">
        <f t="shared" si="104"/>
        <v>42359697</v>
      </c>
      <c r="R522" s="18">
        <v>16310069.45</v>
      </c>
      <c r="U522" s="22">
        <f t="shared" si="105"/>
        <v>16310069.45</v>
      </c>
      <c r="V522" s="21">
        <f t="shared" si="106"/>
        <v>71620093.05000001</v>
      </c>
      <c r="W522" s="23">
        <f t="shared" si="96"/>
        <v>0.5950793220064454</v>
      </c>
      <c r="X522" s="23">
        <f t="shared" si="96"/>
        <v>0</v>
      </c>
      <c r="Y522" s="23">
        <f t="shared" si="97"/>
        <v>0.5950793220064454</v>
      </c>
      <c r="Z522" s="24">
        <f t="shared" si="98"/>
        <v>1.5455102658167077</v>
      </c>
      <c r="AA522" s="24">
        <f t="shared" si="99"/>
        <v>0.47249777792270753</v>
      </c>
      <c r="AB522" s="25"/>
      <c r="AC522" s="24">
        <f t="shared" si="100"/>
        <v>2.613087365745861</v>
      </c>
      <c r="AD522" s="35">
        <v>226071.66295884317</v>
      </c>
      <c r="AE522" s="27">
        <f t="shared" si="101"/>
        <v>5907.450062309096</v>
      </c>
      <c r="AG522" s="30">
        <f>F522/H522</f>
        <v>2859193356.9789276</v>
      </c>
      <c r="AH522" s="23">
        <f>(M522/AG522)*100</f>
        <v>0.4529363699167074</v>
      </c>
      <c r="AI522" s="23">
        <f>(Q522/AG522)*100</f>
        <v>1.4815261408118958</v>
      </c>
      <c r="AJ522" s="23">
        <f>(R522/AG522)*100</f>
        <v>0.5704430380753787</v>
      </c>
      <c r="AK522" s="23">
        <f>(U522/AG522)*100</f>
        <v>0.5704430380753787</v>
      </c>
      <c r="AL522" s="23">
        <f t="shared" si="107"/>
        <v>2.505</v>
      </c>
    </row>
    <row r="523" spans="1:38" ht="12.75">
      <c r="A523" s="14" t="s">
        <v>1086</v>
      </c>
      <c r="B523" s="15" t="s">
        <v>1087</v>
      </c>
      <c r="C523" s="16" t="s">
        <v>1043</v>
      </c>
      <c r="D523" s="17"/>
      <c r="E523" s="17"/>
      <c r="F523" s="36">
        <v>2407167</v>
      </c>
      <c r="G523" s="34">
        <v>95.42</v>
      </c>
      <c r="H523" s="20">
        <f t="shared" si="102"/>
        <v>0.9542</v>
      </c>
      <c r="I523" s="18">
        <v>12330.83</v>
      </c>
      <c r="J523" s="18">
        <v>904.88</v>
      </c>
      <c r="K523" s="18">
        <v>333.21</v>
      </c>
      <c r="L523" s="18">
        <v>109.7</v>
      </c>
      <c r="M523" s="21">
        <f t="shared" si="103"/>
        <v>13678.619999999999</v>
      </c>
      <c r="Q523" s="21">
        <f t="shared" si="104"/>
        <v>0</v>
      </c>
      <c r="U523" s="22">
        <f t="shared" si="105"/>
        <v>0</v>
      </c>
      <c r="V523" s="21">
        <f t="shared" si="106"/>
        <v>13678.619999999999</v>
      </c>
      <c r="W523" s="23">
        <f t="shared" si="96"/>
        <v>0</v>
      </c>
      <c r="X523" s="23">
        <f t="shared" si="96"/>
        <v>0</v>
      </c>
      <c r="Y523" s="23">
        <f t="shared" si="97"/>
        <v>0</v>
      </c>
      <c r="Z523" s="24">
        <f t="shared" si="98"/>
        <v>0</v>
      </c>
      <c r="AA523" s="24">
        <f t="shared" si="99"/>
        <v>0.5682455766467387</v>
      </c>
      <c r="AB523" s="25"/>
      <c r="AC523" s="24">
        <f t="shared" si="100"/>
        <v>0.5682455766467387</v>
      </c>
      <c r="AD523" s="35">
        <v>88937.5</v>
      </c>
      <c r="AE523" s="27">
        <f t="shared" si="101"/>
        <v>505.38340973019325</v>
      </c>
      <c r="AG523" s="30">
        <f>F523/H523</f>
        <v>2522706.9796688324</v>
      </c>
      <c r="AH523" s="23">
        <f>(M523/AG523)*100</f>
        <v>0.542219929236318</v>
      </c>
      <c r="AI523" s="23">
        <f>(Q523/AG523)*100</f>
        <v>0</v>
      </c>
      <c r="AJ523" s="23">
        <f>(R523/AG523)*100</f>
        <v>0</v>
      </c>
      <c r="AK523" s="23">
        <f>(U523/AG523)*100</f>
        <v>0</v>
      </c>
      <c r="AL523" s="23">
        <f t="shared" si="107"/>
        <v>0.542</v>
      </c>
    </row>
    <row r="524" spans="1:38" ht="12.75">
      <c r="A524" s="14" t="s">
        <v>1088</v>
      </c>
      <c r="B524" s="15" t="s">
        <v>1089</v>
      </c>
      <c r="C524" s="16" t="s">
        <v>1043</v>
      </c>
      <c r="D524" s="17"/>
      <c r="E524" s="17"/>
      <c r="F524" s="36">
        <v>1455353584</v>
      </c>
      <c r="G524" s="34">
        <v>109.74</v>
      </c>
      <c r="H524" s="20">
        <f t="shared" si="102"/>
        <v>1.0974</v>
      </c>
      <c r="I524" s="18">
        <v>5354161.649999999</v>
      </c>
      <c r="J524" s="18">
        <v>389339.08</v>
      </c>
      <c r="K524" s="18">
        <v>143367.71</v>
      </c>
      <c r="L524" s="18">
        <v>46912.75</v>
      </c>
      <c r="M524" s="21">
        <f t="shared" si="103"/>
        <v>5933781.1899999995</v>
      </c>
      <c r="O524" s="18">
        <v>20348888.72</v>
      </c>
      <c r="Q524" s="21">
        <f t="shared" si="104"/>
        <v>20348888.72</v>
      </c>
      <c r="R524" s="18">
        <v>3504240</v>
      </c>
      <c r="S524" s="18">
        <v>72768</v>
      </c>
      <c r="U524" s="22">
        <f t="shared" si="105"/>
        <v>3577008</v>
      </c>
      <c r="V524" s="21">
        <f t="shared" si="106"/>
        <v>29859677.909999996</v>
      </c>
      <c r="W524" s="23">
        <f t="shared" si="96"/>
        <v>0.24078272376728485</v>
      </c>
      <c r="X524" s="23">
        <f t="shared" si="96"/>
        <v>0.0050000220427532886</v>
      </c>
      <c r="Y524" s="23">
        <f t="shared" si="97"/>
        <v>0.24578274581003814</v>
      </c>
      <c r="Z524" s="24">
        <f t="shared" si="98"/>
        <v>1.3982092698099955</v>
      </c>
      <c r="AA524" s="24">
        <f t="shared" si="99"/>
        <v>0.40772093154786226</v>
      </c>
      <c r="AB524" s="25"/>
      <c r="AC524" s="24">
        <f t="shared" si="100"/>
        <v>2.051712947167896</v>
      </c>
      <c r="AD524" s="35">
        <v>321616.8818020754</v>
      </c>
      <c r="AE524" s="27">
        <f t="shared" si="101"/>
        <v>6598.65520421085</v>
      </c>
      <c r="AG524" s="30">
        <f>F524/H524</f>
        <v>1326183327.8658648</v>
      </c>
      <c r="AH524" s="23">
        <f>(M524/AG524)*100</f>
        <v>0.447432950280624</v>
      </c>
      <c r="AI524" s="23">
        <f>(Q524/AG524)*100</f>
        <v>1.534394852689489</v>
      </c>
      <c r="AJ524" s="23">
        <f>(R524/AG524)*100</f>
        <v>0.2642349610622184</v>
      </c>
      <c r="AK524" s="23">
        <f>(U524/AG524)*100</f>
        <v>0.26972198525193586</v>
      </c>
      <c r="AL524" s="23">
        <f t="shared" si="107"/>
        <v>2.2510000000000003</v>
      </c>
    </row>
    <row r="525" spans="1:38" ht="12.75">
      <c r="A525" s="14" t="s">
        <v>1090</v>
      </c>
      <c r="B525" s="15" t="s">
        <v>1091</v>
      </c>
      <c r="C525" s="16" t="s">
        <v>1092</v>
      </c>
      <c r="D525" s="17"/>
      <c r="E525" s="17"/>
      <c r="F525" s="36">
        <v>1781063618</v>
      </c>
      <c r="G525" s="34">
        <v>53.56</v>
      </c>
      <c r="H525" s="20">
        <f t="shared" si="102"/>
        <v>0.5356000000000001</v>
      </c>
      <c r="I525" s="18">
        <v>14090197.88</v>
      </c>
      <c r="L525" s="18">
        <v>513330.83</v>
      </c>
      <c r="M525" s="21">
        <f t="shared" si="103"/>
        <v>14603528.71</v>
      </c>
      <c r="N525" s="18">
        <v>37606723</v>
      </c>
      <c r="Q525" s="21">
        <f t="shared" si="104"/>
        <v>37606723</v>
      </c>
      <c r="R525" s="18">
        <v>10463307.53</v>
      </c>
      <c r="T525" s="18">
        <v>1173138</v>
      </c>
      <c r="U525" s="22">
        <f t="shared" si="105"/>
        <v>11636445.53</v>
      </c>
      <c r="V525" s="21">
        <f t="shared" si="106"/>
        <v>63846697.24</v>
      </c>
      <c r="W525" s="23">
        <f t="shared" si="96"/>
        <v>0.5874752268394267</v>
      </c>
      <c r="X525" s="23">
        <f t="shared" si="96"/>
        <v>0</v>
      </c>
      <c r="Y525" s="23">
        <f t="shared" si="97"/>
        <v>0.6533424978422079</v>
      </c>
      <c r="Z525" s="24">
        <f t="shared" si="98"/>
        <v>2.111475559880871</v>
      </c>
      <c r="AA525" s="24">
        <f t="shared" si="99"/>
        <v>0.8199330199332611</v>
      </c>
      <c r="AB525" s="25"/>
      <c r="AC525" s="24">
        <f t="shared" si="100"/>
        <v>3.5847510776563403</v>
      </c>
      <c r="AD525" s="35">
        <v>307599.1110098017</v>
      </c>
      <c r="AE525" s="27">
        <f t="shared" si="101"/>
        <v>11026.662446785187</v>
      </c>
      <c r="AG525" s="30">
        <f>F525/H525</f>
        <v>3325361497.3861084</v>
      </c>
      <c r="AH525" s="23">
        <f>(M525/AG525)*100</f>
        <v>0.43915612547625477</v>
      </c>
      <c r="AI525" s="23">
        <f>(Q525/AG525)*100</f>
        <v>1.1309063098721948</v>
      </c>
      <c r="AJ525" s="23">
        <f>(R525/AG525)*100</f>
        <v>0.314651731495197</v>
      </c>
      <c r="AK525" s="23">
        <f>(U525/AG525)*100</f>
        <v>0.3499302418442866</v>
      </c>
      <c r="AL525" s="23">
        <f t="shared" si="107"/>
        <v>1.92</v>
      </c>
    </row>
    <row r="526" spans="1:38" ht="12.75">
      <c r="A526" s="14" t="s">
        <v>1093</v>
      </c>
      <c r="B526" s="15" t="s">
        <v>1094</v>
      </c>
      <c r="C526" s="16" t="s">
        <v>1092</v>
      </c>
      <c r="D526" s="17"/>
      <c r="E526" s="17"/>
      <c r="F526" s="36">
        <v>729183566</v>
      </c>
      <c r="G526" s="34">
        <v>28.83</v>
      </c>
      <c r="H526" s="20">
        <f t="shared" si="102"/>
        <v>0.2883</v>
      </c>
      <c r="I526" s="18">
        <v>10512369.610000001</v>
      </c>
      <c r="L526" s="18">
        <v>383079.77</v>
      </c>
      <c r="M526" s="21">
        <f t="shared" si="103"/>
        <v>10895449.38</v>
      </c>
      <c r="N526" s="18">
        <v>28121803</v>
      </c>
      <c r="Q526" s="21">
        <f t="shared" si="104"/>
        <v>28121803</v>
      </c>
      <c r="R526" s="18">
        <v>13925394.53</v>
      </c>
      <c r="T526" s="18">
        <v>842147.23</v>
      </c>
      <c r="U526" s="22">
        <f t="shared" si="105"/>
        <v>14767541.76</v>
      </c>
      <c r="V526" s="21">
        <f t="shared" si="106"/>
        <v>53784794.14</v>
      </c>
      <c r="W526" s="23">
        <f t="shared" si="96"/>
        <v>1.9097241324827114</v>
      </c>
      <c r="X526" s="23">
        <f t="shared" si="96"/>
        <v>0</v>
      </c>
      <c r="Y526" s="23">
        <f t="shared" si="97"/>
        <v>2.0252159330754855</v>
      </c>
      <c r="Z526" s="24">
        <f t="shared" si="98"/>
        <v>3.8566150296371324</v>
      </c>
      <c r="AA526" s="24">
        <f t="shared" si="99"/>
        <v>1.4941984279442746</v>
      </c>
      <c r="AB526" s="25"/>
      <c r="AC526" s="24">
        <f t="shared" si="100"/>
        <v>7.376029390656893</v>
      </c>
      <c r="AD526" s="35">
        <v>120631.83884297521</v>
      </c>
      <c r="AE526" s="27">
        <f t="shared" si="101"/>
        <v>8897.839887547709</v>
      </c>
      <c r="AG526" s="30">
        <f>F526/H526</f>
        <v>2529252743.6697884</v>
      </c>
      <c r="AH526" s="23">
        <f>(M526/AG526)*100</f>
        <v>0.4307774067763343</v>
      </c>
      <c r="AI526" s="23">
        <f>(Q526/AG526)*100</f>
        <v>1.1118621130443853</v>
      </c>
      <c r="AJ526" s="23">
        <f>(R526/AG526)*100</f>
        <v>0.5505734673947658</v>
      </c>
      <c r="AK526" s="23">
        <f>(U526/AG526)*100</f>
        <v>0.5838697535056625</v>
      </c>
      <c r="AL526" s="23">
        <f t="shared" si="107"/>
        <v>2.1270000000000002</v>
      </c>
    </row>
    <row r="527" spans="1:38" ht="12.75">
      <c r="A527" s="14" t="s">
        <v>1095</v>
      </c>
      <c r="B527" s="15" t="s">
        <v>1096</v>
      </c>
      <c r="C527" s="16" t="s">
        <v>1092</v>
      </c>
      <c r="D527" s="17"/>
      <c r="E527" s="17"/>
      <c r="F527" s="36">
        <v>1646591408</v>
      </c>
      <c r="G527" s="34">
        <v>40.3</v>
      </c>
      <c r="H527" s="20">
        <f t="shared" si="102"/>
        <v>0.40299999999999997</v>
      </c>
      <c r="I527" s="18">
        <v>16926821.31</v>
      </c>
      <c r="L527" s="18">
        <v>620067.05</v>
      </c>
      <c r="M527" s="21">
        <f t="shared" si="103"/>
        <v>17546888.36</v>
      </c>
      <c r="N527" s="18">
        <v>47442058</v>
      </c>
      <c r="Q527" s="21">
        <f t="shared" si="104"/>
        <v>47442058</v>
      </c>
      <c r="R527" s="18">
        <v>20290973.66</v>
      </c>
      <c r="T527" s="18">
        <v>1377131.96</v>
      </c>
      <c r="U527" s="22">
        <f t="shared" si="105"/>
        <v>21668105.62</v>
      </c>
      <c r="V527" s="21">
        <f t="shared" si="106"/>
        <v>86657051.98</v>
      </c>
      <c r="W527" s="23">
        <f t="shared" si="96"/>
        <v>1.2323016846447676</v>
      </c>
      <c r="X527" s="23">
        <f t="shared" si="96"/>
        <v>0</v>
      </c>
      <c r="Y527" s="23">
        <f t="shared" si="97"/>
        <v>1.3159370026301025</v>
      </c>
      <c r="Z527" s="24">
        <f t="shared" si="98"/>
        <v>2.8812283223088455</v>
      </c>
      <c r="AA527" s="24">
        <f t="shared" si="99"/>
        <v>1.0656492117442167</v>
      </c>
      <c r="AB527" s="25"/>
      <c r="AC527" s="24">
        <f t="shared" si="100"/>
        <v>5.262814536683165</v>
      </c>
      <c r="AD527" s="35">
        <v>181592.48230738417</v>
      </c>
      <c r="AE527" s="27">
        <f t="shared" si="101"/>
        <v>9556.875556396819</v>
      </c>
      <c r="AG527" s="30">
        <f>F527/H527</f>
        <v>4085834759.305211</v>
      </c>
      <c r="AH527" s="23">
        <f>(M527/AG527)*100</f>
        <v>0.4294566323329193</v>
      </c>
      <c r="AI527" s="23">
        <f>(Q527/AG527)*100</f>
        <v>1.1611350138904648</v>
      </c>
      <c r="AJ527" s="23">
        <f>(R527/AG527)*100</f>
        <v>0.4966175789118414</v>
      </c>
      <c r="AK527" s="23">
        <f>(U527/AG527)*100</f>
        <v>0.5303226120599313</v>
      </c>
      <c r="AL527" s="23">
        <f t="shared" si="107"/>
        <v>2.12</v>
      </c>
    </row>
    <row r="528" spans="1:38" ht="12.75">
      <c r="A528" s="14" t="s">
        <v>1097</v>
      </c>
      <c r="B528" s="15" t="s">
        <v>1098</v>
      </c>
      <c r="C528" s="16" t="s">
        <v>1092</v>
      </c>
      <c r="D528" s="17"/>
      <c r="E528" s="17"/>
      <c r="F528" s="36">
        <v>906866041</v>
      </c>
      <c r="G528" s="34">
        <v>12.88</v>
      </c>
      <c r="H528" s="20">
        <f t="shared" si="102"/>
        <v>0.1288</v>
      </c>
      <c r="I528" s="18">
        <v>31680133.45</v>
      </c>
      <c r="L528" s="18">
        <v>1170518.3</v>
      </c>
      <c r="M528" s="21">
        <f t="shared" si="103"/>
        <v>32850651.75</v>
      </c>
      <c r="N528" s="18">
        <v>48673323</v>
      </c>
      <c r="Q528" s="21">
        <f t="shared" si="104"/>
        <v>48673323</v>
      </c>
      <c r="R528" s="18">
        <v>125038252.94</v>
      </c>
      <c r="T528" s="18">
        <v>0</v>
      </c>
      <c r="U528" s="22">
        <f t="shared" si="105"/>
        <v>125038252.94</v>
      </c>
      <c r="V528" s="21">
        <f t="shared" si="106"/>
        <v>206562227.69</v>
      </c>
      <c r="W528" s="23">
        <f t="shared" si="96"/>
        <v>13.787951834884069</v>
      </c>
      <c r="X528" s="23">
        <f t="shared" si="96"/>
        <v>0</v>
      </c>
      <c r="Y528" s="23">
        <f t="shared" si="97"/>
        <v>13.787951834884069</v>
      </c>
      <c r="Z528" s="24">
        <f t="shared" si="98"/>
        <v>5.367200975606937</v>
      </c>
      <c r="AA528" s="24">
        <f t="shared" si="99"/>
        <v>3.6224370816416975</v>
      </c>
      <c r="AB528" s="25"/>
      <c r="AC528" s="24">
        <f t="shared" si="100"/>
        <v>22.777589892132703</v>
      </c>
      <c r="AD528" s="35">
        <v>34619.097823930155</v>
      </c>
      <c r="AE528" s="27">
        <f t="shared" si="101"/>
        <v>7885.396126691047</v>
      </c>
      <c r="AG528" s="30">
        <f>F528/H528</f>
        <v>7040885411.490684</v>
      </c>
      <c r="AH528" s="23">
        <f>(M528/AG528)*100</f>
        <v>0.46656989611545063</v>
      </c>
      <c r="AI528" s="23">
        <f>(Q528/AG528)*100</f>
        <v>0.6912954856581734</v>
      </c>
      <c r="AJ528" s="23">
        <f>(R528/AG528)*100</f>
        <v>1.7758881963330677</v>
      </c>
      <c r="AK528" s="23">
        <f>(U528/AG528)*100</f>
        <v>1.7758881963330677</v>
      </c>
      <c r="AL528" s="23">
        <f t="shared" si="107"/>
        <v>2.934</v>
      </c>
    </row>
    <row r="529" spans="1:38" ht="12.75">
      <c r="A529" s="14" t="s">
        <v>1099</v>
      </c>
      <c r="B529" s="15" t="s">
        <v>1100</v>
      </c>
      <c r="C529" s="16" t="s">
        <v>1092</v>
      </c>
      <c r="D529" s="17"/>
      <c r="E529" s="17"/>
      <c r="F529" s="36">
        <v>228535474</v>
      </c>
      <c r="G529" s="34">
        <v>20.05</v>
      </c>
      <c r="H529" s="20">
        <f t="shared" si="102"/>
        <v>0.2005</v>
      </c>
      <c r="I529" s="18">
        <v>4743955.05</v>
      </c>
      <c r="L529" s="18">
        <v>172821.01</v>
      </c>
      <c r="M529" s="21">
        <f t="shared" si="103"/>
        <v>4916776.06</v>
      </c>
      <c r="N529" s="18">
        <v>0</v>
      </c>
      <c r="O529" s="18">
        <v>16932646.57</v>
      </c>
      <c r="Q529" s="21">
        <f t="shared" si="104"/>
        <v>16932646.57</v>
      </c>
      <c r="R529" s="18">
        <v>5591808.59</v>
      </c>
      <c r="T529" s="18">
        <v>384345</v>
      </c>
      <c r="U529" s="22">
        <f t="shared" si="105"/>
        <v>5976153.59</v>
      </c>
      <c r="V529" s="21">
        <f t="shared" si="106"/>
        <v>27825576.220000003</v>
      </c>
      <c r="W529" s="23">
        <f t="shared" si="96"/>
        <v>2.4468011430032957</v>
      </c>
      <c r="X529" s="23">
        <f t="shared" si="96"/>
        <v>0</v>
      </c>
      <c r="Y529" s="23">
        <f t="shared" si="97"/>
        <v>2.6149785350172814</v>
      </c>
      <c r="Z529" s="24">
        <f t="shared" si="98"/>
        <v>7.409198350537037</v>
      </c>
      <c r="AA529" s="24">
        <f t="shared" si="99"/>
        <v>2.1514279485555927</v>
      </c>
      <c r="AB529" s="25"/>
      <c r="AC529" s="24">
        <f t="shared" si="100"/>
        <v>12.175604834109913</v>
      </c>
      <c r="AD529" s="35">
        <v>84719.31451612903</v>
      </c>
      <c r="AE529" s="27">
        <f t="shared" si="101"/>
        <v>10315.088953650587</v>
      </c>
      <c r="AG529" s="30">
        <f>F529/H529</f>
        <v>1139827800.498753</v>
      </c>
      <c r="AH529" s="23">
        <f>(M529/AG529)*100</f>
        <v>0.4313613036853963</v>
      </c>
      <c r="AI529" s="23">
        <f>(Q529/AG529)*100</f>
        <v>1.4855442692826761</v>
      </c>
      <c r="AJ529" s="23">
        <f>(R529/AG529)*100</f>
        <v>0.4905836291721608</v>
      </c>
      <c r="AK529" s="23">
        <f>(U529/AG529)*100</f>
        <v>0.5243031962709649</v>
      </c>
      <c r="AL529" s="23">
        <f t="shared" si="107"/>
        <v>2.441</v>
      </c>
    </row>
    <row r="530" spans="1:38" ht="12.75">
      <c r="A530" s="14" t="s">
        <v>1101</v>
      </c>
      <c r="B530" s="15" t="s">
        <v>1102</v>
      </c>
      <c r="C530" s="16" t="s">
        <v>1092</v>
      </c>
      <c r="D530" s="17"/>
      <c r="E530" s="17"/>
      <c r="F530" s="36">
        <v>188225057</v>
      </c>
      <c r="G530" s="34">
        <v>27.99</v>
      </c>
      <c r="H530" s="20">
        <f t="shared" si="102"/>
        <v>0.2799</v>
      </c>
      <c r="I530" s="18">
        <v>2832712.47</v>
      </c>
      <c r="L530" s="18">
        <v>103302.94</v>
      </c>
      <c r="M530" s="21">
        <f t="shared" si="103"/>
        <v>2936015.41</v>
      </c>
      <c r="N530" s="18">
        <v>6979954</v>
      </c>
      <c r="Q530" s="21">
        <f t="shared" si="104"/>
        <v>6979954</v>
      </c>
      <c r="R530" s="18">
        <v>5217054.82</v>
      </c>
      <c r="T530" s="18">
        <v>225251</v>
      </c>
      <c r="U530" s="22">
        <f t="shared" si="105"/>
        <v>5442305.82</v>
      </c>
      <c r="V530" s="21">
        <f t="shared" si="106"/>
        <v>15358275.23</v>
      </c>
      <c r="W530" s="23">
        <f t="shared" si="96"/>
        <v>2.7717111117676536</v>
      </c>
      <c r="X530" s="23">
        <f t="shared" si="96"/>
        <v>0</v>
      </c>
      <c r="Y530" s="23">
        <f t="shared" si="97"/>
        <v>2.8913822137931406</v>
      </c>
      <c r="Z530" s="24">
        <f t="shared" si="98"/>
        <v>3.7083022373583345</v>
      </c>
      <c r="AA530" s="24">
        <f t="shared" si="99"/>
        <v>1.5598430181375906</v>
      </c>
      <c r="AB530" s="25"/>
      <c r="AC530" s="24">
        <f t="shared" si="100"/>
        <v>8.159527469289065</v>
      </c>
      <c r="AD530" s="35">
        <v>102827.48091603053</v>
      </c>
      <c r="AE530" s="27">
        <f t="shared" si="101"/>
        <v>8390.236551321483</v>
      </c>
      <c r="AG530" s="30">
        <f>F530/H530</f>
        <v>672472515.1839943</v>
      </c>
      <c r="AH530" s="23">
        <f>(M530/AG530)*100</f>
        <v>0.43660006077671165</v>
      </c>
      <c r="AI530" s="23">
        <f>(Q530/AG530)*100</f>
        <v>1.037953796236598</v>
      </c>
      <c r="AJ530" s="23">
        <f>(R530/AG530)*100</f>
        <v>0.7758019401837664</v>
      </c>
      <c r="AK530" s="23">
        <f>(U530/AG530)*100</f>
        <v>0.8092978816407</v>
      </c>
      <c r="AL530" s="23">
        <f t="shared" si="107"/>
        <v>2.2840000000000003</v>
      </c>
    </row>
    <row r="531" spans="1:38" ht="12.75">
      <c r="A531" s="14" t="s">
        <v>1103</v>
      </c>
      <c r="B531" s="15" t="s">
        <v>1104</v>
      </c>
      <c r="C531" s="16" t="s">
        <v>1092</v>
      </c>
      <c r="D531" s="17"/>
      <c r="E531" s="17"/>
      <c r="F531" s="36">
        <v>904806210</v>
      </c>
      <c r="G531" s="34">
        <v>48.82</v>
      </c>
      <c r="H531" s="20">
        <f t="shared" si="102"/>
        <v>0.4882</v>
      </c>
      <c r="I531" s="18">
        <v>8153264.409999999</v>
      </c>
      <c r="L531" s="18">
        <v>299024.88</v>
      </c>
      <c r="M531" s="21">
        <f t="shared" si="103"/>
        <v>8452289.29</v>
      </c>
      <c r="N531" s="18">
        <v>25529988</v>
      </c>
      <c r="Q531" s="21">
        <f t="shared" si="104"/>
        <v>25529988</v>
      </c>
      <c r="R531" s="18">
        <v>28615744.76</v>
      </c>
      <c r="T531" s="18">
        <v>0</v>
      </c>
      <c r="U531" s="22">
        <f t="shared" si="105"/>
        <v>28615744.76</v>
      </c>
      <c r="V531" s="21">
        <f t="shared" si="106"/>
        <v>62598022.050000004</v>
      </c>
      <c r="W531" s="23">
        <f t="shared" si="96"/>
        <v>3.1626379708423977</v>
      </c>
      <c r="X531" s="23">
        <f t="shared" si="96"/>
        <v>0</v>
      </c>
      <c r="Y531" s="23">
        <f t="shared" si="97"/>
        <v>3.1626379708423977</v>
      </c>
      <c r="Z531" s="24">
        <f t="shared" si="98"/>
        <v>2.821597345137585</v>
      </c>
      <c r="AA531" s="24">
        <f t="shared" si="99"/>
        <v>0.934154650640605</v>
      </c>
      <c r="AB531" s="25"/>
      <c r="AC531" s="24">
        <f t="shared" si="100"/>
        <v>6.9183899666205875</v>
      </c>
      <c r="AD531" s="35">
        <v>123061.92011311417</v>
      </c>
      <c r="AE531" s="27">
        <f t="shared" si="101"/>
        <v>8513.903533836334</v>
      </c>
      <c r="AG531" s="30">
        <f>F531/H531</f>
        <v>1853351515.7722244</v>
      </c>
      <c r="AH531" s="23">
        <f>(M531/AG531)*100</f>
        <v>0.4560543004427434</v>
      </c>
      <c r="AI531" s="23">
        <f>(Q531/AG531)*100</f>
        <v>1.377503823896169</v>
      </c>
      <c r="AJ531" s="23">
        <f>(R531/AG531)*100</f>
        <v>1.5439998573652585</v>
      </c>
      <c r="AK531" s="23">
        <f>(U531/AG531)*100</f>
        <v>1.5439998573652585</v>
      </c>
      <c r="AL531" s="23">
        <f t="shared" si="107"/>
        <v>3.378</v>
      </c>
    </row>
    <row r="532" spans="1:38" ht="12.75">
      <c r="A532" s="14" t="s">
        <v>1105</v>
      </c>
      <c r="B532" s="15" t="s">
        <v>1106</v>
      </c>
      <c r="C532" s="16" t="s">
        <v>1092</v>
      </c>
      <c r="D532" s="17"/>
      <c r="E532" s="17"/>
      <c r="F532" s="36">
        <v>882438917</v>
      </c>
      <c r="G532" s="34">
        <v>54.19</v>
      </c>
      <c r="H532" s="20">
        <f t="shared" si="102"/>
        <v>0.5418999999999999</v>
      </c>
      <c r="I532" s="18">
        <v>6849577.9399999995</v>
      </c>
      <c r="L532" s="18">
        <v>249377.18</v>
      </c>
      <c r="M532" s="21">
        <f t="shared" si="103"/>
        <v>7098955.119999999</v>
      </c>
      <c r="N532" s="18">
        <v>16898338</v>
      </c>
      <c r="Q532" s="21">
        <f t="shared" si="104"/>
        <v>16898338</v>
      </c>
      <c r="R532" s="18">
        <v>10513171</v>
      </c>
      <c r="T532" s="18">
        <v>546724</v>
      </c>
      <c r="U532" s="22">
        <f t="shared" si="105"/>
        <v>11059895</v>
      </c>
      <c r="V532" s="21">
        <f t="shared" si="106"/>
        <v>35057188.12</v>
      </c>
      <c r="W532" s="23">
        <f t="shared" si="96"/>
        <v>1.1913766264685264</v>
      </c>
      <c r="X532" s="23">
        <f t="shared" si="96"/>
        <v>0</v>
      </c>
      <c r="Y532" s="23">
        <f t="shared" si="97"/>
        <v>1.2533326428530576</v>
      </c>
      <c r="Z532" s="24">
        <f t="shared" si="98"/>
        <v>1.9149583811929727</v>
      </c>
      <c r="AA532" s="24">
        <f t="shared" si="99"/>
        <v>0.8044698599801213</v>
      </c>
      <c r="AB532" s="25"/>
      <c r="AC532" s="24">
        <f t="shared" si="100"/>
        <v>3.972760884026152</v>
      </c>
      <c r="AD532" s="35">
        <v>176886.65338645419</v>
      </c>
      <c r="AE532" s="27">
        <f t="shared" si="101"/>
        <v>7027.283774799973</v>
      </c>
      <c r="AG532" s="30">
        <f>F532/H532</f>
        <v>1628416528.8798673</v>
      </c>
      <c r="AH532" s="23">
        <f>(M532/AG532)*100</f>
        <v>0.4359422171232277</v>
      </c>
      <c r="AI532" s="23">
        <f>(Q532/AG532)*100</f>
        <v>1.0377159467684718</v>
      </c>
      <c r="AJ532" s="23">
        <f>(R532/AG532)*100</f>
        <v>0.6456069938832943</v>
      </c>
      <c r="AK532" s="23">
        <f>(U532/AG532)*100</f>
        <v>0.6791809591620719</v>
      </c>
      <c r="AL532" s="23">
        <f t="shared" si="107"/>
        <v>2.153</v>
      </c>
    </row>
    <row r="533" spans="1:38" ht="12.75">
      <c r="A533" s="14" t="s">
        <v>1107</v>
      </c>
      <c r="B533" s="15" t="s">
        <v>1108</v>
      </c>
      <c r="C533" s="16" t="s">
        <v>1092</v>
      </c>
      <c r="D533" s="17"/>
      <c r="E533" s="17"/>
      <c r="F533" s="36">
        <v>2778972234</v>
      </c>
      <c r="G533" s="34">
        <v>49.47</v>
      </c>
      <c r="H533" s="20">
        <f t="shared" si="102"/>
        <v>0.4947</v>
      </c>
      <c r="I533" s="18">
        <v>24083961.150000002</v>
      </c>
      <c r="L533" s="18">
        <v>878564.11</v>
      </c>
      <c r="M533" s="21">
        <f t="shared" si="103"/>
        <v>24962525.26</v>
      </c>
      <c r="N533" s="18">
        <v>78156334.5</v>
      </c>
      <c r="Q533" s="21">
        <f t="shared" si="104"/>
        <v>78156334.5</v>
      </c>
      <c r="R533" s="18">
        <v>48626061.02</v>
      </c>
      <c r="T533" s="18">
        <v>1925079.45</v>
      </c>
      <c r="U533" s="22">
        <f t="shared" si="105"/>
        <v>50551140.470000006</v>
      </c>
      <c r="V533" s="21">
        <f t="shared" si="106"/>
        <v>153670000.23</v>
      </c>
      <c r="W533" s="23">
        <f t="shared" si="96"/>
        <v>1.7497857814149</v>
      </c>
      <c r="X533" s="23">
        <f t="shared" si="96"/>
        <v>0</v>
      </c>
      <c r="Y533" s="23">
        <f t="shared" si="97"/>
        <v>1.8190588539000137</v>
      </c>
      <c r="Z533" s="24">
        <f t="shared" si="98"/>
        <v>2.812418690038628</v>
      </c>
      <c r="AA533" s="24">
        <f t="shared" si="99"/>
        <v>0.898264651751105</v>
      </c>
      <c r="AB533" s="25"/>
      <c r="AC533" s="24">
        <f t="shared" si="100"/>
        <v>5.529742195689746</v>
      </c>
      <c r="AD533" s="35">
        <v>139943.92960127274</v>
      </c>
      <c r="AE533" s="27">
        <f t="shared" si="101"/>
        <v>7738.538525467932</v>
      </c>
      <c r="AG533" s="30">
        <f>F533/H533</f>
        <v>5617489860.521528</v>
      </c>
      <c r="AH533" s="23">
        <f>(M533/AG533)*100</f>
        <v>0.4443715232212716</v>
      </c>
      <c r="AI533" s="23">
        <f>(Q533/AG533)*100</f>
        <v>1.3913035259621092</v>
      </c>
      <c r="AJ533" s="23">
        <f>(R533/AG533)*100</f>
        <v>0.8656190260659511</v>
      </c>
      <c r="AK533" s="23">
        <f>(U533/AG533)*100</f>
        <v>0.8998884150243367</v>
      </c>
      <c r="AL533" s="23">
        <f t="shared" si="107"/>
        <v>2.735</v>
      </c>
    </row>
    <row r="534" spans="1:38" ht="12.75">
      <c r="A534" s="14" t="s">
        <v>1109</v>
      </c>
      <c r="B534" s="15" t="s">
        <v>1110</v>
      </c>
      <c r="C534" s="16" t="s">
        <v>1092</v>
      </c>
      <c r="D534" s="17"/>
      <c r="E534" s="17"/>
      <c r="F534" s="36">
        <v>488657995</v>
      </c>
      <c r="G534" s="34">
        <v>28.28</v>
      </c>
      <c r="H534" s="20">
        <f t="shared" si="102"/>
        <v>0.2828</v>
      </c>
      <c r="I534" s="18">
        <v>7072304.4399999995</v>
      </c>
      <c r="L534" s="18">
        <v>258881.58</v>
      </c>
      <c r="M534" s="21">
        <f t="shared" si="103"/>
        <v>7331186.02</v>
      </c>
      <c r="N534" s="18">
        <v>13303684.5</v>
      </c>
      <c r="Q534" s="21">
        <f t="shared" si="104"/>
        <v>13303684.5</v>
      </c>
      <c r="R534" s="18">
        <v>7279116.69</v>
      </c>
      <c r="T534" s="18">
        <v>569758</v>
      </c>
      <c r="U534" s="22">
        <f t="shared" si="105"/>
        <v>7848874.69</v>
      </c>
      <c r="V534" s="21">
        <f t="shared" si="106"/>
        <v>28483745.21</v>
      </c>
      <c r="W534" s="23">
        <f t="shared" si="96"/>
        <v>1.4896137512290166</v>
      </c>
      <c r="X534" s="23">
        <f t="shared" si="96"/>
        <v>0</v>
      </c>
      <c r="Y534" s="23">
        <f t="shared" si="97"/>
        <v>1.6062102268479206</v>
      </c>
      <c r="Z534" s="24">
        <f t="shared" si="98"/>
        <v>2.7224939806827475</v>
      </c>
      <c r="AA534" s="24">
        <f t="shared" si="99"/>
        <v>1.5002693284492357</v>
      </c>
      <c r="AB534" s="25"/>
      <c r="AC534" s="24">
        <f t="shared" si="100"/>
        <v>5.828973535979904</v>
      </c>
      <c r="AD534" s="35">
        <v>165537.23051409618</v>
      </c>
      <c r="AE534" s="27">
        <f t="shared" si="101"/>
        <v>9649.121358860717</v>
      </c>
      <c r="AG534" s="30">
        <f>F534/H534</f>
        <v>1727927846.5346534</v>
      </c>
      <c r="AH534" s="23">
        <f>(M534/AG534)*100</f>
        <v>0.42427616608544383</v>
      </c>
      <c r="AI534" s="23">
        <f>(Q534/AG534)*100</f>
        <v>0.769921297737081</v>
      </c>
      <c r="AJ534" s="23">
        <f>(R534/AG534)*100</f>
        <v>0.4212627688475659</v>
      </c>
      <c r="AK534" s="23">
        <f>(U534/AG534)*100</f>
        <v>0.4542362521525919</v>
      </c>
      <c r="AL534" s="23">
        <f t="shared" si="107"/>
        <v>1.648</v>
      </c>
    </row>
    <row r="535" spans="1:38" ht="12.75">
      <c r="A535" s="14" t="s">
        <v>1111</v>
      </c>
      <c r="B535" s="15" t="s">
        <v>1112</v>
      </c>
      <c r="C535" s="16" t="s">
        <v>1092</v>
      </c>
      <c r="D535" s="17"/>
      <c r="E535" s="17"/>
      <c r="F535" s="36">
        <v>1300519201</v>
      </c>
      <c r="G535" s="34">
        <v>51.43</v>
      </c>
      <c r="H535" s="20">
        <f t="shared" si="102"/>
        <v>0.5143</v>
      </c>
      <c r="I535" s="18">
        <v>10471278.22</v>
      </c>
      <c r="L535" s="18">
        <v>384103.52</v>
      </c>
      <c r="M535" s="21">
        <f t="shared" si="103"/>
        <v>10855381.74</v>
      </c>
      <c r="N535" s="18">
        <v>31936573</v>
      </c>
      <c r="Q535" s="21">
        <f t="shared" si="104"/>
        <v>31936573</v>
      </c>
      <c r="R535" s="18">
        <v>11064597.26</v>
      </c>
      <c r="S535" s="18">
        <v>32513</v>
      </c>
      <c r="T535" s="18">
        <v>845964</v>
      </c>
      <c r="U535" s="22">
        <f t="shared" si="105"/>
        <v>11943074.26</v>
      </c>
      <c r="V535" s="21">
        <f t="shared" si="106"/>
        <v>54735029</v>
      </c>
      <c r="W535" s="23">
        <f t="shared" si="96"/>
        <v>0.8507830758278825</v>
      </c>
      <c r="X535" s="23">
        <f t="shared" si="96"/>
        <v>0.0025000015359250356</v>
      </c>
      <c r="Y535" s="23">
        <f t="shared" si="97"/>
        <v>0.9183312519197477</v>
      </c>
      <c r="Z535" s="24">
        <f t="shared" si="98"/>
        <v>2.455678699356627</v>
      </c>
      <c r="AA535" s="24">
        <f t="shared" si="99"/>
        <v>0.8346959992326942</v>
      </c>
      <c r="AB535" s="25"/>
      <c r="AC535" s="24">
        <f t="shared" si="100"/>
        <v>4.208705950509069</v>
      </c>
      <c r="AD535" s="35">
        <v>285508.14332247555</v>
      </c>
      <c r="AE535" s="27">
        <f t="shared" si="101"/>
        <v>12016.19821720099</v>
      </c>
      <c r="AG535" s="30">
        <f>F535/H535</f>
        <v>2528717093.136302</v>
      </c>
      <c r="AH535" s="23">
        <f>(M535/AG535)*100</f>
        <v>0.4292841524053746</v>
      </c>
      <c r="AI535" s="23">
        <f>(Q535/AG535)*100</f>
        <v>1.2629555550791132</v>
      </c>
      <c r="AJ535" s="23">
        <f>(R535/AG535)*100</f>
        <v>0.43755773589827984</v>
      </c>
      <c r="AK535" s="23">
        <f>(U535/AG535)*100</f>
        <v>0.47229776286232616</v>
      </c>
      <c r="AL535" s="23">
        <f t="shared" si="107"/>
        <v>2.1639999999999997</v>
      </c>
    </row>
    <row r="536" spans="1:38" ht="12.75">
      <c r="A536" s="14" t="s">
        <v>1113</v>
      </c>
      <c r="B536" s="15" t="s">
        <v>1114</v>
      </c>
      <c r="C536" s="16" t="s">
        <v>1092</v>
      </c>
      <c r="D536" s="17"/>
      <c r="E536" s="17"/>
      <c r="F536" s="36">
        <v>1254768580</v>
      </c>
      <c r="G536" s="34">
        <v>45.02</v>
      </c>
      <c r="H536" s="20">
        <f t="shared" si="102"/>
        <v>0.45020000000000004</v>
      </c>
      <c r="I536" s="18">
        <v>12517401.629999999</v>
      </c>
      <c r="L536" s="18">
        <v>459766.65</v>
      </c>
      <c r="M536" s="21">
        <f t="shared" si="103"/>
        <v>12977168.28</v>
      </c>
      <c r="N536" s="18">
        <v>23260069</v>
      </c>
      <c r="Q536" s="21">
        <f t="shared" si="104"/>
        <v>23260069</v>
      </c>
      <c r="R536" s="18">
        <v>51520046.41</v>
      </c>
      <c r="T536" s="18">
        <v>0</v>
      </c>
      <c r="U536" s="22">
        <f t="shared" si="105"/>
        <v>51520046.41</v>
      </c>
      <c r="V536" s="21">
        <f t="shared" si="106"/>
        <v>87757283.69</v>
      </c>
      <c r="W536" s="23">
        <f t="shared" si="96"/>
        <v>4.1059401096893895</v>
      </c>
      <c r="X536" s="23">
        <f t="shared" si="96"/>
        <v>0</v>
      </c>
      <c r="Y536" s="23">
        <f t="shared" si="97"/>
        <v>4.1059401096893895</v>
      </c>
      <c r="Z536" s="24">
        <f t="shared" si="98"/>
        <v>1.853733777745694</v>
      </c>
      <c r="AA536" s="24">
        <f t="shared" si="99"/>
        <v>1.0342280231467065</v>
      </c>
      <c r="AB536" s="25"/>
      <c r="AC536" s="24">
        <f t="shared" si="100"/>
        <v>6.993901910581791</v>
      </c>
      <c r="AD536" s="35">
        <v>112166.86438653637</v>
      </c>
      <c r="AE536" s="27">
        <f t="shared" si="101"/>
        <v>7844.840471369654</v>
      </c>
      <c r="AG536" s="30">
        <f>F536/H536</f>
        <v>2787135895.157707</v>
      </c>
      <c r="AH536" s="23">
        <f>(M536/AG536)*100</f>
        <v>0.4656094560206473</v>
      </c>
      <c r="AI536" s="23">
        <f>(Q536/AG536)*100</f>
        <v>0.8345509467411116</v>
      </c>
      <c r="AJ536" s="23">
        <f>(R536/AG536)*100</f>
        <v>1.8484942373821633</v>
      </c>
      <c r="AK536" s="23">
        <f>(U536/AG536)*100</f>
        <v>1.8484942373821633</v>
      </c>
      <c r="AL536" s="23">
        <f t="shared" si="107"/>
        <v>3.149</v>
      </c>
    </row>
    <row r="537" spans="1:38" ht="12.75">
      <c r="A537" s="14" t="s">
        <v>1115</v>
      </c>
      <c r="B537" s="15" t="s">
        <v>1116</v>
      </c>
      <c r="C537" s="16" t="s">
        <v>1092</v>
      </c>
      <c r="D537" s="17"/>
      <c r="E537" s="17"/>
      <c r="F537" s="36">
        <v>1489867279</v>
      </c>
      <c r="G537" s="34">
        <v>46.69</v>
      </c>
      <c r="H537" s="20">
        <f t="shared" si="102"/>
        <v>0.4669</v>
      </c>
      <c r="I537" s="18">
        <v>13652046.27</v>
      </c>
      <c r="L537" s="18">
        <v>498402.66</v>
      </c>
      <c r="M537" s="21">
        <f t="shared" si="103"/>
        <v>14150448.93</v>
      </c>
      <c r="N537" s="18">
        <v>37614838.5</v>
      </c>
      <c r="Q537" s="21">
        <f t="shared" si="104"/>
        <v>37614838.5</v>
      </c>
      <c r="R537" s="18">
        <v>34118348</v>
      </c>
      <c r="T537" s="18">
        <v>0</v>
      </c>
      <c r="U537" s="22">
        <f t="shared" si="105"/>
        <v>34118348</v>
      </c>
      <c r="V537" s="21">
        <f t="shared" si="106"/>
        <v>85883635.42999999</v>
      </c>
      <c r="W537" s="23">
        <f t="shared" si="96"/>
        <v>2.290025996335745</v>
      </c>
      <c r="X537" s="23">
        <f t="shared" si="96"/>
        <v>0</v>
      </c>
      <c r="Y537" s="23">
        <f t="shared" si="97"/>
        <v>2.290025996335745</v>
      </c>
      <c r="Z537" s="24">
        <f t="shared" si="98"/>
        <v>2.5247106927032528</v>
      </c>
      <c r="AA537" s="24">
        <f t="shared" si="99"/>
        <v>0.9497791601610172</v>
      </c>
      <c r="AB537" s="25"/>
      <c r="AC537" s="24">
        <f t="shared" si="100"/>
        <v>5.764515849200014</v>
      </c>
      <c r="AD537" s="35">
        <v>134284.93132054943</v>
      </c>
      <c r="AE537" s="27">
        <f t="shared" si="101"/>
        <v>7740.876149060426</v>
      </c>
      <c r="AG537" s="30">
        <f>F537/H537</f>
        <v>3190977252.0882416</v>
      </c>
      <c r="AH537" s="23">
        <f>(M537/AG537)*100</f>
        <v>0.44345188987917894</v>
      </c>
      <c r="AI537" s="23">
        <f>(Q537/AG537)*100</f>
        <v>1.1787874224231487</v>
      </c>
      <c r="AJ537" s="23">
        <f>(R537/AG537)*100</f>
        <v>1.0692131376891594</v>
      </c>
      <c r="AK537" s="23">
        <f>(U537/AG537)*100</f>
        <v>1.0692131376891594</v>
      </c>
      <c r="AL537" s="23">
        <f t="shared" si="107"/>
        <v>2.691</v>
      </c>
    </row>
    <row r="538" spans="1:38" ht="12.75">
      <c r="A538" s="14" t="s">
        <v>1117</v>
      </c>
      <c r="B538" s="15" t="s">
        <v>1118</v>
      </c>
      <c r="C538" s="16" t="s">
        <v>1092</v>
      </c>
      <c r="D538" s="17"/>
      <c r="E538" s="17"/>
      <c r="F538" s="36">
        <v>781311070</v>
      </c>
      <c r="G538" s="34">
        <v>52.23</v>
      </c>
      <c r="H538" s="20">
        <f t="shared" si="102"/>
        <v>0.5223</v>
      </c>
      <c r="I538" s="18">
        <v>6877087.03</v>
      </c>
      <c r="L538" s="18">
        <v>251245.97</v>
      </c>
      <c r="M538" s="21">
        <f t="shared" si="103"/>
        <v>7128333</v>
      </c>
      <c r="N538" s="18">
        <v>23438800</v>
      </c>
      <c r="Q538" s="21">
        <f t="shared" si="104"/>
        <v>23438800</v>
      </c>
      <c r="R538" s="18">
        <v>29158905.73</v>
      </c>
      <c r="T538" s="18">
        <v>0</v>
      </c>
      <c r="U538" s="22">
        <f t="shared" si="105"/>
        <v>29158905.73</v>
      </c>
      <c r="V538" s="21">
        <f t="shared" si="106"/>
        <v>59726038.730000004</v>
      </c>
      <c r="W538" s="23">
        <f t="shared" si="96"/>
        <v>3.732048200724969</v>
      </c>
      <c r="X538" s="23">
        <f t="shared" si="96"/>
        <v>0</v>
      </c>
      <c r="Y538" s="23">
        <f t="shared" si="97"/>
        <v>3.732048200724969</v>
      </c>
      <c r="Z538" s="24">
        <f t="shared" si="98"/>
        <v>2.9999318965236212</v>
      </c>
      <c r="AA538" s="24">
        <f t="shared" si="99"/>
        <v>0.9123553055507072</v>
      </c>
      <c r="AB538" s="25"/>
      <c r="AC538" s="24">
        <f t="shared" si="100"/>
        <v>7.644335402799298</v>
      </c>
      <c r="AD538" s="35">
        <v>119224.55495356038</v>
      </c>
      <c r="AE538" s="27">
        <f t="shared" si="101"/>
        <v>9113.924863144919</v>
      </c>
      <c r="AG538" s="30">
        <f>F538/H538</f>
        <v>1495904786.5211565</v>
      </c>
      <c r="AH538" s="23">
        <f>(M538/AG538)*100</f>
        <v>0.47652317608913436</v>
      </c>
      <c r="AI538" s="23">
        <f>(Q538/AG538)*100</f>
        <v>1.5668644295542873</v>
      </c>
      <c r="AJ538" s="23">
        <f>(R538/AG538)*100</f>
        <v>1.949248775238651</v>
      </c>
      <c r="AK538" s="23">
        <f>(U538/AG538)*100</f>
        <v>1.949248775238651</v>
      </c>
      <c r="AL538" s="23">
        <f t="shared" si="107"/>
        <v>3.9930000000000003</v>
      </c>
    </row>
    <row r="539" spans="1:38" ht="12.75">
      <c r="A539" s="14" t="s">
        <v>1119</v>
      </c>
      <c r="B539" s="15" t="s">
        <v>1120</v>
      </c>
      <c r="C539" s="16" t="s">
        <v>1092</v>
      </c>
      <c r="D539" s="17"/>
      <c r="E539" s="17"/>
      <c r="F539" s="36">
        <v>287805187</v>
      </c>
      <c r="G539" s="34">
        <v>24.83</v>
      </c>
      <c r="H539" s="20">
        <f t="shared" si="102"/>
        <v>0.2483</v>
      </c>
      <c r="I539" s="18">
        <v>5062050.87</v>
      </c>
      <c r="L539" s="18">
        <v>184623.31</v>
      </c>
      <c r="M539" s="21">
        <f t="shared" si="103"/>
        <v>5246674.18</v>
      </c>
      <c r="N539" s="18">
        <v>18200732</v>
      </c>
      <c r="Q539" s="21">
        <f t="shared" si="104"/>
        <v>18200732</v>
      </c>
      <c r="R539" s="18">
        <v>10628925.93</v>
      </c>
      <c r="T539" s="18">
        <v>409262.4</v>
      </c>
      <c r="U539" s="22">
        <f t="shared" si="105"/>
        <v>11038188.33</v>
      </c>
      <c r="V539" s="21">
        <f t="shared" si="106"/>
        <v>34485594.51</v>
      </c>
      <c r="W539" s="23">
        <f t="shared" si="96"/>
        <v>3.693097418011441</v>
      </c>
      <c r="X539" s="23">
        <f t="shared" si="96"/>
        <v>0</v>
      </c>
      <c r="Y539" s="23">
        <f t="shared" si="97"/>
        <v>3.8352986077349605</v>
      </c>
      <c r="Z539" s="24">
        <f t="shared" si="98"/>
        <v>6.323976363914525</v>
      </c>
      <c r="AA539" s="24">
        <f t="shared" si="99"/>
        <v>1.822995003908668</v>
      </c>
      <c r="AB539" s="25"/>
      <c r="AC539" s="24">
        <f t="shared" si="100"/>
        <v>11.982269975558154</v>
      </c>
      <c r="AD539" s="35">
        <v>70769.33293087836</v>
      </c>
      <c r="AE539" s="27">
        <f t="shared" si="101"/>
        <v>8479.772531679428</v>
      </c>
      <c r="AG539" s="30">
        <f>F539/H539</f>
        <v>1159102645.9927506</v>
      </c>
      <c r="AH539" s="23">
        <f>(M539/AG539)*100</f>
        <v>0.4526496594705223</v>
      </c>
      <c r="AI539" s="23">
        <f>(Q539/AG539)*100</f>
        <v>1.5702433311599768</v>
      </c>
      <c r="AJ539" s="23">
        <f>(R539/AG539)*100</f>
        <v>0.9169960888922409</v>
      </c>
      <c r="AK539" s="23">
        <f>(U539/AG539)*100</f>
        <v>0.9523046443005908</v>
      </c>
      <c r="AL539" s="23">
        <f t="shared" si="107"/>
        <v>2.975</v>
      </c>
    </row>
    <row r="540" spans="1:38" ht="12.75">
      <c r="A540" s="14" t="s">
        <v>1121</v>
      </c>
      <c r="B540" s="15" t="s">
        <v>1122</v>
      </c>
      <c r="C540" s="16" t="s">
        <v>1092</v>
      </c>
      <c r="D540" s="17"/>
      <c r="E540" s="17"/>
      <c r="F540" s="36">
        <v>993505867</v>
      </c>
      <c r="G540" s="34">
        <v>24.85</v>
      </c>
      <c r="H540" s="20">
        <f t="shared" si="102"/>
        <v>0.24850000000000003</v>
      </c>
      <c r="I540" s="18">
        <v>16366083.08</v>
      </c>
      <c r="L540" s="18">
        <v>597686.63</v>
      </c>
      <c r="M540" s="21">
        <f t="shared" si="103"/>
        <v>16963769.71</v>
      </c>
      <c r="N540" s="18">
        <v>0</v>
      </c>
      <c r="O540" s="18">
        <v>58752547.3</v>
      </c>
      <c r="Q540" s="21">
        <f t="shared" si="104"/>
        <v>58752547.3</v>
      </c>
      <c r="R540" s="18">
        <v>14216120.99</v>
      </c>
      <c r="S540" s="18">
        <v>198701.18</v>
      </c>
      <c r="T540" s="18">
        <v>1327193</v>
      </c>
      <c r="U540" s="22">
        <f t="shared" si="105"/>
        <v>15742015.17</v>
      </c>
      <c r="V540" s="21">
        <f t="shared" si="106"/>
        <v>91458332.17999999</v>
      </c>
      <c r="W540" s="23">
        <f t="shared" si="96"/>
        <v>1.430904583676706</v>
      </c>
      <c r="X540" s="23">
        <f t="shared" si="96"/>
        <v>0.020000000664314146</v>
      </c>
      <c r="Y540" s="23">
        <f t="shared" si="97"/>
        <v>1.584491414986279</v>
      </c>
      <c r="Z540" s="24">
        <f t="shared" si="98"/>
        <v>5.913658816873398</v>
      </c>
      <c r="AA540" s="24">
        <f t="shared" si="99"/>
        <v>1.7074654789129697</v>
      </c>
      <c r="AB540" s="25"/>
      <c r="AC540" s="24">
        <f t="shared" si="100"/>
        <v>9.205615710772646</v>
      </c>
      <c r="AD540" s="35">
        <v>122206.79147308007</v>
      </c>
      <c r="AE540" s="27">
        <f t="shared" si="101"/>
        <v>11249.887595477026</v>
      </c>
      <c r="AG540" s="30">
        <f>F540/H540</f>
        <v>3998011537.2233396</v>
      </c>
      <c r="AH540" s="23">
        <f>(M540/AG540)*100</f>
        <v>0.42430517150987296</v>
      </c>
      <c r="AI540" s="23">
        <f>(Q540/AG540)*100</f>
        <v>1.4695442159930396</v>
      </c>
      <c r="AJ540" s="23">
        <f>(R540/AG540)*100</f>
        <v>0.35557978904366155</v>
      </c>
      <c r="AK540" s="23">
        <f>(U540/AG540)*100</f>
        <v>0.39374611662409037</v>
      </c>
      <c r="AL540" s="23">
        <f t="shared" si="107"/>
        <v>2.288</v>
      </c>
    </row>
    <row r="541" spans="1:38" ht="12.75">
      <c r="A541" s="14" t="s">
        <v>1123</v>
      </c>
      <c r="B541" s="15" t="s">
        <v>292</v>
      </c>
      <c r="C541" s="16" t="s">
        <v>1092</v>
      </c>
      <c r="D541" s="17"/>
      <c r="E541" s="17"/>
      <c r="F541" s="36">
        <v>1110094577</v>
      </c>
      <c r="G541" s="34">
        <v>39.22</v>
      </c>
      <c r="H541" s="20">
        <f t="shared" si="102"/>
        <v>0.3922</v>
      </c>
      <c r="I541" s="18">
        <v>12142220.85</v>
      </c>
      <c r="L541" s="18">
        <v>443740.67</v>
      </c>
      <c r="M541" s="21">
        <f t="shared" si="103"/>
        <v>12585961.52</v>
      </c>
      <c r="N541" s="18">
        <v>33518520</v>
      </c>
      <c r="Q541" s="21">
        <f t="shared" si="104"/>
        <v>33518520</v>
      </c>
      <c r="R541" s="18">
        <v>20790527.47</v>
      </c>
      <c r="T541" s="18">
        <v>970687.51</v>
      </c>
      <c r="U541" s="22">
        <f t="shared" si="105"/>
        <v>21761214.98</v>
      </c>
      <c r="V541" s="21">
        <f t="shared" si="106"/>
        <v>67865696.5</v>
      </c>
      <c r="W541" s="23">
        <f t="shared" si="96"/>
        <v>1.8728609166063874</v>
      </c>
      <c r="X541" s="23">
        <f t="shared" si="96"/>
        <v>0</v>
      </c>
      <c r="Y541" s="23">
        <f t="shared" si="97"/>
        <v>1.9603027913899989</v>
      </c>
      <c r="Z541" s="24">
        <f t="shared" si="98"/>
        <v>3.0194292175161217</v>
      </c>
      <c r="AA541" s="24">
        <f t="shared" si="99"/>
        <v>1.1337738045719685</v>
      </c>
      <c r="AB541" s="25"/>
      <c r="AC541" s="24">
        <f t="shared" si="100"/>
        <v>6.113505813478088</v>
      </c>
      <c r="AD541" s="35">
        <v>159737.96489761805</v>
      </c>
      <c r="AE541" s="27">
        <f t="shared" si="101"/>
        <v>9765.589770347467</v>
      </c>
      <c r="AG541" s="30">
        <f>F541/H541</f>
        <v>2830429824.0693526</v>
      </c>
      <c r="AH541" s="23">
        <f>(M541/AG541)*100</f>
        <v>0.4446660861531259</v>
      </c>
      <c r="AI541" s="23">
        <f>(Q541/AG541)*100</f>
        <v>1.1842201391098228</v>
      </c>
      <c r="AJ541" s="23">
        <f>(R541/AG541)*100</f>
        <v>0.734536051493025</v>
      </c>
      <c r="AK541" s="23">
        <f>(U541/AG541)*100</f>
        <v>0.7688307547831574</v>
      </c>
      <c r="AL541" s="23">
        <f t="shared" si="107"/>
        <v>2.398</v>
      </c>
    </row>
    <row r="542" spans="1:38" ht="12.75">
      <c r="A542" s="14" t="s">
        <v>1124</v>
      </c>
      <c r="B542" s="15" t="s">
        <v>1125</v>
      </c>
      <c r="C542" s="16" t="s">
        <v>1092</v>
      </c>
      <c r="D542" s="17"/>
      <c r="E542" s="17"/>
      <c r="F542" s="36">
        <v>3120829541</v>
      </c>
      <c r="G542" s="34">
        <v>43.41</v>
      </c>
      <c r="H542" s="20">
        <f t="shared" si="102"/>
        <v>0.4341</v>
      </c>
      <c r="I542" s="18">
        <v>27808360.669999998</v>
      </c>
      <c r="L542" s="18">
        <v>1022368.33</v>
      </c>
      <c r="M542" s="21">
        <f t="shared" si="103"/>
        <v>28830728.999999996</v>
      </c>
      <c r="N542" s="18">
        <v>59645485.5</v>
      </c>
      <c r="P542" s="18">
        <v>3061833</v>
      </c>
      <c r="Q542" s="21">
        <f t="shared" si="104"/>
        <v>62707318.5</v>
      </c>
      <c r="R542" s="18">
        <v>25663596</v>
      </c>
      <c r="T542" s="18">
        <v>2266819</v>
      </c>
      <c r="U542" s="22">
        <f t="shared" si="105"/>
        <v>27930415</v>
      </c>
      <c r="V542" s="21">
        <f t="shared" si="106"/>
        <v>119468462.5</v>
      </c>
      <c r="W542" s="23">
        <f t="shared" si="96"/>
        <v>0.8223325132899336</v>
      </c>
      <c r="X542" s="23">
        <f t="shared" si="96"/>
        <v>0</v>
      </c>
      <c r="Y542" s="23">
        <f t="shared" si="97"/>
        <v>0.8949676562934072</v>
      </c>
      <c r="Z542" s="24">
        <f t="shared" si="98"/>
        <v>2.009315718022422</v>
      </c>
      <c r="AA542" s="24">
        <f t="shared" si="99"/>
        <v>0.9238162040327853</v>
      </c>
      <c r="AB542" s="25"/>
      <c r="AC542" s="24">
        <f t="shared" si="100"/>
        <v>3.8280995783486143</v>
      </c>
      <c r="AD542" s="35">
        <v>405444.8476992871</v>
      </c>
      <c r="AE542" s="27">
        <f t="shared" si="101"/>
        <v>15520.832505212591</v>
      </c>
      <c r="AG542" s="30">
        <f>F542/H542</f>
        <v>7189194980.419258</v>
      </c>
      <c r="AH542" s="23">
        <f>(M542/AG542)*100</f>
        <v>0.4010286141706321</v>
      </c>
      <c r="AI542" s="23">
        <f>(Q542/AG542)*100</f>
        <v>0.8722439531935333</v>
      </c>
      <c r="AJ542" s="23">
        <f>(R542/AG542)*100</f>
        <v>0.3569745440191602</v>
      </c>
      <c r="AK542" s="23">
        <f>(U542/AG542)*100</f>
        <v>0.3885054595969681</v>
      </c>
      <c r="AL542" s="23">
        <f t="shared" si="107"/>
        <v>1.6620000000000001</v>
      </c>
    </row>
    <row r="543" spans="1:38" ht="12.75">
      <c r="A543" s="14" t="s">
        <v>1126</v>
      </c>
      <c r="B543" s="15" t="s">
        <v>607</v>
      </c>
      <c r="C543" s="16" t="s">
        <v>1092</v>
      </c>
      <c r="D543" s="17"/>
      <c r="E543" s="17"/>
      <c r="F543" s="36">
        <v>1049635256</v>
      </c>
      <c r="G543" s="34">
        <v>15.38</v>
      </c>
      <c r="H543" s="20">
        <f t="shared" si="102"/>
        <v>0.15380000000000002</v>
      </c>
      <c r="I543" s="18">
        <v>29302996.61</v>
      </c>
      <c r="L543" s="18">
        <v>1066734.77</v>
      </c>
      <c r="M543" s="21">
        <f t="shared" si="103"/>
        <v>30369731.38</v>
      </c>
      <c r="N543" s="18">
        <v>79359903</v>
      </c>
      <c r="Q543" s="21">
        <f t="shared" si="104"/>
        <v>79359903</v>
      </c>
      <c r="R543" s="18">
        <v>61703755.03</v>
      </c>
      <c r="T543" s="18">
        <v>2362580</v>
      </c>
      <c r="U543" s="22">
        <f t="shared" si="105"/>
        <v>64066335.03</v>
      </c>
      <c r="V543" s="21">
        <f t="shared" si="106"/>
        <v>173795969.41000003</v>
      </c>
      <c r="W543" s="23">
        <f t="shared" si="96"/>
        <v>5.878590174756859</v>
      </c>
      <c r="X543" s="23">
        <f t="shared" si="96"/>
        <v>0</v>
      </c>
      <c r="Y543" s="23">
        <f t="shared" si="97"/>
        <v>6.103675983040723</v>
      </c>
      <c r="Z543" s="24">
        <f t="shared" si="98"/>
        <v>7.560712404271603</v>
      </c>
      <c r="AA543" s="24">
        <f t="shared" si="99"/>
        <v>2.893360451299475</v>
      </c>
      <c r="AB543" s="25"/>
      <c r="AC543" s="24">
        <f t="shared" si="100"/>
        <v>16.5577488386118</v>
      </c>
      <c r="AD543" s="35">
        <v>45969.51778852114</v>
      </c>
      <c r="AE543" s="27">
        <f t="shared" si="101"/>
        <v>7611.5172977443035</v>
      </c>
      <c r="AG543" s="30">
        <f>F543/H543</f>
        <v>6824676566.97009</v>
      </c>
      <c r="AH543" s="23">
        <f>(M543/AG543)*100</f>
        <v>0.44499883740985935</v>
      </c>
      <c r="AI543" s="23">
        <f>(Q543/AG543)*100</f>
        <v>1.1628375677769727</v>
      </c>
      <c r="AJ543" s="23">
        <f>(R543/AG543)*100</f>
        <v>0.904127168877605</v>
      </c>
      <c r="AK543" s="23">
        <f>(U543/AG543)*100</f>
        <v>0.9387453661916633</v>
      </c>
      <c r="AL543" s="23">
        <f t="shared" si="107"/>
        <v>2.547</v>
      </c>
    </row>
    <row r="544" spans="1:38" ht="12.75">
      <c r="A544" s="14" t="s">
        <v>1127</v>
      </c>
      <c r="B544" s="15" t="s">
        <v>1128</v>
      </c>
      <c r="C544" s="16" t="s">
        <v>1092</v>
      </c>
      <c r="D544" s="17"/>
      <c r="E544" s="17"/>
      <c r="F544" s="36">
        <v>1892997716</v>
      </c>
      <c r="G544" s="34">
        <v>25.94</v>
      </c>
      <c r="H544" s="20">
        <f t="shared" si="102"/>
        <v>0.2594</v>
      </c>
      <c r="I544" s="18">
        <v>29955405.31</v>
      </c>
      <c r="L544" s="18">
        <v>1097458.45</v>
      </c>
      <c r="M544" s="21">
        <f t="shared" si="103"/>
        <v>31052863.759999998</v>
      </c>
      <c r="N544" s="18">
        <v>85544434</v>
      </c>
      <c r="Q544" s="21">
        <f t="shared" si="104"/>
        <v>85544434</v>
      </c>
      <c r="R544" s="18">
        <v>24109789.72</v>
      </c>
      <c r="T544" s="18">
        <v>2449484</v>
      </c>
      <c r="U544" s="22">
        <f t="shared" si="105"/>
        <v>26559273.72</v>
      </c>
      <c r="V544" s="21">
        <f t="shared" si="106"/>
        <v>143156571.48</v>
      </c>
      <c r="W544" s="23">
        <f t="shared" si="96"/>
        <v>1.2736301537090706</v>
      </c>
      <c r="X544" s="23">
        <f t="shared" si="96"/>
        <v>0</v>
      </c>
      <c r="Y544" s="23">
        <f t="shared" si="97"/>
        <v>1.4030272459134863</v>
      </c>
      <c r="Z544" s="24">
        <f t="shared" si="98"/>
        <v>4.518992985409391</v>
      </c>
      <c r="AA544" s="24">
        <f t="shared" si="99"/>
        <v>1.6404068265658698</v>
      </c>
      <c r="AB544" s="25"/>
      <c r="AC544" s="24">
        <f t="shared" si="100"/>
        <v>7.562427057888748</v>
      </c>
      <c r="AD544" s="35">
        <v>183817.57846556234</v>
      </c>
      <c r="AE544" s="27">
        <f t="shared" si="101"/>
        <v>13901.070291035567</v>
      </c>
      <c r="AG544" s="30">
        <f>F544/H544</f>
        <v>7297601063.993832</v>
      </c>
      <c r="AH544" s="23">
        <f>(M544/AG544)*100</f>
        <v>0.42552153081118665</v>
      </c>
      <c r="AI544" s="23">
        <f>(Q544/AG544)*100</f>
        <v>1.1722267804151965</v>
      </c>
      <c r="AJ544" s="23">
        <f>(R544/AG544)*100</f>
        <v>0.33037966187213297</v>
      </c>
      <c r="AK544" s="23">
        <f>(U544/AG544)*100</f>
        <v>0.3639452675899584</v>
      </c>
      <c r="AL544" s="23">
        <f t="shared" si="107"/>
        <v>1.9619999999999997</v>
      </c>
    </row>
    <row r="545" spans="1:38" ht="12.75">
      <c r="A545" s="14" t="s">
        <v>1129</v>
      </c>
      <c r="B545" s="15" t="s">
        <v>1130</v>
      </c>
      <c r="C545" s="16" t="s">
        <v>1092</v>
      </c>
      <c r="D545" s="17"/>
      <c r="E545" s="17"/>
      <c r="F545" s="36">
        <v>1385760</v>
      </c>
      <c r="G545" s="34">
        <v>8.36</v>
      </c>
      <c r="H545" s="20">
        <f t="shared" si="102"/>
        <v>0.0836</v>
      </c>
      <c r="I545" s="18">
        <v>68308.75</v>
      </c>
      <c r="L545" s="18">
        <v>2484.8</v>
      </c>
      <c r="M545" s="21">
        <f t="shared" si="103"/>
        <v>70793.55</v>
      </c>
      <c r="N545" s="18">
        <v>1438845</v>
      </c>
      <c r="Q545" s="21">
        <f t="shared" si="104"/>
        <v>1438845</v>
      </c>
      <c r="R545" s="18">
        <v>1282921.33</v>
      </c>
      <c r="T545" s="18">
        <v>0</v>
      </c>
      <c r="U545" s="22">
        <f t="shared" si="105"/>
        <v>1282921.33</v>
      </c>
      <c r="V545" s="21">
        <f t="shared" si="106"/>
        <v>2792559.88</v>
      </c>
      <c r="W545" s="23">
        <f t="shared" si="96"/>
        <v>92.57889750028866</v>
      </c>
      <c r="X545" s="23">
        <f t="shared" si="96"/>
        <v>0</v>
      </c>
      <c r="Y545" s="23">
        <f t="shared" si="97"/>
        <v>92.57889750028866</v>
      </c>
      <c r="Z545" s="24">
        <f t="shared" si="98"/>
        <v>103.83074991340493</v>
      </c>
      <c r="AA545" s="24">
        <f t="shared" si="99"/>
        <v>5.108644354000693</v>
      </c>
      <c r="AB545" s="25"/>
      <c r="AC545" s="24">
        <f t="shared" si="100"/>
        <v>201.51829176769428</v>
      </c>
      <c r="AD545" s="35">
        <v>1555.878084179971</v>
      </c>
      <c r="AE545" s="27">
        <f t="shared" si="101"/>
        <v>3135.378937227406</v>
      </c>
      <c r="AG545" s="30">
        <f>F545/H545</f>
        <v>16576076.555023925</v>
      </c>
      <c r="AH545" s="23">
        <f>(M545/AG545)*100</f>
        <v>0.42708266799445793</v>
      </c>
      <c r="AI545" s="23">
        <f>(Q545/AG545)*100</f>
        <v>8.680250692760652</v>
      </c>
      <c r="AJ545" s="23">
        <f>(R545/AG545)*100</f>
        <v>7.739595831024131</v>
      </c>
      <c r="AK545" s="23">
        <f>(U545/AG545)*100</f>
        <v>7.739595831024131</v>
      </c>
      <c r="AL545" s="23">
        <f t="shared" si="107"/>
        <v>16.847</v>
      </c>
    </row>
    <row r="546" spans="1:38" ht="12.75">
      <c r="A546" s="14" t="s">
        <v>1131</v>
      </c>
      <c r="B546" s="15" t="s">
        <v>1132</v>
      </c>
      <c r="C546" s="16" t="s">
        <v>1133</v>
      </c>
      <c r="D546" s="17"/>
      <c r="E546" s="17"/>
      <c r="F546" s="36">
        <v>566364307</v>
      </c>
      <c r="G546" s="34">
        <v>92.51</v>
      </c>
      <c r="H546" s="20">
        <f t="shared" si="102"/>
        <v>0.9251</v>
      </c>
      <c r="I546" s="18">
        <v>3523991.52</v>
      </c>
      <c r="J546" s="18">
        <v>323256.84</v>
      </c>
      <c r="L546" s="18">
        <v>402114.93</v>
      </c>
      <c r="M546" s="21">
        <f t="shared" si="103"/>
        <v>4249363.29</v>
      </c>
      <c r="N546" s="18">
        <v>7251444.87</v>
      </c>
      <c r="Q546" s="21">
        <f t="shared" si="104"/>
        <v>7251444.87</v>
      </c>
      <c r="R546" s="18">
        <v>1643097.26</v>
      </c>
      <c r="S546" s="18">
        <v>113280</v>
      </c>
      <c r="U546" s="22">
        <f t="shared" si="105"/>
        <v>1756377.26</v>
      </c>
      <c r="V546" s="21">
        <f t="shared" si="106"/>
        <v>13257185.42</v>
      </c>
      <c r="W546" s="23">
        <f t="shared" si="96"/>
        <v>0.2901131373732561</v>
      </c>
      <c r="X546" s="23">
        <f t="shared" si="96"/>
        <v>0.02000126042547381</v>
      </c>
      <c r="Y546" s="23">
        <f t="shared" si="97"/>
        <v>0.31011439779872996</v>
      </c>
      <c r="Z546" s="24">
        <f t="shared" si="98"/>
        <v>1.2803499055953043</v>
      </c>
      <c r="AA546" s="24">
        <f t="shared" si="99"/>
        <v>0.7502879749800335</v>
      </c>
      <c r="AB546" s="25"/>
      <c r="AC546" s="24">
        <f t="shared" si="100"/>
        <v>2.3407522783740675</v>
      </c>
      <c r="AD546" s="35">
        <v>255357.8896882494</v>
      </c>
      <c r="AE546" s="27">
        <f t="shared" si="101"/>
        <v>5977.295620885636</v>
      </c>
      <c r="AG546" s="30">
        <f>F546/H546</f>
        <v>612219551.3998487</v>
      </c>
      <c r="AH546" s="23">
        <f>(M546/AG546)*100</f>
        <v>0.6940914056540289</v>
      </c>
      <c r="AI546" s="23">
        <f>(Q546/AG546)*100</f>
        <v>1.184451697666216</v>
      </c>
      <c r="AJ546" s="23">
        <f>(R546/AG546)*100</f>
        <v>0.2683836633839992</v>
      </c>
      <c r="AK546" s="23">
        <f>(U546/AG546)*100</f>
        <v>0.28688682940360505</v>
      </c>
      <c r="AL546" s="23">
        <f t="shared" si="107"/>
        <v>2.165</v>
      </c>
    </row>
    <row r="547" spans="1:38" ht="12.75">
      <c r="A547" s="14" t="s">
        <v>1134</v>
      </c>
      <c r="B547" s="15" t="s">
        <v>1135</v>
      </c>
      <c r="C547" s="16" t="s">
        <v>1133</v>
      </c>
      <c r="D547" s="17"/>
      <c r="E547" s="17"/>
      <c r="F547" s="36">
        <v>212839644</v>
      </c>
      <c r="G547" s="34">
        <v>98.34</v>
      </c>
      <c r="H547" s="20">
        <f t="shared" si="102"/>
        <v>0.9834</v>
      </c>
      <c r="I547" s="18">
        <v>1180863.21</v>
      </c>
      <c r="L547" s="18">
        <v>134574.01</v>
      </c>
      <c r="M547" s="21">
        <f t="shared" si="103"/>
        <v>1315437.22</v>
      </c>
      <c r="N547" s="18">
        <v>2868314</v>
      </c>
      <c r="Q547" s="21">
        <f t="shared" si="104"/>
        <v>2868314</v>
      </c>
      <c r="R547" s="18">
        <v>1750200</v>
      </c>
      <c r="S547" s="18">
        <v>85135.86</v>
      </c>
      <c r="T547" s="18">
        <v>74548</v>
      </c>
      <c r="U547" s="22">
        <f t="shared" si="105"/>
        <v>1909883.86</v>
      </c>
      <c r="V547" s="21">
        <f t="shared" si="106"/>
        <v>6093635.079999999</v>
      </c>
      <c r="W547" s="23">
        <f t="shared" si="96"/>
        <v>0.8223092122818999</v>
      </c>
      <c r="X547" s="23">
        <f t="shared" si="96"/>
        <v>0.04000000112760948</v>
      </c>
      <c r="Y547" s="23">
        <f t="shared" si="97"/>
        <v>0.8973346431645037</v>
      </c>
      <c r="Z547" s="24">
        <f t="shared" si="98"/>
        <v>1.3476408558548425</v>
      </c>
      <c r="AA547" s="24">
        <f t="shared" si="99"/>
        <v>0.6180414490826718</v>
      </c>
      <c r="AB547" s="25"/>
      <c r="AC547" s="24">
        <f t="shared" si="100"/>
        <v>2.8630169481020173</v>
      </c>
      <c r="AD547" s="35">
        <v>182033.70508054522</v>
      </c>
      <c r="AE547" s="27">
        <f t="shared" si="101"/>
        <v>5211.655827714053</v>
      </c>
      <c r="AG547" s="30">
        <f>F547/H547</f>
        <v>216432422.20866382</v>
      </c>
      <c r="AH547" s="23">
        <f>(M547/AG547)*100</f>
        <v>0.6077819610278995</v>
      </c>
      <c r="AI547" s="23">
        <f>(Q547/AG547)*100</f>
        <v>1.3252700176476522</v>
      </c>
      <c r="AJ547" s="23">
        <f>(R547/AG547)*100</f>
        <v>0.8086588793580204</v>
      </c>
      <c r="AK547" s="23">
        <f>(U547/AG547)*100</f>
        <v>0.8824388880879729</v>
      </c>
      <c r="AL547" s="23">
        <f t="shared" si="107"/>
        <v>2.815</v>
      </c>
    </row>
    <row r="548" spans="1:38" ht="12.75">
      <c r="A548" s="14" t="s">
        <v>1136</v>
      </c>
      <c r="B548" s="15" t="s">
        <v>1137</v>
      </c>
      <c r="C548" s="16" t="s">
        <v>1133</v>
      </c>
      <c r="D548" s="17"/>
      <c r="E548" s="17"/>
      <c r="F548" s="36">
        <v>137764921</v>
      </c>
      <c r="G548" s="34">
        <v>57.56</v>
      </c>
      <c r="H548" s="20">
        <f t="shared" si="102"/>
        <v>0.5756</v>
      </c>
      <c r="I548" s="18">
        <v>1286777.8</v>
      </c>
      <c r="L548" s="18">
        <v>158356.52</v>
      </c>
      <c r="M548" s="21">
        <f t="shared" si="103"/>
        <v>1445134.32</v>
      </c>
      <c r="N548" s="18">
        <v>3367750</v>
      </c>
      <c r="Q548" s="21">
        <f t="shared" si="104"/>
        <v>3367750</v>
      </c>
      <c r="R548" s="18">
        <v>1822913.53</v>
      </c>
      <c r="T548" s="18">
        <v>89597</v>
      </c>
      <c r="U548" s="22">
        <f t="shared" si="105"/>
        <v>1912510.53</v>
      </c>
      <c r="V548" s="21">
        <f t="shared" si="106"/>
        <v>6725394.85</v>
      </c>
      <c r="W548" s="23">
        <f t="shared" si="96"/>
        <v>1.3232058761896288</v>
      </c>
      <c r="X548" s="23">
        <f t="shared" si="96"/>
        <v>0</v>
      </c>
      <c r="Y548" s="23">
        <f t="shared" si="97"/>
        <v>1.3882420257040615</v>
      </c>
      <c r="Z548" s="24">
        <f t="shared" si="98"/>
        <v>2.4445627925849136</v>
      </c>
      <c r="AA548" s="24">
        <f t="shared" si="99"/>
        <v>1.0489856993421425</v>
      </c>
      <c r="AB548" s="25"/>
      <c r="AC548" s="24">
        <f t="shared" si="100"/>
        <v>4.881790517631117</v>
      </c>
      <c r="AD548" s="35">
        <v>121671.41148325359</v>
      </c>
      <c r="AE548" s="27">
        <f t="shared" si="101"/>
        <v>5939.743428457412</v>
      </c>
      <c r="AG548" s="30">
        <f>F548/H548</f>
        <v>239341419.3884642</v>
      </c>
      <c r="AH548" s="23">
        <f>(M548/AG548)*100</f>
        <v>0.6037961685413371</v>
      </c>
      <c r="AI548" s="23">
        <f>(Q548/AG548)*100</f>
        <v>1.4070903434118762</v>
      </c>
      <c r="AJ548" s="23">
        <f>(R548/AG548)*100</f>
        <v>0.7616373023347504</v>
      </c>
      <c r="AK548" s="23">
        <f>(U548/AG548)*100</f>
        <v>0.7990721099952578</v>
      </c>
      <c r="AL548" s="23">
        <f t="shared" si="107"/>
        <v>2.81</v>
      </c>
    </row>
    <row r="549" spans="1:38" ht="12.75">
      <c r="A549" s="14" t="s">
        <v>1138</v>
      </c>
      <c r="B549" s="15" t="s">
        <v>1139</v>
      </c>
      <c r="C549" s="16" t="s">
        <v>1133</v>
      </c>
      <c r="D549" s="17"/>
      <c r="E549" s="17"/>
      <c r="F549" s="36">
        <v>728793557</v>
      </c>
      <c r="G549" s="34">
        <v>91.72</v>
      </c>
      <c r="H549" s="20">
        <f t="shared" si="102"/>
        <v>0.9172</v>
      </c>
      <c r="I549" s="18">
        <v>4571215.7</v>
      </c>
      <c r="J549" s="18">
        <v>419696.76</v>
      </c>
      <c r="L549" s="18">
        <v>522081.24</v>
      </c>
      <c r="M549" s="21">
        <f t="shared" si="103"/>
        <v>5512993.7</v>
      </c>
      <c r="N549" s="18">
        <v>4792461.7</v>
      </c>
      <c r="O549" s="18">
        <v>5199952.49</v>
      </c>
      <c r="Q549" s="21">
        <f t="shared" si="104"/>
        <v>9992414.190000001</v>
      </c>
      <c r="S549" s="18">
        <v>255078</v>
      </c>
      <c r="U549" s="22">
        <f t="shared" si="105"/>
        <v>255078</v>
      </c>
      <c r="V549" s="21">
        <f t="shared" si="106"/>
        <v>15760485.89</v>
      </c>
      <c r="W549" s="23">
        <f t="shared" si="96"/>
        <v>0</v>
      </c>
      <c r="X549" s="23">
        <f t="shared" si="96"/>
        <v>0.03500003499619303</v>
      </c>
      <c r="Y549" s="23">
        <f t="shared" si="97"/>
        <v>0.03500003499619303</v>
      </c>
      <c r="Z549" s="24">
        <f t="shared" si="98"/>
        <v>1.3710898091817243</v>
      </c>
      <c r="AA549" s="24">
        <f t="shared" si="99"/>
        <v>0.7564547802389532</v>
      </c>
      <c r="AB549" s="25"/>
      <c r="AC549" s="24">
        <f t="shared" si="100"/>
        <v>2.1625446244168707</v>
      </c>
      <c r="AD549" s="35">
        <v>304819.1346153846</v>
      </c>
      <c r="AE549" s="27">
        <f t="shared" si="101"/>
        <v>6591.849809819025</v>
      </c>
      <c r="AG549" s="30">
        <f>F549/H549</f>
        <v>794585212.6035761</v>
      </c>
      <c r="AH549" s="23">
        <f>(M549/AG549)*100</f>
        <v>0.693820324435168</v>
      </c>
      <c r="AI549" s="23">
        <f>(Q549/AG549)*100</f>
        <v>1.2575635729814776</v>
      </c>
      <c r="AJ549" s="23">
        <f>(R549/AG549)*100</f>
        <v>0</v>
      </c>
      <c r="AK549" s="23">
        <f>(U549/AG549)*100</f>
        <v>0.032102032098508246</v>
      </c>
      <c r="AL549" s="23">
        <f t="shared" si="107"/>
        <v>1.984</v>
      </c>
    </row>
    <row r="550" spans="1:38" ht="12.75">
      <c r="A550" s="14" t="s">
        <v>1140</v>
      </c>
      <c r="B550" s="15" t="s">
        <v>496</v>
      </c>
      <c r="C550" s="16" t="s">
        <v>1133</v>
      </c>
      <c r="D550" s="17"/>
      <c r="E550" s="17"/>
      <c r="F550" s="36">
        <v>421131591</v>
      </c>
      <c r="G550" s="34">
        <v>99.83</v>
      </c>
      <c r="H550" s="20">
        <f t="shared" si="102"/>
        <v>0.9983</v>
      </c>
      <c r="I550" s="18">
        <v>2345197.52</v>
      </c>
      <c r="J550" s="18">
        <v>214508.44</v>
      </c>
      <c r="L550" s="18">
        <v>266837.5</v>
      </c>
      <c r="M550" s="21">
        <f t="shared" si="103"/>
        <v>2826543.46</v>
      </c>
      <c r="N550" s="18">
        <v>4038164</v>
      </c>
      <c r="O550" s="18">
        <v>3746238.49</v>
      </c>
      <c r="Q550" s="21">
        <f t="shared" si="104"/>
        <v>7784402.49</v>
      </c>
      <c r="R550" s="18">
        <v>741405</v>
      </c>
      <c r="S550" s="18">
        <v>273736</v>
      </c>
      <c r="U550" s="22">
        <f t="shared" si="105"/>
        <v>1015141</v>
      </c>
      <c r="V550" s="21">
        <f t="shared" si="106"/>
        <v>11626086.95</v>
      </c>
      <c r="W550" s="23">
        <f t="shared" si="96"/>
        <v>0.1760506729593696</v>
      </c>
      <c r="X550" s="23">
        <f t="shared" si="96"/>
        <v>0.06500011061863084</v>
      </c>
      <c r="Y550" s="23">
        <f t="shared" si="97"/>
        <v>0.24105078357800044</v>
      </c>
      <c r="Z550" s="24">
        <f t="shared" si="98"/>
        <v>1.8484489542842204</v>
      </c>
      <c r="AA550" s="24">
        <f t="shared" si="99"/>
        <v>0.6711782066237818</v>
      </c>
      <c r="AB550" s="25"/>
      <c r="AC550" s="24">
        <f t="shared" si="100"/>
        <v>2.7606779444860026</v>
      </c>
      <c r="AD550" s="35">
        <v>311691.13924050634</v>
      </c>
      <c r="AE550" s="27">
        <f t="shared" si="101"/>
        <v>8604.788535929814</v>
      </c>
      <c r="AG550" s="30">
        <f>F550/H550</f>
        <v>421848733.84754086</v>
      </c>
      <c r="AH550" s="23">
        <f>(M550/AG550)*100</f>
        <v>0.6700372036725214</v>
      </c>
      <c r="AI550" s="23">
        <f>(Q550/AG550)*100</f>
        <v>1.8453065910619373</v>
      </c>
      <c r="AJ550" s="23">
        <f>(R550/AG550)*100</f>
        <v>0.17575138681533867</v>
      </c>
      <c r="AK550" s="23">
        <f>(U550/AG550)*100</f>
        <v>0.24064099724591784</v>
      </c>
      <c r="AL550" s="23">
        <f t="shared" si="107"/>
        <v>2.7560000000000002</v>
      </c>
    </row>
    <row r="551" spans="1:38" ht="12.75">
      <c r="A551" s="14" t="s">
        <v>1141</v>
      </c>
      <c r="B551" s="15" t="s">
        <v>1142</v>
      </c>
      <c r="C551" s="16" t="s">
        <v>1133</v>
      </c>
      <c r="D551" s="17"/>
      <c r="E551" s="17"/>
      <c r="F551" s="36">
        <v>292578507</v>
      </c>
      <c r="G551" s="34">
        <v>92.15</v>
      </c>
      <c r="H551" s="20">
        <f t="shared" si="102"/>
        <v>0.9215000000000001</v>
      </c>
      <c r="I551" s="18">
        <v>1631534.45</v>
      </c>
      <c r="J551" s="18">
        <v>149668.61</v>
      </c>
      <c r="L551" s="18">
        <v>186180.08</v>
      </c>
      <c r="M551" s="21">
        <f t="shared" si="103"/>
        <v>1967383.1400000001</v>
      </c>
      <c r="N551" s="18">
        <v>1947923</v>
      </c>
      <c r="O551" s="18">
        <v>1750197.02</v>
      </c>
      <c r="Q551" s="21">
        <f t="shared" si="104"/>
        <v>3698120.02</v>
      </c>
      <c r="R551" s="18">
        <v>427107</v>
      </c>
      <c r="S551" s="18">
        <v>58480</v>
      </c>
      <c r="U551" s="22">
        <f t="shared" si="105"/>
        <v>485587</v>
      </c>
      <c r="V551" s="21">
        <f t="shared" si="106"/>
        <v>6151090.16</v>
      </c>
      <c r="W551" s="23">
        <f t="shared" si="96"/>
        <v>0.14598030606533924</v>
      </c>
      <c r="X551" s="23">
        <f t="shared" si="96"/>
        <v>0.01998779766826823</v>
      </c>
      <c r="Y551" s="23">
        <f t="shared" si="97"/>
        <v>0.16596810373360746</v>
      </c>
      <c r="Z551" s="24">
        <f t="shared" si="98"/>
        <v>1.263975285785432</v>
      </c>
      <c r="AA551" s="24">
        <f t="shared" si="99"/>
        <v>0.6724291405315019</v>
      </c>
      <c r="AB551" s="25"/>
      <c r="AC551" s="24">
        <f t="shared" si="100"/>
        <v>2.102372530050541</v>
      </c>
      <c r="AD551" s="35">
        <v>327971.89054726367</v>
      </c>
      <c r="AE551" s="27">
        <f t="shared" si="101"/>
        <v>6895.190933153099</v>
      </c>
      <c r="AG551" s="30">
        <f>F551/H551</f>
        <v>317502449.2674986</v>
      </c>
      <c r="AH551" s="23">
        <f>(M551/AG551)*100</f>
        <v>0.6196434529997791</v>
      </c>
      <c r="AI551" s="23">
        <f>(Q551/AG551)*100</f>
        <v>1.1647532258512756</v>
      </c>
      <c r="AJ551" s="23">
        <f>(R551/AG551)*100</f>
        <v>0.13452085203921013</v>
      </c>
      <c r="AK551" s="23">
        <f>(U551/AG551)*100</f>
        <v>0.1529396075905193</v>
      </c>
      <c r="AL551" s="23">
        <f t="shared" si="107"/>
        <v>1.9380000000000002</v>
      </c>
    </row>
    <row r="552" spans="1:38" ht="12.75">
      <c r="A552" s="14" t="s">
        <v>1143</v>
      </c>
      <c r="B552" s="15" t="s">
        <v>425</v>
      </c>
      <c r="C552" s="16" t="s">
        <v>1133</v>
      </c>
      <c r="D552" s="17"/>
      <c r="E552" s="17"/>
      <c r="F552" s="36">
        <v>600481786</v>
      </c>
      <c r="G552" s="34">
        <v>83.42</v>
      </c>
      <c r="H552" s="20">
        <f t="shared" si="102"/>
        <v>0.8342</v>
      </c>
      <c r="I552" s="18">
        <v>4030565.89</v>
      </c>
      <c r="J552" s="18">
        <v>368415.82</v>
      </c>
      <c r="L552" s="18">
        <v>458290.38</v>
      </c>
      <c r="M552" s="21">
        <f t="shared" si="103"/>
        <v>4857272.09</v>
      </c>
      <c r="N552" s="18">
        <v>8099081</v>
      </c>
      <c r="Q552" s="21">
        <f t="shared" si="104"/>
        <v>8099081</v>
      </c>
      <c r="R552" s="18">
        <v>2633975.31</v>
      </c>
      <c r="S552" s="18">
        <v>240192.71</v>
      </c>
      <c r="U552" s="22">
        <f t="shared" si="105"/>
        <v>2874168.02</v>
      </c>
      <c r="V552" s="21">
        <f t="shared" si="106"/>
        <v>15830521.110000001</v>
      </c>
      <c r="W552" s="23">
        <f t="shared" si="96"/>
        <v>0.43864366437252766</v>
      </c>
      <c r="X552" s="23">
        <f t="shared" si="96"/>
        <v>0.039999999267255046</v>
      </c>
      <c r="Y552" s="23">
        <f t="shared" si="97"/>
        <v>0.4786436636397827</v>
      </c>
      <c r="Z552" s="24">
        <f t="shared" si="98"/>
        <v>1.3487638074670927</v>
      </c>
      <c r="AA552" s="24">
        <f t="shared" si="99"/>
        <v>0.8088958238610089</v>
      </c>
      <c r="AB552" s="25"/>
      <c r="AC552" s="24">
        <f t="shared" si="100"/>
        <v>2.6363032949678846</v>
      </c>
      <c r="AD552" s="35">
        <v>270506.5337763012</v>
      </c>
      <c r="AE552" s="27">
        <f t="shared" si="101"/>
        <v>7131.372663048042</v>
      </c>
      <c r="AG552" s="30">
        <f>F552/H552</f>
        <v>719829520.4986813</v>
      </c>
      <c r="AH552" s="23">
        <f>(M552/AG552)*100</f>
        <v>0.6747808962648536</v>
      </c>
      <c r="AI552" s="23">
        <f>(Q552/AG552)*100</f>
        <v>1.1251387681890488</v>
      </c>
      <c r="AJ552" s="23">
        <f>(R552/AG552)*100</f>
        <v>0.36591654481956265</v>
      </c>
      <c r="AK552" s="23">
        <f>(U552/AG552)*100</f>
        <v>0.39928454420830684</v>
      </c>
      <c r="AL552" s="23">
        <f t="shared" si="107"/>
        <v>2.199</v>
      </c>
    </row>
    <row r="553" spans="1:38" ht="12.75">
      <c r="A553" s="14" t="s">
        <v>1144</v>
      </c>
      <c r="B553" s="15" t="s">
        <v>1145</v>
      </c>
      <c r="C553" s="16" t="s">
        <v>1133</v>
      </c>
      <c r="D553" s="33"/>
      <c r="E553" s="17"/>
      <c r="F553" s="36">
        <v>1084848633</v>
      </c>
      <c r="G553" s="34">
        <v>103.81</v>
      </c>
      <c r="H553" s="20">
        <f t="shared" si="102"/>
        <v>1.0381</v>
      </c>
      <c r="I553" s="18">
        <v>5766434.8100000005</v>
      </c>
      <c r="L553" s="18">
        <v>659965.02</v>
      </c>
      <c r="M553" s="21">
        <f t="shared" si="103"/>
        <v>6426399.83</v>
      </c>
      <c r="N553" s="18">
        <v>14423772</v>
      </c>
      <c r="Q553" s="21">
        <f t="shared" si="104"/>
        <v>14423772</v>
      </c>
      <c r="R553" s="18">
        <v>5738641.84</v>
      </c>
      <c r="T553" s="18">
        <v>369648</v>
      </c>
      <c r="U553" s="22">
        <f t="shared" si="105"/>
        <v>6108289.84</v>
      </c>
      <c r="V553" s="21">
        <f t="shared" si="106"/>
        <v>26958461.67</v>
      </c>
      <c r="W553" s="23">
        <f t="shared" si="96"/>
        <v>0.5289808794919687</v>
      </c>
      <c r="X553" s="23">
        <f t="shared" si="96"/>
        <v>0</v>
      </c>
      <c r="Y553" s="23">
        <f t="shared" si="97"/>
        <v>0.5630545731627428</v>
      </c>
      <c r="Z553" s="24">
        <f t="shared" si="98"/>
        <v>1.329565393847899</v>
      </c>
      <c r="AA553" s="24">
        <f t="shared" si="99"/>
        <v>0.5923775570632995</v>
      </c>
      <c r="AB553" s="25"/>
      <c r="AC553" s="24">
        <f t="shared" si="100"/>
        <v>2.484997524073942</v>
      </c>
      <c r="AD553" s="35">
        <v>285897.7618243243</v>
      </c>
      <c r="AE553" s="27">
        <f t="shared" si="101"/>
        <v>7104.552302717275</v>
      </c>
      <c r="AG553" s="30">
        <f>F553/H553</f>
        <v>1045032880.2620171</v>
      </c>
      <c r="AH553" s="23">
        <f>(M553/AG553)*100</f>
        <v>0.6149471419874113</v>
      </c>
      <c r="AI553" s="23">
        <f>(Q553/AG553)*100</f>
        <v>1.380221835353504</v>
      </c>
      <c r="AJ553" s="23">
        <f>(R553/AG553)*100</f>
        <v>0.5491350510006128</v>
      </c>
      <c r="AK553" s="23">
        <f>(U553/AG553)*100</f>
        <v>0.5845069524002433</v>
      </c>
      <c r="AL553" s="23">
        <f t="shared" si="107"/>
        <v>2.58</v>
      </c>
    </row>
    <row r="554" spans="1:38" ht="12.75">
      <c r="A554" s="14" t="s">
        <v>1146</v>
      </c>
      <c r="B554" s="15" t="s">
        <v>1147</v>
      </c>
      <c r="C554" s="16" t="s">
        <v>1133</v>
      </c>
      <c r="D554" s="17"/>
      <c r="E554" s="17"/>
      <c r="F554" s="36">
        <v>157761741</v>
      </c>
      <c r="G554" s="34">
        <v>74.97</v>
      </c>
      <c r="H554" s="20">
        <f t="shared" si="102"/>
        <v>0.7497</v>
      </c>
      <c r="I554" s="18">
        <v>1192178.84</v>
      </c>
      <c r="J554" s="18">
        <v>109135.88</v>
      </c>
      <c r="L554" s="18">
        <v>135759.44</v>
      </c>
      <c r="M554" s="21">
        <f t="shared" si="103"/>
        <v>1437074.1600000001</v>
      </c>
      <c r="N554" s="18">
        <v>1445538.3</v>
      </c>
      <c r="O554" s="18">
        <v>1079302.76</v>
      </c>
      <c r="Q554" s="21">
        <f t="shared" si="104"/>
        <v>2524841.06</v>
      </c>
      <c r="R554" s="18">
        <v>352194</v>
      </c>
      <c r="S554" s="18">
        <v>15776</v>
      </c>
      <c r="U554" s="22">
        <f t="shared" si="105"/>
        <v>367970</v>
      </c>
      <c r="V554" s="21">
        <f t="shared" si="106"/>
        <v>4329885.22</v>
      </c>
      <c r="W554" s="23">
        <f t="shared" si="96"/>
        <v>0.22324424018621852</v>
      </c>
      <c r="X554" s="23">
        <f t="shared" si="96"/>
        <v>0.009999889643712795</v>
      </c>
      <c r="Y554" s="23">
        <f t="shared" si="97"/>
        <v>0.23324412982993134</v>
      </c>
      <c r="Z554" s="24">
        <f t="shared" si="98"/>
        <v>1.6004140446193478</v>
      </c>
      <c r="AA554" s="24">
        <f t="shared" si="99"/>
        <v>0.9109142374385943</v>
      </c>
      <c r="AB554" s="25"/>
      <c r="AC554" s="24">
        <f t="shared" si="100"/>
        <v>2.744572411887873</v>
      </c>
      <c r="AD554" s="35">
        <v>251969.56155143338</v>
      </c>
      <c r="AE554" s="27">
        <f t="shared" si="101"/>
        <v>6915.487072695474</v>
      </c>
      <c r="AG554" s="30">
        <f>F554/H554</f>
        <v>210433161.2645058</v>
      </c>
      <c r="AH554" s="23">
        <f>(M554/AG554)*100</f>
        <v>0.6829124038077141</v>
      </c>
      <c r="AI554" s="23">
        <f>(Q554/AG554)*100</f>
        <v>1.1998304092511252</v>
      </c>
      <c r="AJ554" s="23">
        <f>(R554/AG554)*100</f>
        <v>0.16736620686760803</v>
      </c>
      <c r="AK554" s="23">
        <f>(U554/AG554)*100</f>
        <v>0.17486312413349953</v>
      </c>
      <c r="AL554" s="23">
        <f t="shared" si="107"/>
        <v>2.058</v>
      </c>
    </row>
    <row r="555" spans="1:38" ht="12.75">
      <c r="A555" s="14" t="s">
        <v>1148</v>
      </c>
      <c r="B555" s="15" t="s">
        <v>1149</v>
      </c>
      <c r="C555" s="16" t="s">
        <v>1133</v>
      </c>
      <c r="D555" s="17"/>
      <c r="E555" s="17"/>
      <c r="F555" s="36">
        <v>480893871</v>
      </c>
      <c r="G555" s="34">
        <v>81.77</v>
      </c>
      <c r="H555" s="20">
        <f t="shared" si="102"/>
        <v>0.8177</v>
      </c>
      <c r="I555" s="18">
        <v>3387107.86</v>
      </c>
      <c r="J555" s="18">
        <v>309685.25</v>
      </c>
      <c r="L555" s="18">
        <v>385232.57</v>
      </c>
      <c r="M555" s="21">
        <f t="shared" si="103"/>
        <v>4082025.6799999997</v>
      </c>
      <c r="N555" s="18">
        <v>5838218</v>
      </c>
      <c r="Q555" s="21">
        <f t="shared" si="104"/>
        <v>5838218</v>
      </c>
      <c r="R555" s="18">
        <v>1170237</v>
      </c>
      <c r="S555" s="18">
        <v>240447</v>
      </c>
      <c r="U555" s="22">
        <f t="shared" si="105"/>
        <v>1410684</v>
      </c>
      <c r="V555" s="21">
        <f t="shared" si="106"/>
        <v>11330927.68</v>
      </c>
      <c r="W555" s="23">
        <f t="shared" si="96"/>
        <v>0.24334620808673188</v>
      </c>
      <c r="X555" s="23">
        <f t="shared" si="96"/>
        <v>0.05000001341252279</v>
      </c>
      <c r="Y555" s="23">
        <f t="shared" si="97"/>
        <v>0.29334622149925466</v>
      </c>
      <c r="Z555" s="24">
        <f t="shared" si="98"/>
        <v>1.2140346034894671</v>
      </c>
      <c r="AA555" s="24">
        <f t="shared" si="99"/>
        <v>0.8488412779126477</v>
      </c>
      <c r="AB555" s="25"/>
      <c r="AC555" s="24">
        <f t="shared" si="100"/>
        <v>2.3562221029013695</v>
      </c>
      <c r="AD555" s="35">
        <v>206592.2077922078</v>
      </c>
      <c r="AE555" s="27">
        <f t="shared" si="101"/>
        <v>4867.7712628719255</v>
      </c>
      <c r="AG555" s="30">
        <f>F555/H555</f>
        <v>588105504.4637398</v>
      </c>
      <c r="AH555" s="23">
        <f>(M555/AG555)*100</f>
        <v>0.6940975129491721</v>
      </c>
      <c r="AI555" s="23">
        <f>(Q555/AG555)*100</f>
        <v>0.9927160952733374</v>
      </c>
      <c r="AJ555" s="23">
        <f>(R555/AG555)*100</f>
        <v>0.19898419435252068</v>
      </c>
      <c r="AK555" s="23">
        <f>(U555/AG555)*100</f>
        <v>0.23986920531994055</v>
      </c>
      <c r="AL555" s="23">
        <f t="shared" si="107"/>
        <v>1.9269999999999998</v>
      </c>
    </row>
    <row r="556" spans="1:38" ht="12.75">
      <c r="A556" s="14" t="s">
        <v>1150</v>
      </c>
      <c r="B556" s="15" t="s">
        <v>1151</v>
      </c>
      <c r="C556" s="16" t="s">
        <v>1133</v>
      </c>
      <c r="D556" s="17"/>
      <c r="E556" s="17"/>
      <c r="F556" s="36">
        <v>263499179</v>
      </c>
      <c r="G556" s="34">
        <v>104.59</v>
      </c>
      <c r="H556" s="20">
        <f t="shared" si="102"/>
        <v>1.0459</v>
      </c>
      <c r="I556" s="18">
        <v>1440542.37</v>
      </c>
      <c r="J556" s="18">
        <v>131815.1</v>
      </c>
      <c r="L556" s="18">
        <v>163971.22</v>
      </c>
      <c r="M556" s="21">
        <f t="shared" si="103"/>
        <v>1736328.6900000002</v>
      </c>
      <c r="N556" s="18">
        <v>3486173</v>
      </c>
      <c r="Q556" s="21">
        <f t="shared" si="104"/>
        <v>3486173</v>
      </c>
      <c r="R556" s="18">
        <v>542524</v>
      </c>
      <c r="S556" s="18">
        <v>52700</v>
      </c>
      <c r="U556" s="22">
        <f t="shared" si="105"/>
        <v>595224</v>
      </c>
      <c r="V556" s="21">
        <f t="shared" si="106"/>
        <v>5817725.6899999995</v>
      </c>
      <c r="W556" s="23">
        <f t="shared" si="96"/>
        <v>0.20589210260879032</v>
      </c>
      <c r="X556" s="23">
        <f t="shared" si="96"/>
        <v>0.02000006231518467</v>
      </c>
      <c r="Y556" s="23">
        <f t="shared" si="97"/>
        <v>0.225892164923975</v>
      </c>
      <c r="Z556" s="24">
        <f t="shared" si="98"/>
        <v>1.3230299286814855</v>
      </c>
      <c r="AA556" s="24">
        <f t="shared" si="99"/>
        <v>0.6589503225738704</v>
      </c>
      <c r="AB556" s="25"/>
      <c r="AC556" s="24">
        <f t="shared" si="100"/>
        <v>2.2078724161793306</v>
      </c>
      <c r="AD556" s="35">
        <v>307800</v>
      </c>
      <c r="AE556" s="27">
        <f t="shared" si="101"/>
        <v>6795.83129699998</v>
      </c>
      <c r="AG556" s="30">
        <f>F556/H556</f>
        <v>251935346.59145233</v>
      </c>
      <c r="AH556" s="23">
        <f>(M556/AG556)*100</f>
        <v>0.689196142380011</v>
      </c>
      <c r="AI556" s="23">
        <f>(Q556/AG556)*100</f>
        <v>1.383757002407966</v>
      </c>
      <c r="AJ556" s="23">
        <f>(R556/AG556)*100</f>
        <v>0.21534255011853376</v>
      </c>
      <c r="AK556" s="23">
        <f>(U556/AG556)*100</f>
        <v>0.2362606152939854</v>
      </c>
      <c r="AL556" s="23">
        <f t="shared" si="107"/>
        <v>2.309</v>
      </c>
    </row>
    <row r="557" spans="1:38" ht="12.75">
      <c r="A557" s="14" t="s">
        <v>1152</v>
      </c>
      <c r="B557" s="15" t="s">
        <v>1153</v>
      </c>
      <c r="C557" s="16" t="s">
        <v>1133</v>
      </c>
      <c r="D557" s="17"/>
      <c r="E557" s="17"/>
      <c r="F557" s="36">
        <v>697400147</v>
      </c>
      <c r="G557" s="34">
        <v>106.55</v>
      </c>
      <c r="H557" s="20">
        <f t="shared" si="102"/>
        <v>1.0655</v>
      </c>
      <c r="I557" s="18">
        <v>3585259.11</v>
      </c>
      <c r="J557" s="18">
        <v>328110.98</v>
      </c>
      <c r="L557" s="18">
        <v>408153.23</v>
      </c>
      <c r="M557" s="21">
        <f t="shared" si="103"/>
        <v>4321523.32</v>
      </c>
      <c r="O557" s="18">
        <v>7827348.8</v>
      </c>
      <c r="Q557" s="21">
        <f t="shared" si="104"/>
        <v>7827348.8</v>
      </c>
      <c r="R557" s="18">
        <v>1948341</v>
      </c>
      <c r="U557" s="22">
        <f t="shared" si="105"/>
        <v>1948341</v>
      </c>
      <c r="V557" s="21">
        <f t="shared" si="106"/>
        <v>14097213.120000001</v>
      </c>
      <c r="W557" s="23">
        <f t="shared" si="96"/>
        <v>0.2793720374710503</v>
      </c>
      <c r="X557" s="23">
        <f t="shared" si="96"/>
        <v>0</v>
      </c>
      <c r="Y557" s="23">
        <f t="shared" si="97"/>
        <v>0.2793720374710503</v>
      </c>
      <c r="Z557" s="24">
        <f t="shared" si="98"/>
        <v>1.1223612202651285</v>
      </c>
      <c r="AA557" s="24">
        <f t="shared" si="99"/>
        <v>0.6196619456691913</v>
      </c>
      <c r="AB557" s="25"/>
      <c r="AC557" s="24">
        <f t="shared" si="100"/>
        <v>2.02139520340537</v>
      </c>
      <c r="AD557" s="35">
        <v>320681.8965517241</v>
      </c>
      <c r="AE557" s="27">
        <f t="shared" si="101"/>
        <v>6482.248475085921</v>
      </c>
      <c r="AG557" s="30">
        <f>F557/H557</f>
        <v>654528528.3904271</v>
      </c>
      <c r="AH557" s="23">
        <f>(M557/AG557)*100</f>
        <v>0.6602498031105232</v>
      </c>
      <c r="AI557" s="23">
        <f>(Q557/AG557)*100</f>
        <v>1.1958758801924942</v>
      </c>
      <c r="AJ557" s="23">
        <f>(R557/AG557)*100</f>
        <v>0.2976709059254041</v>
      </c>
      <c r="AK557" s="23">
        <f>(U557/AG557)*100</f>
        <v>0.2976709059254041</v>
      </c>
      <c r="AL557" s="23">
        <f t="shared" si="107"/>
        <v>2.154</v>
      </c>
    </row>
    <row r="558" spans="1:38" ht="12.75">
      <c r="A558" s="14" t="s">
        <v>1154</v>
      </c>
      <c r="B558" s="15" t="s">
        <v>1155</v>
      </c>
      <c r="C558" s="16" t="s">
        <v>1133</v>
      </c>
      <c r="D558" s="17"/>
      <c r="E558" s="17"/>
      <c r="F558" s="36">
        <v>259754374</v>
      </c>
      <c r="G558" s="34">
        <v>73.19</v>
      </c>
      <c r="H558" s="20">
        <f t="shared" si="102"/>
        <v>0.7319</v>
      </c>
      <c r="I558" s="18">
        <v>1948026.53</v>
      </c>
      <c r="J558" s="18">
        <v>178229.18</v>
      </c>
      <c r="L558" s="18">
        <v>221707.96</v>
      </c>
      <c r="M558" s="21">
        <f t="shared" si="103"/>
        <v>2347963.67</v>
      </c>
      <c r="N558" s="18">
        <v>2759204</v>
      </c>
      <c r="O558" s="18">
        <v>2239278.73</v>
      </c>
      <c r="Q558" s="21">
        <f t="shared" si="104"/>
        <v>4998482.73</v>
      </c>
      <c r="R558" s="18">
        <v>909798</v>
      </c>
      <c r="S558" s="18">
        <v>51991</v>
      </c>
      <c r="U558" s="22">
        <f t="shared" si="105"/>
        <v>961789</v>
      </c>
      <c r="V558" s="21">
        <f t="shared" si="106"/>
        <v>8308235.4</v>
      </c>
      <c r="W558" s="23">
        <f t="shared" si="96"/>
        <v>0.35025319727628534</v>
      </c>
      <c r="X558" s="23">
        <f t="shared" si="96"/>
        <v>0.02001544736259186</v>
      </c>
      <c r="Y558" s="23">
        <f t="shared" si="97"/>
        <v>0.3702686446388772</v>
      </c>
      <c r="Z558" s="24">
        <f t="shared" si="98"/>
        <v>1.9243112841672496</v>
      </c>
      <c r="AA558" s="24">
        <f t="shared" si="99"/>
        <v>0.903916894196361</v>
      </c>
      <c r="AB558" s="25"/>
      <c r="AC558" s="24">
        <f t="shared" si="100"/>
        <v>3.1984968230024875</v>
      </c>
      <c r="AD558" s="35">
        <v>209764.98161764705</v>
      </c>
      <c r="AE558" s="27">
        <f t="shared" si="101"/>
        <v>6709.326272812192</v>
      </c>
      <c r="AG558" s="30">
        <f>F558/H558</f>
        <v>354904186.3642574</v>
      </c>
      <c r="AH558" s="23">
        <f>(M558/AG558)*100</f>
        <v>0.6615767748623167</v>
      </c>
      <c r="AI558" s="23">
        <f>(Q558/AG558)*100</f>
        <v>1.40840342888201</v>
      </c>
      <c r="AJ558" s="23">
        <f>(R558/AG558)*100</f>
        <v>0.25635031508651324</v>
      </c>
      <c r="AK558" s="23">
        <f>(U558/AG558)*100</f>
        <v>0.27099962101119424</v>
      </c>
      <c r="AL558" s="23">
        <f t="shared" si="107"/>
        <v>2.3409999999999997</v>
      </c>
    </row>
    <row r="559" spans="1:38" ht="12.75">
      <c r="A559" s="14" t="s">
        <v>1156</v>
      </c>
      <c r="B559" s="15" t="s">
        <v>1157</v>
      </c>
      <c r="C559" s="16" t="s">
        <v>1133</v>
      </c>
      <c r="D559" s="17"/>
      <c r="E559" s="17"/>
      <c r="F559" s="36">
        <v>272890715</v>
      </c>
      <c r="G559" s="34">
        <v>87.32</v>
      </c>
      <c r="H559" s="20">
        <f t="shared" si="102"/>
        <v>0.8732</v>
      </c>
      <c r="I559" s="18">
        <v>1742343.48</v>
      </c>
      <c r="J559" s="18">
        <v>159317.67</v>
      </c>
      <c r="L559" s="18">
        <v>198183.01</v>
      </c>
      <c r="M559" s="21">
        <f t="shared" si="103"/>
        <v>2099844.16</v>
      </c>
      <c r="O559" s="18">
        <v>4882537.2</v>
      </c>
      <c r="Q559" s="21">
        <f t="shared" si="104"/>
        <v>4882537.2</v>
      </c>
      <c r="R559" s="18">
        <v>867410</v>
      </c>
      <c r="S559" s="18">
        <v>54578</v>
      </c>
      <c r="U559" s="22">
        <f t="shared" si="105"/>
        <v>921988</v>
      </c>
      <c r="V559" s="21">
        <f t="shared" si="106"/>
        <v>7904369.359999999</v>
      </c>
      <c r="W559" s="23">
        <f t="shared" si="96"/>
        <v>0.31785984363740627</v>
      </c>
      <c r="X559" s="23">
        <f t="shared" si="96"/>
        <v>0.01999994759807053</v>
      </c>
      <c r="Y559" s="23">
        <f t="shared" si="97"/>
        <v>0.3378597912354768</v>
      </c>
      <c r="Z559" s="24">
        <f t="shared" si="98"/>
        <v>1.7891913984687973</v>
      </c>
      <c r="AA559" s="24">
        <f t="shared" si="99"/>
        <v>0.769481717250805</v>
      </c>
      <c r="AB559" s="25"/>
      <c r="AC559" s="24">
        <f t="shared" si="100"/>
        <v>2.896532906955079</v>
      </c>
      <c r="AD559" s="35">
        <v>232746.84115523467</v>
      </c>
      <c r="AE559" s="27">
        <f t="shared" si="101"/>
        <v>6741.58884395984</v>
      </c>
      <c r="AG559" s="30">
        <f>F559/H559</f>
        <v>312517997.02244616</v>
      </c>
      <c r="AH559" s="23">
        <f>(M559/AG559)*100</f>
        <v>0.671911435503403</v>
      </c>
      <c r="AI559" s="23">
        <f>(Q559/AG559)*100</f>
        <v>1.562321929142954</v>
      </c>
      <c r="AJ559" s="23">
        <f>(R559/AG559)*100</f>
        <v>0.27755521546418316</v>
      </c>
      <c r="AK559" s="23">
        <f>(U559/AG559)*100</f>
        <v>0.29501916970681835</v>
      </c>
      <c r="AL559" s="23">
        <f t="shared" si="107"/>
        <v>2.529</v>
      </c>
    </row>
    <row r="560" spans="1:38" ht="12.75">
      <c r="A560" s="14" t="s">
        <v>1158</v>
      </c>
      <c r="B560" s="15" t="s">
        <v>1159</v>
      </c>
      <c r="C560" s="16" t="s">
        <v>1133</v>
      </c>
      <c r="D560" s="17"/>
      <c r="E560" s="17"/>
      <c r="F560" s="36">
        <v>1051382339</v>
      </c>
      <c r="G560" s="34">
        <v>109.76</v>
      </c>
      <c r="H560" s="20">
        <f t="shared" si="102"/>
        <v>1.0976000000000001</v>
      </c>
      <c r="I560" s="18">
        <v>5290003.11</v>
      </c>
      <c r="J560" s="18">
        <v>485059.49</v>
      </c>
      <c r="L560" s="18">
        <v>603389.13</v>
      </c>
      <c r="M560" s="21">
        <f t="shared" si="103"/>
        <v>6378451.73</v>
      </c>
      <c r="N560" s="18">
        <v>12243444</v>
      </c>
      <c r="Q560" s="21">
        <f t="shared" si="104"/>
        <v>12243444</v>
      </c>
      <c r="R560" s="18">
        <v>2599915.48</v>
      </c>
      <c r="S560" s="18">
        <v>315363</v>
      </c>
      <c r="U560" s="22">
        <f t="shared" si="105"/>
        <v>2915278.48</v>
      </c>
      <c r="V560" s="21">
        <f t="shared" si="106"/>
        <v>21537174.21</v>
      </c>
      <c r="W560" s="23">
        <f t="shared" si="96"/>
        <v>0.24728544351171566</v>
      </c>
      <c r="X560" s="23">
        <f t="shared" si="96"/>
        <v>0.029995082502522426</v>
      </c>
      <c r="Y560" s="23">
        <f t="shared" si="97"/>
        <v>0.2772805260142381</v>
      </c>
      <c r="Z560" s="24">
        <f t="shared" si="98"/>
        <v>1.1645091938338143</v>
      </c>
      <c r="AA560" s="24">
        <f t="shared" si="99"/>
        <v>0.606672900371023</v>
      </c>
      <c r="AB560" s="25"/>
      <c r="AC560" s="24">
        <f t="shared" si="100"/>
        <v>2.0484626202190754</v>
      </c>
      <c r="AD560" s="35">
        <v>292381.19860869565</v>
      </c>
      <c r="AE560" s="27">
        <f t="shared" si="101"/>
        <v>5989.319562047626</v>
      </c>
      <c r="AG560" s="30">
        <f>F560/H560</f>
        <v>957892072.7040815</v>
      </c>
      <c r="AH560" s="23">
        <f>(M560/AG560)*100</f>
        <v>0.6658841754472348</v>
      </c>
      <c r="AI560" s="23">
        <f>(Q560/AG560)*100</f>
        <v>1.2781652911519947</v>
      </c>
      <c r="AJ560" s="23">
        <f>(R560/AG560)*100</f>
        <v>0.27142050279845914</v>
      </c>
      <c r="AK560" s="23">
        <f>(U560/AG560)*100</f>
        <v>0.3043431053532278</v>
      </c>
      <c r="AL560" s="23">
        <f t="shared" si="107"/>
        <v>2.2479999999999998</v>
      </c>
    </row>
    <row r="561" spans="1:38" ht="12.75">
      <c r="A561" s="14" t="s">
        <v>1160</v>
      </c>
      <c r="B561" s="15" t="s">
        <v>260</v>
      </c>
      <c r="C561" s="16" t="s">
        <v>1133</v>
      </c>
      <c r="D561" s="17"/>
      <c r="E561" s="17"/>
      <c r="F561" s="36">
        <v>650551704</v>
      </c>
      <c r="G561" s="34">
        <v>84.94</v>
      </c>
      <c r="H561" s="20">
        <f t="shared" si="102"/>
        <v>0.8493999999999999</v>
      </c>
      <c r="I561" s="18">
        <v>4394232.21</v>
      </c>
      <c r="J561" s="18">
        <v>403938.84</v>
      </c>
      <c r="L561" s="18">
        <v>502479.2</v>
      </c>
      <c r="M561" s="21">
        <f t="shared" si="103"/>
        <v>5300650.25</v>
      </c>
      <c r="N561" s="18">
        <v>5221821</v>
      </c>
      <c r="O561" s="18">
        <v>5823491.74</v>
      </c>
      <c r="Q561" s="21">
        <f t="shared" si="104"/>
        <v>11045312.74</v>
      </c>
      <c r="R561" s="18">
        <v>3454065.79</v>
      </c>
      <c r="S561" s="18">
        <v>195209</v>
      </c>
      <c r="U561" s="22">
        <f t="shared" si="105"/>
        <v>3649274.79</v>
      </c>
      <c r="V561" s="21">
        <f t="shared" si="106"/>
        <v>19995237.78</v>
      </c>
      <c r="W561" s="23">
        <f t="shared" si="96"/>
        <v>0.530944084653416</v>
      </c>
      <c r="X561" s="23">
        <f t="shared" si="96"/>
        <v>0.030006684910627794</v>
      </c>
      <c r="Y561" s="23">
        <f t="shared" si="97"/>
        <v>0.5609507695640438</v>
      </c>
      <c r="Z561" s="24">
        <f t="shared" si="98"/>
        <v>1.6978378001450904</v>
      </c>
      <c r="AA561" s="24">
        <f t="shared" si="99"/>
        <v>0.8147930775383844</v>
      </c>
      <c r="AB561" s="25"/>
      <c r="AC561" s="24">
        <f t="shared" si="100"/>
        <v>3.0735816472475186</v>
      </c>
      <c r="AD561" s="35">
        <v>242828.09667673716</v>
      </c>
      <c r="AE561" s="27">
        <f t="shared" si="101"/>
        <v>7463.519813816654</v>
      </c>
      <c r="AG561" s="30">
        <f>F561/H561</f>
        <v>765895578.0550978</v>
      </c>
      <c r="AH561" s="23">
        <f>(M561/AG561)*100</f>
        <v>0.6920852400611035</v>
      </c>
      <c r="AI561" s="23">
        <f>(Q561/AG561)*100</f>
        <v>1.4421434274432396</v>
      </c>
      <c r="AJ561" s="23">
        <f>(R561/AG561)*100</f>
        <v>0.4509839055046114</v>
      </c>
      <c r="AK561" s="23">
        <f>(U561/AG561)*100</f>
        <v>0.4764715836676987</v>
      </c>
      <c r="AL561" s="23">
        <f t="shared" si="107"/>
        <v>2.61</v>
      </c>
    </row>
    <row r="562" spans="1:38" ht="12.75">
      <c r="A562" s="14" t="s">
        <v>1161</v>
      </c>
      <c r="B562" s="15" t="s">
        <v>1162</v>
      </c>
      <c r="C562" s="16" t="s">
        <v>1133</v>
      </c>
      <c r="D562" s="17"/>
      <c r="E562" s="17"/>
      <c r="F562" s="36">
        <v>206894596</v>
      </c>
      <c r="G562" s="34">
        <v>96.54</v>
      </c>
      <c r="H562" s="20">
        <f t="shared" si="102"/>
        <v>0.9654</v>
      </c>
      <c r="I562" s="18">
        <v>1162871.89</v>
      </c>
      <c r="J562" s="18">
        <v>106406.46</v>
      </c>
      <c r="L562" s="18">
        <v>132364.18</v>
      </c>
      <c r="M562" s="21">
        <f t="shared" si="103"/>
        <v>1401642.5299999998</v>
      </c>
      <c r="N562" s="18">
        <v>3529872</v>
      </c>
      <c r="Q562" s="21">
        <f t="shared" si="104"/>
        <v>3529872</v>
      </c>
      <c r="R562" s="18">
        <v>639624</v>
      </c>
      <c r="U562" s="22">
        <f t="shared" si="105"/>
        <v>639624</v>
      </c>
      <c r="V562" s="21">
        <f t="shared" si="106"/>
        <v>5571138.529999999</v>
      </c>
      <c r="W562" s="23">
        <f t="shared" si="96"/>
        <v>0.30915452233464813</v>
      </c>
      <c r="X562" s="23">
        <f t="shared" si="96"/>
        <v>0</v>
      </c>
      <c r="Y562" s="23">
        <f t="shared" si="97"/>
        <v>0.30915452233464813</v>
      </c>
      <c r="Z562" s="24">
        <f t="shared" si="98"/>
        <v>1.7061209273924196</v>
      </c>
      <c r="AA562" s="24">
        <f t="shared" si="99"/>
        <v>0.6774669600360175</v>
      </c>
      <c r="AB562" s="25"/>
      <c r="AC562" s="24">
        <f t="shared" si="100"/>
        <v>2.6927424097630848</v>
      </c>
      <c r="AD562" s="35">
        <v>216742.43119266056</v>
      </c>
      <c r="AE562" s="27">
        <f t="shared" si="101"/>
        <v>5836.315364676344</v>
      </c>
      <c r="AG562" s="30">
        <f>F562/H562</f>
        <v>214309712.03646156</v>
      </c>
      <c r="AH562" s="23">
        <f>(M562/AG562)*100</f>
        <v>0.6540266032187713</v>
      </c>
      <c r="AI562" s="23">
        <f>(Q562/AG562)*100</f>
        <v>1.647089143304642</v>
      </c>
      <c r="AJ562" s="23">
        <f>(R562/AG562)*100</f>
        <v>0.2984577758618693</v>
      </c>
      <c r="AK562" s="23">
        <f>(U562/AG562)*100</f>
        <v>0.2984577758618693</v>
      </c>
      <c r="AL562" s="23">
        <f t="shared" si="107"/>
        <v>2.599</v>
      </c>
    </row>
    <row r="563" spans="1:38" ht="12.75">
      <c r="A563" s="14" t="s">
        <v>1163</v>
      </c>
      <c r="B563" s="15" t="s">
        <v>1164</v>
      </c>
      <c r="C563" s="16" t="s">
        <v>1133</v>
      </c>
      <c r="D563" s="33"/>
      <c r="E563" s="17"/>
      <c r="F563" s="36">
        <v>983267120</v>
      </c>
      <c r="G563" s="34">
        <v>99.35</v>
      </c>
      <c r="H563" s="20">
        <f t="shared" si="102"/>
        <v>0.9934999999999999</v>
      </c>
      <c r="I563" s="18">
        <v>5598823.4799999995</v>
      </c>
      <c r="L563" s="18">
        <v>637776.26</v>
      </c>
      <c r="M563" s="21">
        <f t="shared" si="103"/>
        <v>6236599.739999999</v>
      </c>
      <c r="N563" s="18">
        <v>8787939</v>
      </c>
      <c r="Q563" s="21">
        <f t="shared" si="104"/>
        <v>8787939</v>
      </c>
      <c r="R563" s="18">
        <v>10456893.07</v>
      </c>
      <c r="T563" s="18">
        <v>347933.11</v>
      </c>
      <c r="U563" s="22">
        <f t="shared" si="105"/>
        <v>10804826.18</v>
      </c>
      <c r="V563" s="21">
        <f t="shared" si="106"/>
        <v>25829364.92</v>
      </c>
      <c r="W563" s="23">
        <f t="shared" si="96"/>
        <v>1.0634844649335982</v>
      </c>
      <c r="X563" s="23">
        <f t="shared" si="96"/>
        <v>0</v>
      </c>
      <c r="Y563" s="23">
        <f t="shared" si="97"/>
        <v>1.0988698757668212</v>
      </c>
      <c r="Z563" s="24">
        <f t="shared" si="98"/>
        <v>0.8937488929763053</v>
      </c>
      <c r="AA563" s="24">
        <f t="shared" si="99"/>
        <v>0.6342731911954912</v>
      </c>
      <c r="AB563" s="25"/>
      <c r="AC563" s="24">
        <f t="shared" si="100"/>
        <v>2.6268919599386176</v>
      </c>
      <c r="AD563" s="35">
        <v>152472.35320284698</v>
      </c>
      <c r="AE563" s="27">
        <f t="shared" si="101"/>
        <v>4005.283987414799</v>
      </c>
      <c r="AG563" s="30">
        <f>F563/H563</f>
        <v>989700171.1122296</v>
      </c>
      <c r="AH563" s="23">
        <f>(M563/AG563)*100</f>
        <v>0.6301504154527204</v>
      </c>
      <c r="AI563" s="23">
        <f>(Q563/AG563)*100</f>
        <v>0.8879395251719593</v>
      </c>
      <c r="AJ563" s="23">
        <f>(R563/AG563)*100</f>
        <v>1.0565718159115298</v>
      </c>
      <c r="AK563" s="23">
        <f>(U563/AG563)*100</f>
        <v>1.0917272215743365</v>
      </c>
      <c r="AL563" s="23">
        <f t="shared" si="107"/>
        <v>2.6100000000000003</v>
      </c>
    </row>
    <row r="564" spans="1:38" ht="12.75">
      <c r="A564" s="14" t="s">
        <v>1165</v>
      </c>
      <c r="B564" s="15" t="s">
        <v>1166</v>
      </c>
      <c r="C564" s="16" t="s">
        <v>1133</v>
      </c>
      <c r="D564" s="17"/>
      <c r="E564" s="17"/>
      <c r="F564" s="36">
        <v>347593089</v>
      </c>
      <c r="G564" s="34">
        <v>87.23</v>
      </c>
      <c r="H564" s="20">
        <f t="shared" si="102"/>
        <v>0.8723000000000001</v>
      </c>
      <c r="I564" s="18">
        <v>2192163.58</v>
      </c>
      <c r="J564" s="18">
        <v>200486.53</v>
      </c>
      <c r="L564" s="18">
        <v>249394.97</v>
      </c>
      <c r="M564" s="21">
        <f t="shared" si="103"/>
        <v>2642045.08</v>
      </c>
      <c r="N564" s="18">
        <v>5810482</v>
      </c>
      <c r="Q564" s="21">
        <f t="shared" si="104"/>
        <v>5810482</v>
      </c>
      <c r="R564" s="18">
        <v>3700710</v>
      </c>
      <c r="S564" s="18">
        <v>173800</v>
      </c>
      <c r="U564" s="22">
        <f t="shared" si="105"/>
        <v>3874510</v>
      </c>
      <c r="V564" s="21">
        <f t="shared" si="106"/>
        <v>12327037.08</v>
      </c>
      <c r="W564" s="23">
        <f t="shared" si="96"/>
        <v>1.0646673127612154</v>
      </c>
      <c r="X564" s="23">
        <f t="shared" si="96"/>
        <v>0.05000099412218176</v>
      </c>
      <c r="Y564" s="23">
        <f t="shared" si="97"/>
        <v>1.1146683068833974</v>
      </c>
      <c r="Z564" s="24">
        <f t="shared" si="98"/>
        <v>1.671633350569867</v>
      </c>
      <c r="AA564" s="24">
        <f t="shared" si="99"/>
        <v>0.7600971260967735</v>
      </c>
      <c r="AB564" s="25"/>
      <c r="AC564" s="24">
        <f t="shared" si="100"/>
        <v>3.546398783550038</v>
      </c>
      <c r="AD564" s="35">
        <v>173492.11895910781</v>
      </c>
      <c r="AE564" s="27">
        <f t="shared" si="101"/>
        <v>6152.722396320985</v>
      </c>
      <c r="AG564" s="30">
        <f>F564/H564</f>
        <v>398478836.40949214</v>
      </c>
      <c r="AH564" s="23">
        <f>(M564/AG564)*100</f>
        <v>0.6630327230942156</v>
      </c>
      <c r="AI564" s="23">
        <f>(Q564/AG564)*100</f>
        <v>1.458165771702095</v>
      </c>
      <c r="AJ564" s="23">
        <f>(R564/AG564)*100</f>
        <v>0.9287092969216083</v>
      </c>
      <c r="AK564" s="23">
        <f>(U564/AG564)*100</f>
        <v>0.9723251640943875</v>
      </c>
      <c r="AL564" s="23">
        <f t="shared" si="107"/>
        <v>3.093</v>
      </c>
    </row>
    <row r="565" spans="1:38" ht="12.75">
      <c r="A565" s="14" t="s">
        <v>1167</v>
      </c>
      <c r="B565" s="15" t="s">
        <v>1168</v>
      </c>
      <c r="C565" s="16" t="s">
        <v>1133</v>
      </c>
      <c r="D565" s="17"/>
      <c r="E565" s="17"/>
      <c r="F565" s="36">
        <v>372149461</v>
      </c>
      <c r="G565" s="34">
        <v>71.75</v>
      </c>
      <c r="H565" s="20">
        <f t="shared" si="102"/>
        <v>0.7175</v>
      </c>
      <c r="I565" s="18">
        <v>3034317.58</v>
      </c>
      <c r="L565" s="18">
        <v>346225.32</v>
      </c>
      <c r="M565" s="21">
        <f t="shared" si="103"/>
        <v>3380542.9</v>
      </c>
      <c r="N565" s="18">
        <v>4187281</v>
      </c>
      <c r="O565" s="18">
        <v>4247430.2</v>
      </c>
      <c r="Q565" s="21">
        <f t="shared" si="104"/>
        <v>8434711.2</v>
      </c>
      <c r="R565" s="18">
        <v>5370385.14</v>
      </c>
      <c r="T565" s="18">
        <v>192012.62</v>
      </c>
      <c r="U565" s="22">
        <f t="shared" si="105"/>
        <v>5562397.76</v>
      </c>
      <c r="V565" s="21">
        <f t="shared" si="106"/>
        <v>17377651.86</v>
      </c>
      <c r="W565" s="23">
        <f t="shared" si="96"/>
        <v>1.4430721263358217</v>
      </c>
      <c r="X565" s="23">
        <f t="shared" si="96"/>
        <v>0</v>
      </c>
      <c r="Y565" s="23">
        <f t="shared" si="97"/>
        <v>1.4946676921292115</v>
      </c>
      <c r="Z565" s="24">
        <f t="shared" si="98"/>
        <v>2.2664848626503855</v>
      </c>
      <c r="AA565" s="24">
        <f t="shared" si="99"/>
        <v>0.9083831240588576</v>
      </c>
      <c r="AB565" s="25"/>
      <c r="AC565" s="24">
        <f t="shared" si="100"/>
        <v>4.6695356788384546</v>
      </c>
      <c r="AD565" s="35">
        <v>142910.62980030722</v>
      </c>
      <c r="AE565" s="27">
        <f t="shared" si="101"/>
        <v>6673.262847378086</v>
      </c>
      <c r="AG565" s="30">
        <f>F565/H565</f>
        <v>518675206.9686411</v>
      </c>
      <c r="AH565" s="23">
        <f>(M565/AG565)*100</f>
        <v>0.6517648915122304</v>
      </c>
      <c r="AI565" s="23">
        <f>(Q565/AG565)*100</f>
        <v>1.6262028889516513</v>
      </c>
      <c r="AJ565" s="23">
        <f>(R565/AG565)*100</f>
        <v>1.0354042506459522</v>
      </c>
      <c r="AK565" s="23">
        <f>(U565/AG565)*100</f>
        <v>1.0724240691027092</v>
      </c>
      <c r="AL565" s="23">
        <f t="shared" si="107"/>
        <v>3.35</v>
      </c>
    </row>
    <row r="566" spans="1:38" ht="12.75">
      <c r="A566" s="14" t="s">
        <v>1169</v>
      </c>
      <c r="B566" s="15" t="s">
        <v>215</v>
      </c>
      <c r="C566" s="16" t="s">
        <v>1133</v>
      </c>
      <c r="D566" s="17"/>
      <c r="E566" s="17"/>
      <c r="F566" s="36">
        <v>678031004</v>
      </c>
      <c r="G566" s="34">
        <v>82.44</v>
      </c>
      <c r="H566" s="20">
        <f t="shared" si="102"/>
        <v>0.8244</v>
      </c>
      <c r="I566" s="18">
        <v>4575457.819999999</v>
      </c>
      <c r="J566" s="18">
        <v>419671.17</v>
      </c>
      <c r="L566" s="18">
        <v>522049.41</v>
      </c>
      <c r="M566" s="21">
        <f t="shared" si="103"/>
        <v>5517178.399999999</v>
      </c>
      <c r="N566" s="18">
        <v>5287410</v>
      </c>
      <c r="O566" s="18">
        <v>6771593.57</v>
      </c>
      <c r="Q566" s="21">
        <f t="shared" si="104"/>
        <v>12059003.57</v>
      </c>
      <c r="R566" s="18">
        <v>3605516.69</v>
      </c>
      <c r="S566" s="18">
        <v>135606.2</v>
      </c>
      <c r="U566" s="22">
        <f t="shared" si="105"/>
        <v>3741122.89</v>
      </c>
      <c r="V566" s="21">
        <f t="shared" si="106"/>
        <v>21317304.86</v>
      </c>
      <c r="W566" s="23">
        <f t="shared" si="96"/>
        <v>0.5317628056430292</v>
      </c>
      <c r="X566" s="23">
        <f t="shared" si="96"/>
        <v>0.019999999882011295</v>
      </c>
      <c r="Y566" s="23">
        <f t="shared" si="97"/>
        <v>0.5517628055250406</v>
      </c>
      <c r="Z566" s="24">
        <f t="shared" si="98"/>
        <v>1.7785327660326282</v>
      </c>
      <c r="AA566" s="24">
        <f t="shared" si="99"/>
        <v>0.8137059172002111</v>
      </c>
      <c r="AB566" s="25"/>
      <c r="AC566" s="24">
        <f t="shared" si="100"/>
        <v>3.1440014887578798</v>
      </c>
      <c r="AD566" s="35">
        <v>245571.635639413</v>
      </c>
      <c r="AE566" s="27">
        <f t="shared" si="101"/>
        <v>7720.775880470221</v>
      </c>
      <c r="AG566" s="30">
        <f>F566/H566</f>
        <v>822453910.72295</v>
      </c>
      <c r="AH566" s="23">
        <f>(M566/AG566)*100</f>
        <v>0.670819158139854</v>
      </c>
      <c r="AI566" s="23">
        <f>(Q566/AG566)*100</f>
        <v>1.4662224123172989</v>
      </c>
      <c r="AJ566" s="23">
        <f>(R566/AG566)*100</f>
        <v>0.4383852569721134</v>
      </c>
      <c r="AK566" s="23">
        <f>(U566/AG566)*100</f>
        <v>0.4548732568748434</v>
      </c>
      <c r="AL566" s="23">
        <f t="shared" si="107"/>
        <v>2.592</v>
      </c>
    </row>
    <row r="567" spans="1:38" ht="12.75">
      <c r="A567" s="14" t="s">
        <v>1170</v>
      </c>
      <c r="B567" s="15" t="s">
        <v>1171</v>
      </c>
      <c r="C567" s="16" t="s">
        <v>1133</v>
      </c>
      <c r="D567" s="17"/>
      <c r="E567" s="17"/>
      <c r="F567" s="36">
        <v>578953003</v>
      </c>
      <c r="G567" s="34">
        <v>91.73</v>
      </c>
      <c r="H567" s="20">
        <f t="shared" si="102"/>
        <v>0.9173</v>
      </c>
      <c r="I567" s="18">
        <v>3020877.24</v>
      </c>
      <c r="J567" s="18">
        <v>319908.98</v>
      </c>
      <c r="L567" s="18">
        <v>397950.68</v>
      </c>
      <c r="M567" s="21">
        <f t="shared" si="103"/>
        <v>3738736.9000000004</v>
      </c>
      <c r="N567" s="18">
        <v>6905351</v>
      </c>
      <c r="Q567" s="21">
        <f t="shared" si="104"/>
        <v>6905351</v>
      </c>
      <c r="R567" s="18">
        <v>518776.35</v>
      </c>
      <c r="S567" s="18">
        <v>115790.6</v>
      </c>
      <c r="U567" s="22">
        <f t="shared" si="105"/>
        <v>634566.95</v>
      </c>
      <c r="V567" s="21">
        <f t="shared" si="106"/>
        <v>11278654.85</v>
      </c>
      <c r="W567" s="23">
        <f t="shared" si="96"/>
        <v>0.0896059520050542</v>
      </c>
      <c r="X567" s="23">
        <f t="shared" si="96"/>
        <v>0.019999999896364647</v>
      </c>
      <c r="Y567" s="23">
        <f t="shared" si="97"/>
        <v>0.10960595190141884</v>
      </c>
      <c r="Z567" s="24">
        <f t="shared" si="98"/>
        <v>1.192730837255887</v>
      </c>
      <c r="AA567" s="24">
        <f t="shared" si="99"/>
        <v>0.6457755432006974</v>
      </c>
      <c r="AB567" s="25"/>
      <c r="AC567" s="24">
        <f t="shared" si="100"/>
        <v>1.948112332358003</v>
      </c>
      <c r="AD567" s="35">
        <v>269288.81036513543</v>
      </c>
      <c r="AE567" s="27">
        <f t="shared" si="101"/>
        <v>5246.04852438336</v>
      </c>
      <c r="AG567" s="30">
        <f>F567/H567</f>
        <v>631149027.5809441</v>
      </c>
      <c r="AH567" s="23">
        <f>(M567/AG567)*100</f>
        <v>0.5923699057779998</v>
      </c>
      <c r="AI567" s="23">
        <f>(Q567/AG567)*100</f>
        <v>1.094091997014825</v>
      </c>
      <c r="AJ567" s="23">
        <f>(R567/AG567)*100</f>
        <v>0.08219553977423621</v>
      </c>
      <c r="AK567" s="23">
        <f>(U567/AG567)*100</f>
        <v>0.10054153967917151</v>
      </c>
      <c r="AL567" s="23">
        <f t="shared" si="107"/>
        <v>1.787</v>
      </c>
    </row>
    <row r="568" spans="6:38" ht="12.75">
      <c r="F568" s="21">
        <f>SUM(F2:F567)</f>
        <v>988355702115</v>
      </c>
      <c r="G568" s="34">
        <v>79.76246674837462</v>
      </c>
      <c r="H568" s="20">
        <f t="shared" si="102"/>
        <v>0.7976246674837462</v>
      </c>
      <c r="I568" s="21">
        <f aca="true" t="shared" si="108" ref="I568:V568">SUM(I2:I567)</f>
        <v>4282794586.9999986</v>
      </c>
      <c r="J568" s="21">
        <f t="shared" si="108"/>
        <v>129122771.98999995</v>
      </c>
      <c r="K568" s="21">
        <f t="shared" si="108"/>
        <v>22920751.999999985</v>
      </c>
      <c r="L568" s="21">
        <f t="shared" si="108"/>
        <v>207956916.13999984</v>
      </c>
      <c r="M568" s="21">
        <f t="shared" si="108"/>
        <v>4642795027.129999</v>
      </c>
      <c r="N568" s="21">
        <f t="shared" si="108"/>
        <v>10768454344.769999</v>
      </c>
      <c r="O568" s="21">
        <f t="shared" si="108"/>
        <v>2624320631.7499995</v>
      </c>
      <c r="P568" s="21">
        <f t="shared" si="108"/>
        <v>68531563.12</v>
      </c>
      <c r="Q568" s="21">
        <f t="shared" si="108"/>
        <v>13461306539.639992</v>
      </c>
      <c r="R568" s="21">
        <f t="shared" si="108"/>
        <v>7205025882.559994</v>
      </c>
      <c r="S568" s="21">
        <f t="shared" si="108"/>
        <v>87202953.67999996</v>
      </c>
      <c r="T568" s="21">
        <f t="shared" si="108"/>
        <v>250397246.82000002</v>
      </c>
      <c r="U568" s="21">
        <f t="shared" si="108"/>
        <v>7542626083.059997</v>
      </c>
      <c r="V568" s="21">
        <f t="shared" si="108"/>
        <v>25646727649.82999</v>
      </c>
      <c r="W568" s="23">
        <f t="shared" si="96"/>
        <v>0.728991178696276</v>
      </c>
      <c r="X568" s="23">
        <f t="shared" si="96"/>
        <v>0.008823033397125429</v>
      </c>
      <c r="Y568" s="23">
        <f t="shared" si="97"/>
        <v>0.7631489419162956</v>
      </c>
      <c r="Z568" s="24">
        <f t="shared" si="98"/>
        <v>1.361990072079708</v>
      </c>
      <c r="AA568" s="24">
        <f t="shared" si="99"/>
        <v>0.46974940471277693</v>
      </c>
      <c r="AB568" s="25">
        <v>0</v>
      </c>
      <c r="AC568" s="24">
        <f t="shared" si="100"/>
        <v>2.5948884187087806</v>
      </c>
      <c r="AD568" s="35">
        <v>299013.7184638063</v>
      </c>
      <c r="AE568" s="27">
        <f t="shared" si="101"/>
        <v>7759.0723507677885</v>
      </c>
      <c r="AG568" s="30">
        <f>SUM(AG2:AG567)</f>
        <v>1239282310548.0042</v>
      </c>
      <c r="AH568" s="23">
        <f>(M568/AG568)*100</f>
        <v>0.37463578618151816</v>
      </c>
      <c r="AI568" s="23">
        <f>(Q568/AG568)*100</f>
        <v>1.0862179202483309</v>
      </c>
      <c r="AJ568" s="23">
        <f>(R568/AG568)*100</f>
        <v>0.5813869706067191</v>
      </c>
      <c r="AK568" s="23">
        <f>(R568/AG568)*100</f>
        <v>0.5813869706067191</v>
      </c>
      <c r="AL568" s="23">
        <f>(V568/AG568)*100</f>
        <v>2.0694822665942145</v>
      </c>
    </row>
    <row r="569" spans="4:26" ht="12.75">
      <c r="D569" s="59"/>
      <c r="W569" s="23"/>
      <c r="X569" s="23"/>
      <c r="Y569" s="23"/>
      <c r="Z569" s="23"/>
    </row>
    <row r="571" spans="3:31" ht="12.75">
      <c r="C571" s="43" t="s">
        <v>38</v>
      </c>
      <c r="F571" s="26">
        <f>SUMIF($C$2:$C$567,$C571,F$2:F$567)</f>
        <v>47723633079</v>
      </c>
      <c r="I571" s="26">
        <f aca="true" t="shared" si="109" ref="I571:V586">SUMIF($C$2:$C$567,$C571,I$2:I$567)</f>
        <v>149777167.12</v>
      </c>
      <c r="J571" s="26">
        <f t="shared" si="109"/>
        <v>8144926.999999998</v>
      </c>
      <c r="K571" s="26">
        <f t="shared" si="109"/>
        <v>6356949.999999999</v>
      </c>
      <c r="L571" s="26">
        <f t="shared" si="109"/>
        <v>2472392.019999999</v>
      </c>
      <c r="M571" s="26">
        <f t="shared" si="109"/>
        <v>166751436.14</v>
      </c>
      <c r="N571" s="26">
        <f t="shared" si="109"/>
        <v>372872033.53</v>
      </c>
      <c r="O571" s="26">
        <f t="shared" si="109"/>
        <v>60028706.58</v>
      </c>
      <c r="P571" s="26">
        <f t="shared" si="109"/>
        <v>5179640.5</v>
      </c>
      <c r="Q571" s="26">
        <f t="shared" si="109"/>
        <v>438080380.60999995</v>
      </c>
      <c r="R571" s="26">
        <f t="shared" si="109"/>
        <v>385351055.79999995</v>
      </c>
      <c r="S571" s="26">
        <f t="shared" si="109"/>
        <v>540732</v>
      </c>
      <c r="T571" s="26">
        <f t="shared" si="109"/>
        <v>7794807</v>
      </c>
      <c r="U571" s="26">
        <f t="shared" si="109"/>
        <v>393686594.79999995</v>
      </c>
      <c r="V571" s="26">
        <f t="shared" si="109"/>
        <v>998518411.5500002</v>
      </c>
      <c r="W571" s="23">
        <f aca="true" t="shared" si="110" ref="W571:W591">(R571/F571)*100</f>
        <v>0.8074637887733811</v>
      </c>
      <c r="X571" s="23">
        <f aca="true" t="shared" si="111" ref="X571:X591">(S571/$F571)*100</f>
        <v>0.0011330486912111061</v>
      </c>
      <c r="Y571" s="23">
        <f>W571+X571</f>
        <v>0.8085968374645922</v>
      </c>
      <c r="Z571" s="23">
        <f aca="true" t="shared" si="112" ref="Z571:Z591">(Q571/F571)*100</f>
        <v>0.9179527046585436</v>
      </c>
      <c r="AA571" s="23">
        <f aca="true" t="shared" si="113" ref="AA571:AA591">(M571/F571)*100</f>
        <v>0.34941060724351314</v>
      </c>
      <c r="AC571" s="24">
        <f aca="true" t="shared" si="114" ref="AC571:AC591">((V571/F571)*100)-AB571</f>
        <v>2.092293371498118</v>
      </c>
      <c r="AD571" s="35">
        <v>258328.9179411281</v>
      </c>
      <c r="AE571" s="27">
        <v>5404.998826745035</v>
      </c>
    </row>
    <row r="572" spans="3:31" ht="12.75">
      <c r="C572" s="43" t="s">
        <v>85</v>
      </c>
      <c r="F572" s="26">
        <f aca="true" t="shared" si="115" ref="F572:F591">SUMIF($C$2:$C$567,$C572,F$2:F$567)</f>
        <v>159548412877</v>
      </c>
      <c r="I572" s="26">
        <f t="shared" si="109"/>
        <v>351980788.00000006</v>
      </c>
      <c r="J572" s="26">
        <f t="shared" si="109"/>
        <v>0</v>
      </c>
      <c r="K572" s="26">
        <f t="shared" si="109"/>
        <v>0</v>
      </c>
      <c r="L572" s="26">
        <f t="shared" si="109"/>
        <v>4331463.430000001</v>
      </c>
      <c r="M572" s="26">
        <f t="shared" si="109"/>
        <v>356312251.43</v>
      </c>
      <c r="N572" s="26">
        <f t="shared" si="109"/>
        <v>1696008453.22</v>
      </c>
      <c r="O572" s="26">
        <f t="shared" si="109"/>
        <v>240397223.89999998</v>
      </c>
      <c r="P572" s="26">
        <f t="shared" si="109"/>
        <v>0</v>
      </c>
      <c r="Q572" s="26">
        <f t="shared" si="109"/>
        <v>1936405677.12</v>
      </c>
      <c r="R572" s="26">
        <f t="shared" si="109"/>
        <v>1014977286.0400002</v>
      </c>
      <c r="S572" s="26">
        <f t="shared" si="109"/>
        <v>4901722.2</v>
      </c>
      <c r="T572" s="26">
        <f t="shared" si="109"/>
        <v>51885818.95999999</v>
      </c>
      <c r="U572" s="26">
        <f t="shared" si="109"/>
        <v>1071764827.2</v>
      </c>
      <c r="V572" s="26">
        <f t="shared" si="109"/>
        <v>3364482755.7499995</v>
      </c>
      <c r="W572" s="23">
        <f t="shared" si="110"/>
        <v>0.6361563037436622</v>
      </c>
      <c r="X572" s="23">
        <f t="shared" si="111"/>
        <v>0.003072247546441508</v>
      </c>
      <c r="Y572" s="23">
        <f aca="true" t="shared" si="116" ref="Y572:Y591">W572+X572</f>
        <v>0.6392285512901037</v>
      </c>
      <c r="Z572" s="23">
        <f t="shared" si="112"/>
        <v>1.2136790596675036</v>
      </c>
      <c r="AA572" s="23">
        <f t="shared" si="113"/>
        <v>0.22332547532433952</v>
      </c>
      <c r="AC572" s="24">
        <f t="shared" si="114"/>
        <v>2.108753509408938</v>
      </c>
      <c r="AD572" s="35">
        <v>489710.34688446176</v>
      </c>
      <c r="AE572" s="27">
        <v>10326.784125864771</v>
      </c>
    </row>
    <row r="573" spans="3:31" ht="12.75">
      <c r="C573" s="43" t="s">
        <v>226</v>
      </c>
      <c r="F573" s="26">
        <f t="shared" si="115"/>
        <v>41472967503</v>
      </c>
      <c r="I573" s="26">
        <f t="shared" si="109"/>
        <v>154249999.99999997</v>
      </c>
      <c r="J573" s="26">
        <f t="shared" si="109"/>
        <v>10785588.000000002</v>
      </c>
      <c r="K573" s="26">
        <f t="shared" si="109"/>
        <v>0</v>
      </c>
      <c r="L573" s="26">
        <f t="shared" si="109"/>
        <v>19928415.110000007</v>
      </c>
      <c r="M573" s="26">
        <f t="shared" si="109"/>
        <v>184964003.11</v>
      </c>
      <c r="N573" s="26">
        <f t="shared" si="109"/>
        <v>518747927</v>
      </c>
      <c r="O573" s="26">
        <f t="shared" si="109"/>
        <v>180847968.04999998</v>
      </c>
      <c r="P573" s="26">
        <f t="shared" si="109"/>
        <v>0</v>
      </c>
      <c r="Q573" s="26">
        <f t="shared" si="109"/>
        <v>699595895.0500002</v>
      </c>
      <c r="R573" s="26">
        <f t="shared" si="109"/>
        <v>216146822.92</v>
      </c>
      <c r="S573" s="26">
        <f t="shared" si="109"/>
        <v>8197367.62</v>
      </c>
      <c r="T573" s="26">
        <f t="shared" si="109"/>
        <v>4406916.08</v>
      </c>
      <c r="U573" s="26">
        <f t="shared" si="109"/>
        <v>228751106.61999995</v>
      </c>
      <c r="V573" s="26">
        <f t="shared" si="109"/>
        <v>1113311004.7800002</v>
      </c>
      <c r="W573" s="23">
        <f t="shared" si="110"/>
        <v>0.5211752038345573</v>
      </c>
      <c r="X573" s="23">
        <f t="shared" si="111"/>
        <v>0.01976556806408182</v>
      </c>
      <c r="Y573" s="23">
        <f t="shared" si="116"/>
        <v>0.5409407718986391</v>
      </c>
      <c r="Z573" s="23">
        <f t="shared" si="112"/>
        <v>1.6868720450240122</v>
      </c>
      <c r="AA573" s="23">
        <f t="shared" si="113"/>
        <v>0.4459869024241403</v>
      </c>
      <c r="AC573" s="24">
        <f t="shared" si="114"/>
        <v>2.684425715858089</v>
      </c>
      <c r="AD573" s="35">
        <v>226546.60713027744</v>
      </c>
      <c r="AE573" s="27">
        <v>6081.475380209162</v>
      </c>
    </row>
    <row r="574" spans="3:31" ht="12.75">
      <c r="C574" s="43" t="s">
        <v>306</v>
      </c>
      <c r="F574" s="26">
        <f t="shared" si="115"/>
        <v>30966848786</v>
      </c>
      <c r="I574" s="26">
        <f t="shared" si="109"/>
        <v>271577245</v>
      </c>
      <c r="J574" s="26">
        <f t="shared" si="109"/>
        <v>9137666</v>
      </c>
      <c r="K574" s="26">
        <f t="shared" si="109"/>
        <v>0</v>
      </c>
      <c r="L574" s="26">
        <f t="shared" si="109"/>
        <v>8359894.069999998</v>
      </c>
      <c r="M574" s="26">
        <f t="shared" si="109"/>
        <v>289074805.07</v>
      </c>
      <c r="N574" s="26">
        <f t="shared" si="109"/>
        <v>535675536.5</v>
      </c>
      <c r="O574" s="26">
        <f t="shared" si="109"/>
        <v>60562722.150000006</v>
      </c>
      <c r="P574" s="26">
        <f t="shared" si="109"/>
        <v>0</v>
      </c>
      <c r="Q574" s="26">
        <f t="shared" si="109"/>
        <v>596238258.65</v>
      </c>
      <c r="R574" s="26">
        <f t="shared" si="109"/>
        <v>275983538.08</v>
      </c>
      <c r="S574" s="26">
        <f t="shared" si="109"/>
        <v>2675600.59</v>
      </c>
      <c r="T574" s="26">
        <f t="shared" si="109"/>
        <v>6668353.38</v>
      </c>
      <c r="U574" s="26">
        <f t="shared" si="109"/>
        <v>285327492.05</v>
      </c>
      <c r="V574" s="26">
        <f t="shared" si="109"/>
        <v>1170640555.7700002</v>
      </c>
      <c r="W574" s="23">
        <f t="shared" si="110"/>
        <v>0.8912225457204775</v>
      </c>
      <c r="X574" s="23">
        <f t="shared" si="111"/>
        <v>0.008640209433287992</v>
      </c>
      <c r="Y574" s="23">
        <f t="shared" si="116"/>
        <v>0.8998627551537656</v>
      </c>
      <c r="Z574" s="23">
        <f t="shared" si="112"/>
        <v>1.9254082414725944</v>
      </c>
      <c r="AA574" s="23">
        <f t="shared" si="113"/>
        <v>0.9334976479773095</v>
      </c>
      <c r="AC574" s="24">
        <f t="shared" si="114"/>
        <v>3.780302490123705</v>
      </c>
      <c r="AD574" s="35">
        <v>154993.1444940343</v>
      </c>
      <c r="AE574" s="27">
        <v>5859.209700829011</v>
      </c>
    </row>
    <row r="575" spans="3:31" ht="12.75">
      <c r="C575" s="43" t="s">
        <v>382</v>
      </c>
      <c r="F575" s="26">
        <f t="shared" si="115"/>
        <v>50707791842</v>
      </c>
      <c r="I575" s="26">
        <f t="shared" si="109"/>
        <v>93670627.24000001</v>
      </c>
      <c r="J575" s="26">
        <f t="shared" si="109"/>
        <v>8883420.990000002</v>
      </c>
      <c r="K575" s="26">
        <f t="shared" si="109"/>
        <v>0</v>
      </c>
      <c r="L575" s="26">
        <f t="shared" si="109"/>
        <v>5161023.13</v>
      </c>
      <c r="M575" s="26">
        <f t="shared" si="109"/>
        <v>107715071.35999998</v>
      </c>
      <c r="N575" s="26">
        <f t="shared" si="109"/>
        <v>129270061</v>
      </c>
      <c r="O575" s="26">
        <f t="shared" si="109"/>
        <v>19194200</v>
      </c>
      <c r="P575" s="26">
        <f t="shared" si="109"/>
        <v>0</v>
      </c>
      <c r="Q575" s="26">
        <f t="shared" si="109"/>
        <v>148464261</v>
      </c>
      <c r="R575" s="26">
        <f t="shared" si="109"/>
        <v>174326920.98000002</v>
      </c>
      <c r="S575" s="26">
        <f t="shared" si="109"/>
        <v>0</v>
      </c>
      <c r="T575" s="26">
        <f t="shared" si="109"/>
        <v>6969445</v>
      </c>
      <c r="U575" s="26">
        <f t="shared" si="109"/>
        <v>181296365.98000002</v>
      </c>
      <c r="V575" s="26">
        <f t="shared" si="109"/>
        <v>437475698.34</v>
      </c>
      <c r="W575" s="23">
        <f t="shared" si="110"/>
        <v>0.34378724580077136</v>
      </c>
      <c r="X575" s="23">
        <f t="shared" si="111"/>
        <v>0</v>
      </c>
      <c r="Y575" s="23">
        <f t="shared" si="116"/>
        <v>0.34378724580077136</v>
      </c>
      <c r="Z575" s="23">
        <f t="shared" si="112"/>
        <v>0.29278392059074193</v>
      </c>
      <c r="AA575" s="23">
        <f t="shared" si="113"/>
        <v>0.21242311575236505</v>
      </c>
      <c r="AC575" s="24">
        <f t="shared" si="114"/>
        <v>0.8627386096857204</v>
      </c>
      <c r="AD575" s="35">
        <v>518533.5459271303</v>
      </c>
      <c r="AE575" s="27">
        <v>4473.58910488579</v>
      </c>
    </row>
    <row r="576" spans="3:31" ht="12.75">
      <c r="C576" s="43" t="s">
        <v>415</v>
      </c>
      <c r="F576" s="26">
        <f t="shared" si="115"/>
        <v>6333227724</v>
      </c>
      <c r="I576" s="26">
        <f t="shared" si="109"/>
        <v>82938491</v>
      </c>
      <c r="J576" s="26">
        <f t="shared" si="109"/>
        <v>0</v>
      </c>
      <c r="K576" s="26">
        <f t="shared" si="109"/>
        <v>1913228</v>
      </c>
      <c r="L576" s="26">
        <f t="shared" si="109"/>
        <v>919296.69</v>
      </c>
      <c r="M576" s="26">
        <f t="shared" si="109"/>
        <v>85771015.69</v>
      </c>
      <c r="N576" s="26">
        <f t="shared" si="109"/>
        <v>59371904.5</v>
      </c>
      <c r="O576" s="26">
        <f t="shared" si="109"/>
        <v>8083982.870000001</v>
      </c>
      <c r="P576" s="26">
        <f t="shared" si="109"/>
        <v>0</v>
      </c>
      <c r="Q576" s="26">
        <f t="shared" si="109"/>
        <v>67455887.36999999</v>
      </c>
      <c r="R576" s="26">
        <f t="shared" si="109"/>
        <v>64013846.2</v>
      </c>
      <c r="S576" s="26">
        <f t="shared" si="109"/>
        <v>0</v>
      </c>
      <c r="T576" s="26">
        <f t="shared" si="109"/>
        <v>86652.72</v>
      </c>
      <c r="U576" s="26">
        <f t="shared" si="109"/>
        <v>64100498.92</v>
      </c>
      <c r="V576" s="26">
        <f t="shared" si="109"/>
        <v>217327401.98</v>
      </c>
      <c r="W576" s="23">
        <f t="shared" si="110"/>
        <v>1.0107617946125191</v>
      </c>
      <c r="X576" s="23">
        <f t="shared" si="111"/>
        <v>0</v>
      </c>
      <c r="Y576" s="23">
        <f t="shared" si="116"/>
        <v>1.0107617946125191</v>
      </c>
      <c r="Z576" s="23">
        <f t="shared" si="112"/>
        <v>1.0651107193631049</v>
      </c>
      <c r="AA576" s="23">
        <f t="shared" si="113"/>
        <v>1.3543017783012534</v>
      </c>
      <c r="AC576" s="24">
        <f t="shared" si="114"/>
        <v>3.431542515934328</v>
      </c>
      <c r="AD576" s="35">
        <v>112393.46062386347</v>
      </c>
      <c r="AE576" s="27">
        <v>3856.8293864377833</v>
      </c>
    </row>
    <row r="577" spans="3:31" ht="12.75">
      <c r="C577" s="62" t="s">
        <v>444</v>
      </c>
      <c r="F577" s="26">
        <f t="shared" si="115"/>
        <v>80637343647</v>
      </c>
      <c r="I577" s="26">
        <f t="shared" si="109"/>
        <v>384033637.73999995</v>
      </c>
      <c r="J577" s="26">
        <f t="shared" si="109"/>
        <v>0</v>
      </c>
      <c r="K577" s="26">
        <f t="shared" si="109"/>
        <v>0</v>
      </c>
      <c r="L577" s="26">
        <f t="shared" si="109"/>
        <v>13692697.21</v>
      </c>
      <c r="M577" s="26">
        <f t="shared" si="109"/>
        <v>397726334.95</v>
      </c>
      <c r="N577" s="26">
        <f t="shared" si="109"/>
        <v>817955227.5</v>
      </c>
      <c r="O577" s="26">
        <f t="shared" si="109"/>
        <v>135118710.79</v>
      </c>
      <c r="P577" s="26">
        <f t="shared" si="109"/>
        <v>33486047.88</v>
      </c>
      <c r="Q577" s="26">
        <f t="shared" si="109"/>
        <v>986559986.17</v>
      </c>
      <c r="R577" s="26">
        <f t="shared" si="109"/>
        <v>767639486.6</v>
      </c>
      <c r="S577" s="26">
        <f t="shared" si="109"/>
        <v>2506308.18</v>
      </c>
      <c r="T577" s="26">
        <f t="shared" si="109"/>
        <v>26540044.07</v>
      </c>
      <c r="U577" s="26">
        <f t="shared" si="109"/>
        <v>796685838.85</v>
      </c>
      <c r="V577" s="26">
        <f t="shared" si="109"/>
        <v>2180972159.97</v>
      </c>
      <c r="W577" s="23">
        <f t="shared" si="110"/>
        <v>0.9519652457308582</v>
      </c>
      <c r="X577" s="23">
        <f t="shared" si="111"/>
        <v>0.003108123440885746</v>
      </c>
      <c r="Y577" s="23">
        <f t="shared" si="116"/>
        <v>0.9550733691717439</v>
      </c>
      <c r="Z577" s="23">
        <f t="shared" si="112"/>
        <v>1.2234529828869227</v>
      </c>
      <c r="AA577" s="23">
        <f t="shared" si="113"/>
        <v>0.4932284683025975</v>
      </c>
      <c r="AC577" s="24">
        <f t="shared" si="114"/>
        <v>2.70466766553903</v>
      </c>
      <c r="AD577" s="35">
        <v>388793.4613923803</v>
      </c>
      <c r="AE577" s="27">
        <v>10515.57103600968</v>
      </c>
    </row>
    <row r="578" spans="3:31" ht="12.75">
      <c r="C578" s="43" t="s">
        <v>488</v>
      </c>
      <c r="F578" s="26">
        <f t="shared" si="115"/>
        <v>19770519507</v>
      </c>
      <c r="I578" s="26">
        <f t="shared" si="109"/>
        <v>144124999.99999997</v>
      </c>
      <c r="J578" s="26">
        <f t="shared" si="109"/>
        <v>4476556</v>
      </c>
      <c r="K578" s="26">
        <f t="shared" si="109"/>
        <v>0</v>
      </c>
      <c r="L578" s="26">
        <f t="shared" si="109"/>
        <v>11514286.220000003</v>
      </c>
      <c r="M578" s="26">
        <f t="shared" si="109"/>
        <v>160115842.22000003</v>
      </c>
      <c r="N578" s="26">
        <f t="shared" si="109"/>
        <v>337222054.98</v>
      </c>
      <c r="O578" s="26">
        <f t="shared" si="109"/>
        <v>57329768.260000005</v>
      </c>
      <c r="P578" s="26">
        <f t="shared" si="109"/>
        <v>0</v>
      </c>
      <c r="Q578" s="26">
        <f t="shared" si="109"/>
        <v>394551823.23999995</v>
      </c>
      <c r="R578" s="26">
        <f t="shared" si="109"/>
        <v>164749800.16</v>
      </c>
      <c r="S578" s="26">
        <f t="shared" si="109"/>
        <v>1708491.29</v>
      </c>
      <c r="T578" s="26">
        <f t="shared" si="109"/>
        <v>5939002.62</v>
      </c>
      <c r="U578" s="26">
        <f t="shared" si="109"/>
        <v>172397294.06999996</v>
      </c>
      <c r="V578" s="26">
        <f t="shared" si="109"/>
        <v>727064959.53</v>
      </c>
      <c r="W578" s="23">
        <f t="shared" si="110"/>
        <v>0.8333104251593807</v>
      </c>
      <c r="X578" s="23">
        <f t="shared" si="111"/>
        <v>0.008641610501914669</v>
      </c>
      <c r="Y578" s="23">
        <f t="shared" si="116"/>
        <v>0.8419520356612954</v>
      </c>
      <c r="Z578" s="23">
        <f t="shared" si="112"/>
        <v>1.9956573376855573</v>
      </c>
      <c r="AA578" s="23">
        <f t="shared" si="113"/>
        <v>0.80987169893694</v>
      </c>
      <c r="AC578" s="24">
        <f t="shared" si="114"/>
        <v>3.6775207615185503</v>
      </c>
      <c r="AD578" s="35">
        <v>159214.86586721643</v>
      </c>
      <c r="AE578" s="27">
        <v>5855.159747690796</v>
      </c>
    </row>
    <row r="579" spans="3:31" ht="12.75">
      <c r="C579" s="43" t="s">
        <v>535</v>
      </c>
      <c r="F579" s="26">
        <f t="shared" si="115"/>
        <v>22298047372</v>
      </c>
      <c r="I579" s="26">
        <f t="shared" si="109"/>
        <v>279653339</v>
      </c>
      <c r="J579" s="26">
        <f t="shared" si="109"/>
        <v>0</v>
      </c>
      <c r="K579" s="26">
        <f t="shared" si="109"/>
        <v>0</v>
      </c>
      <c r="L579" s="26">
        <f t="shared" si="109"/>
        <v>3095225.38</v>
      </c>
      <c r="M579" s="26">
        <f t="shared" si="109"/>
        <v>282748564.38</v>
      </c>
      <c r="N579" s="26">
        <f t="shared" si="109"/>
        <v>384419739</v>
      </c>
      <c r="O579" s="26">
        <f t="shared" si="109"/>
        <v>0</v>
      </c>
      <c r="P579" s="26">
        <f t="shared" si="109"/>
        <v>17351905.25</v>
      </c>
      <c r="Q579" s="26">
        <f t="shared" si="109"/>
        <v>401771644.25</v>
      </c>
      <c r="R579" s="26">
        <f t="shared" si="109"/>
        <v>585379460.11</v>
      </c>
      <c r="S579" s="26">
        <f t="shared" si="109"/>
        <v>602046.14</v>
      </c>
      <c r="T579" s="26">
        <f t="shared" si="109"/>
        <v>17158904.15</v>
      </c>
      <c r="U579" s="26">
        <f t="shared" si="109"/>
        <v>603140410.4</v>
      </c>
      <c r="V579" s="26">
        <f t="shared" si="109"/>
        <v>1287660619.03</v>
      </c>
      <c r="W579" s="23">
        <f t="shared" si="110"/>
        <v>2.6252498720810413</v>
      </c>
      <c r="X579" s="23">
        <f t="shared" si="111"/>
        <v>0.0026999948917320834</v>
      </c>
      <c r="Y579" s="23">
        <f t="shared" si="116"/>
        <v>2.627949866972773</v>
      </c>
      <c r="Z579" s="23">
        <f t="shared" si="112"/>
        <v>1.8018243371144276</v>
      </c>
      <c r="AA579" s="23">
        <f t="shared" si="113"/>
        <v>1.2680418139888414</v>
      </c>
      <c r="AC579" s="24">
        <f t="shared" si="114"/>
        <v>5.774768514694857</v>
      </c>
      <c r="AD579" s="35">
        <v>123839.2477455401</v>
      </c>
      <c r="AE579" s="27">
        <v>7151.42988764441</v>
      </c>
    </row>
    <row r="580" spans="3:31" ht="12.75">
      <c r="C580" s="43" t="s">
        <v>560</v>
      </c>
      <c r="F580" s="26">
        <f t="shared" si="115"/>
        <v>20609364312</v>
      </c>
      <c r="I580" s="26">
        <f t="shared" si="109"/>
        <v>66126000</v>
      </c>
      <c r="J580" s="26">
        <f t="shared" si="109"/>
        <v>5227459</v>
      </c>
      <c r="K580" s="26">
        <f t="shared" si="109"/>
        <v>0</v>
      </c>
      <c r="L580" s="26">
        <f t="shared" si="109"/>
        <v>6901000</v>
      </c>
      <c r="M580" s="26">
        <f t="shared" si="109"/>
        <v>78254459</v>
      </c>
      <c r="N580" s="26">
        <f t="shared" si="109"/>
        <v>211945129.63</v>
      </c>
      <c r="O580" s="26">
        <f t="shared" si="109"/>
        <v>121786636.30999999</v>
      </c>
      <c r="P580" s="26">
        <f t="shared" si="109"/>
        <v>0</v>
      </c>
      <c r="Q580" s="26">
        <f t="shared" si="109"/>
        <v>333731765.94</v>
      </c>
      <c r="R580" s="26">
        <f t="shared" si="109"/>
        <v>59910921.21000001</v>
      </c>
      <c r="S580" s="26">
        <f t="shared" si="109"/>
        <v>4885558.300000001</v>
      </c>
      <c r="T580" s="26">
        <f t="shared" si="109"/>
        <v>473291.25</v>
      </c>
      <c r="U580" s="26">
        <f t="shared" si="109"/>
        <v>65269770.760000005</v>
      </c>
      <c r="V580" s="26">
        <f t="shared" si="109"/>
        <v>477255995.7</v>
      </c>
      <c r="W580" s="23">
        <f t="shared" si="110"/>
        <v>0.29069756981837763</v>
      </c>
      <c r="X580" s="23">
        <f t="shared" si="111"/>
        <v>0.023705526410415956</v>
      </c>
      <c r="Y580" s="23">
        <f t="shared" si="116"/>
        <v>0.3144030962287936</v>
      </c>
      <c r="Z580" s="23">
        <f t="shared" si="112"/>
        <v>1.6193210080996117</v>
      </c>
      <c r="AA580" s="23">
        <f t="shared" si="113"/>
        <v>0.37970340965070715</v>
      </c>
      <c r="AC580" s="24">
        <f t="shared" si="114"/>
        <v>2.315724000386141</v>
      </c>
      <c r="AD580" s="35">
        <v>385681.1707289928</v>
      </c>
      <c r="AE580" s="27">
        <v>8931.311435541533</v>
      </c>
    </row>
    <row r="581" spans="3:31" ht="12.75">
      <c r="C581" s="43" t="s">
        <v>612</v>
      </c>
      <c r="F581" s="26">
        <f t="shared" si="115"/>
        <v>35174987173</v>
      </c>
      <c r="I581" s="26">
        <f t="shared" si="109"/>
        <v>221653479</v>
      </c>
      <c r="J581" s="26">
        <f t="shared" si="109"/>
        <v>13241656</v>
      </c>
      <c r="K581" s="26">
        <f t="shared" si="109"/>
        <v>0</v>
      </c>
      <c r="L581" s="26">
        <f t="shared" si="109"/>
        <v>9122702.290000001</v>
      </c>
      <c r="M581" s="26">
        <f t="shared" si="109"/>
        <v>244017837.29000002</v>
      </c>
      <c r="N581" s="26">
        <f t="shared" si="109"/>
        <v>263246066.7</v>
      </c>
      <c r="O581" s="26">
        <f t="shared" si="109"/>
        <v>278071725.2</v>
      </c>
      <c r="P581" s="26">
        <f t="shared" si="109"/>
        <v>2101492</v>
      </c>
      <c r="Q581" s="26">
        <f t="shared" si="109"/>
        <v>543419283.9</v>
      </c>
      <c r="R581" s="26">
        <f t="shared" si="109"/>
        <v>273942143.37</v>
      </c>
      <c r="S581" s="26">
        <f t="shared" si="109"/>
        <v>6284306.09</v>
      </c>
      <c r="T581" s="26">
        <f t="shared" si="109"/>
        <v>7023196.92</v>
      </c>
      <c r="U581" s="26">
        <f t="shared" si="109"/>
        <v>287249646.38</v>
      </c>
      <c r="V581" s="26">
        <f t="shared" si="109"/>
        <v>1074686767.57</v>
      </c>
      <c r="W581" s="23">
        <f t="shared" si="110"/>
        <v>0.778798132953622</v>
      </c>
      <c r="X581" s="23">
        <f t="shared" si="111"/>
        <v>0.017865837616633948</v>
      </c>
      <c r="Y581" s="23">
        <f t="shared" si="116"/>
        <v>0.796663970570256</v>
      </c>
      <c r="Z581" s="23">
        <f t="shared" si="112"/>
        <v>1.544902578719698</v>
      </c>
      <c r="AA581" s="23">
        <f t="shared" si="113"/>
        <v>0.6937254478298883</v>
      </c>
      <c r="AC581" s="24">
        <f t="shared" si="114"/>
        <v>3.0552584490916876</v>
      </c>
      <c r="AD581" s="35">
        <v>243808.92374103397</v>
      </c>
      <c r="AE581" s="27">
        <v>7448.992742237449</v>
      </c>
    </row>
    <row r="582" spans="3:31" ht="12.75">
      <c r="C582" s="43" t="s">
        <v>636</v>
      </c>
      <c r="F582" s="26">
        <f t="shared" si="115"/>
        <v>47618803973</v>
      </c>
      <c r="I582" s="26">
        <f t="shared" si="109"/>
        <v>320093000</v>
      </c>
      <c r="J582" s="26">
        <f t="shared" si="109"/>
        <v>0</v>
      </c>
      <c r="K582" s="26">
        <f t="shared" si="109"/>
        <v>0</v>
      </c>
      <c r="L582" s="26">
        <f t="shared" si="109"/>
        <v>31362220.000000004</v>
      </c>
      <c r="M582" s="26">
        <f t="shared" si="109"/>
        <v>351455219.99999994</v>
      </c>
      <c r="N582" s="26">
        <f t="shared" si="109"/>
        <v>1225179913.42</v>
      </c>
      <c r="O582" s="26">
        <f t="shared" si="109"/>
        <v>63207887.7</v>
      </c>
      <c r="P582" s="26">
        <f t="shared" si="109"/>
        <v>1928418.49</v>
      </c>
      <c r="Q582" s="26">
        <f t="shared" si="109"/>
        <v>1290316219.6100001</v>
      </c>
      <c r="R582" s="26">
        <f t="shared" si="109"/>
        <v>545338336.27</v>
      </c>
      <c r="S582" s="26">
        <f t="shared" si="109"/>
        <v>5704788.76</v>
      </c>
      <c r="T582" s="26">
        <f t="shared" si="109"/>
        <v>34547122.36</v>
      </c>
      <c r="U582" s="26">
        <f t="shared" si="109"/>
        <v>585590247.3900001</v>
      </c>
      <c r="V582" s="26">
        <f t="shared" si="109"/>
        <v>2227361686.9999995</v>
      </c>
      <c r="W582" s="23">
        <f t="shared" si="110"/>
        <v>1.1452163657432648</v>
      </c>
      <c r="X582" s="23">
        <f t="shared" si="111"/>
        <v>0.011980117693074844</v>
      </c>
      <c r="Y582" s="23">
        <f t="shared" si="116"/>
        <v>1.1571964834363397</v>
      </c>
      <c r="Z582" s="23">
        <f t="shared" si="112"/>
        <v>2.709677925429654</v>
      </c>
      <c r="AA582" s="23">
        <f t="shared" si="113"/>
        <v>0.738059738332101</v>
      </c>
      <c r="AC582" s="24">
        <f t="shared" si="114"/>
        <v>4.677483475357592</v>
      </c>
      <c r="AD582" s="35">
        <v>152971.0257189741</v>
      </c>
      <c r="AE582" s="27">
        <v>7155.194450090025</v>
      </c>
    </row>
    <row r="583" spans="3:31" ht="12.75">
      <c r="C583" s="43" t="s">
        <v>686</v>
      </c>
      <c r="F583" s="26">
        <f t="shared" si="115"/>
        <v>106195811067</v>
      </c>
      <c r="I583" s="26">
        <f t="shared" si="109"/>
        <v>302475000</v>
      </c>
      <c r="J583" s="26">
        <f t="shared" si="109"/>
        <v>12100000</v>
      </c>
      <c r="K583" s="26">
        <f t="shared" si="109"/>
        <v>1849999.9999999995</v>
      </c>
      <c r="L583" s="26">
        <f t="shared" si="109"/>
        <v>18169271.860000003</v>
      </c>
      <c r="M583" s="26">
        <f t="shared" si="109"/>
        <v>334594271.86</v>
      </c>
      <c r="N583" s="26">
        <f t="shared" si="109"/>
        <v>871893111.54</v>
      </c>
      <c r="O583" s="26">
        <f t="shared" si="109"/>
        <v>324466664.71</v>
      </c>
      <c r="P583" s="26">
        <f t="shared" si="109"/>
        <v>0</v>
      </c>
      <c r="Q583" s="26">
        <f t="shared" si="109"/>
        <v>1196359776.25</v>
      </c>
      <c r="R583" s="26">
        <f t="shared" si="109"/>
        <v>473499470.41</v>
      </c>
      <c r="S583" s="26">
        <f t="shared" si="109"/>
        <v>12004916.72</v>
      </c>
      <c r="T583" s="26">
        <f t="shared" si="109"/>
        <v>11925998.739999998</v>
      </c>
      <c r="U583" s="26">
        <f t="shared" si="109"/>
        <v>497430385.87000006</v>
      </c>
      <c r="V583" s="26">
        <f t="shared" si="109"/>
        <v>2028384433.9800003</v>
      </c>
      <c r="W583" s="23">
        <f t="shared" si="110"/>
        <v>0.44587396212009195</v>
      </c>
      <c r="X583" s="23">
        <f t="shared" si="111"/>
        <v>0.011304510601106458</v>
      </c>
      <c r="Y583" s="23">
        <f t="shared" si="116"/>
        <v>0.4571784727211984</v>
      </c>
      <c r="Z583" s="23">
        <f t="shared" si="112"/>
        <v>1.1265602326773554</v>
      </c>
      <c r="AA583" s="23">
        <f t="shared" si="113"/>
        <v>0.3150729473207763</v>
      </c>
      <c r="AC583" s="24">
        <f t="shared" si="114"/>
        <v>1.9100418496735925</v>
      </c>
      <c r="AD583" s="35">
        <v>425150.81264316256</v>
      </c>
      <c r="AE583" s="27">
        <v>8120.558445711772</v>
      </c>
    </row>
    <row r="584" spans="3:31" ht="12.75">
      <c r="C584" s="43" t="s">
        <v>793</v>
      </c>
      <c r="F584" s="26">
        <f t="shared" si="115"/>
        <v>75655220218</v>
      </c>
      <c r="I584" s="26">
        <f t="shared" si="109"/>
        <v>213967397.34000006</v>
      </c>
      <c r="J584" s="26">
        <f t="shared" si="109"/>
        <v>0</v>
      </c>
      <c r="K584" s="26">
        <f t="shared" si="109"/>
        <v>0</v>
      </c>
      <c r="L584" s="26">
        <f t="shared" si="109"/>
        <v>17159273.73</v>
      </c>
      <c r="M584" s="26">
        <f t="shared" si="109"/>
        <v>231126671.07</v>
      </c>
      <c r="N584" s="26">
        <f t="shared" si="109"/>
        <v>865795093.55</v>
      </c>
      <c r="O584" s="26">
        <f t="shared" si="109"/>
        <v>265456225.56000003</v>
      </c>
      <c r="P584" s="26">
        <f t="shared" si="109"/>
        <v>0</v>
      </c>
      <c r="Q584" s="26">
        <f t="shared" si="109"/>
        <v>1131251319.11</v>
      </c>
      <c r="R584" s="26">
        <f t="shared" si="109"/>
        <v>413457044.54</v>
      </c>
      <c r="S584" s="26">
        <f t="shared" si="109"/>
        <v>10292313.649999999</v>
      </c>
      <c r="T584" s="26">
        <f t="shared" si="109"/>
        <v>27599275.359999996</v>
      </c>
      <c r="U584" s="26">
        <f t="shared" si="109"/>
        <v>451348633.55</v>
      </c>
      <c r="V584" s="26">
        <f t="shared" si="109"/>
        <v>1813726623.7300003</v>
      </c>
      <c r="W584" s="23">
        <f t="shared" si="110"/>
        <v>0.5465016734451719</v>
      </c>
      <c r="X584" s="23">
        <f t="shared" si="111"/>
        <v>0.013604234605811425</v>
      </c>
      <c r="Y584" s="23">
        <f t="shared" si="116"/>
        <v>0.5601059080509833</v>
      </c>
      <c r="Z584" s="23">
        <f t="shared" si="112"/>
        <v>1.4952719929309661</v>
      </c>
      <c r="AA584" s="23">
        <f t="shared" si="113"/>
        <v>0.305499964713618</v>
      </c>
      <c r="AC584" s="24">
        <f t="shared" si="114"/>
        <v>2.3973581974961666</v>
      </c>
      <c r="AD584" s="35">
        <v>388699.01721321273</v>
      </c>
      <c r="AE584" s="27">
        <v>9318.507752747992</v>
      </c>
    </row>
    <row r="585" spans="3:31" ht="12.75">
      <c r="C585" s="43" t="s">
        <v>871</v>
      </c>
      <c r="F585" s="26">
        <f t="shared" si="115"/>
        <v>96360028365</v>
      </c>
      <c r="I585" s="26">
        <f t="shared" si="109"/>
        <v>293278749.99999994</v>
      </c>
      <c r="J585" s="26">
        <f t="shared" si="109"/>
        <v>33325872.000000007</v>
      </c>
      <c r="K585" s="26">
        <f t="shared" si="109"/>
        <v>10728000</v>
      </c>
      <c r="L585" s="26">
        <f t="shared" si="109"/>
        <v>12520169.000000002</v>
      </c>
      <c r="M585" s="26">
        <f t="shared" si="109"/>
        <v>349852790.99999994</v>
      </c>
      <c r="N585" s="26">
        <f t="shared" si="109"/>
        <v>505507090.83</v>
      </c>
      <c r="O585" s="26">
        <f t="shared" si="109"/>
        <v>222933407.57000002</v>
      </c>
      <c r="P585" s="26">
        <f t="shared" si="109"/>
        <v>5422226</v>
      </c>
      <c r="Q585" s="26">
        <f t="shared" si="109"/>
        <v>733862724.4</v>
      </c>
      <c r="R585" s="26">
        <f t="shared" si="109"/>
        <v>417208753.98999995</v>
      </c>
      <c r="S585" s="26">
        <f t="shared" si="109"/>
        <v>7641082.570000001</v>
      </c>
      <c r="T585" s="26">
        <f t="shared" si="109"/>
        <v>680389</v>
      </c>
      <c r="U585" s="26">
        <f t="shared" si="109"/>
        <v>425530225.55999994</v>
      </c>
      <c r="V585" s="26">
        <f t="shared" si="109"/>
        <v>1509245740.9599998</v>
      </c>
      <c r="W585" s="23">
        <f t="shared" si="110"/>
        <v>0.4329686915508827</v>
      </c>
      <c r="X585" s="23">
        <f t="shared" si="111"/>
        <v>0.007929722209147257</v>
      </c>
      <c r="Y585" s="23">
        <f t="shared" si="116"/>
        <v>0.44089841376003</v>
      </c>
      <c r="Z585" s="23">
        <f t="shared" si="112"/>
        <v>0.7615841722464192</v>
      </c>
      <c r="AA585" s="23">
        <f t="shared" si="113"/>
        <v>0.3630683769361299</v>
      </c>
      <c r="AC585" s="24">
        <f t="shared" si="114"/>
        <v>1.5662570534362665</v>
      </c>
      <c r="AD585" s="35">
        <v>347346.67247611505</v>
      </c>
      <c r="AE585" s="27">
        <v>5440.341757533319</v>
      </c>
    </row>
    <row r="586" spans="3:31" ht="12.75">
      <c r="C586" s="43" t="s">
        <v>937</v>
      </c>
      <c r="F586" s="26">
        <f t="shared" si="115"/>
        <v>34115939359</v>
      </c>
      <c r="I586" s="26">
        <f t="shared" si="109"/>
        <v>298991500.0000001</v>
      </c>
      <c r="J586" s="26">
        <f t="shared" si="109"/>
        <v>0</v>
      </c>
      <c r="K586" s="26">
        <f t="shared" si="109"/>
        <v>0</v>
      </c>
      <c r="L586" s="26">
        <f t="shared" si="109"/>
        <v>5334205.66</v>
      </c>
      <c r="M586" s="26">
        <f t="shared" si="109"/>
        <v>304325705.65999997</v>
      </c>
      <c r="N586" s="26">
        <f t="shared" si="109"/>
        <v>511726688</v>
      </c>
      <c r="O586" s="26">
        <f t="shared" si="109"/>
        <v>47100289</v>
      </c>
      <c r="P586" s="26">
        <f t="shared" si="109"/>
        <v>0</v>
      </c>
      <c r="Q586" s="26">
        <f t="shared" si="109"/>
        <v>558826976.9999999</v>
      </c>
      <c r="R586" s="26">
        <f t="shared" si="109"/>
        <v>438369172.20000005</v>
      </c>
      <c r="S586" s="26">
        <f t="shared" si="109"/>
        <v>1767943.49</v>
      </c>
      <c r="T586" s="26">
        <f t="shared" si="109"/>
        <v>15632217.41</v>
      </c>
      <c r="U586" s="26">
        <f t="shared" si="109"/>
        <v>455769333.1</v>
      </c>
      <c r="V586" s="26">
        <f t="shared" si="109"/>
        <v>1318922015.76</v>
      </c>
      <c r="W586" s="23">
        <f t="shared" si="110"/>
        <v>1.28493947531993</v>
      </c>
      <c r="X586" s="23">
        <f t="shared" si="111"/>
        <v>0.00518216271695185</v>
      </c>
      <c r="Y586" s="23">
        <f t="shared" si="116"/>
        <v>1.2901216380368818</v>
      </c>
      <c r="Z586" s="23">
        <f t="shared" si="112"/>
        <v>1.6380231278977748</v>
      </c>
      <c r="AA586" s="23">
        <f t="shared" si="113"/>
        <v>0.8920337864878897</v>
      </c>
      <c r="AC586" s="24">
        <f t="shared" si="114"/>
        <v>3.8659994141772325</v>
      </c>
      <c r="AD586" s="35">
        <v>229515.82816585383</v>
      </c>
      <c r="AE586" s="27">
        <v>8873.080572335932</v>
      </c>
    </row>
    <row r="587" spans="3:31" ht="12.75">
      <c r="C587" s="43" t="s">
        <v>970</v>
      </c>
      <c r="F587" s="26">
        <f t="shared" si="115"/>
        <v>5366617948</v>
      </c>
      <c r="I587" s="26">
        <f aca="true" t="shared" si="117" ref="I587:V591">SUMIF($C$2:$C$567,$C587,I$2:I$567)</f>
        <v>50007795.55999999</v>
      </c>
      <c r="J587" s="26">
        <f t="shared" si="117"/>
        <v>0</v>
      </c>
      <c r="K587" s="26">
        <f t="shared" si="117"/>
        <v>0</v>
      </c>
      <c r="L587" s="26">
        <f t="shared" si="117"/>
        <v>1144343</v>
      </c>
      <c r="M587" s="26">
        <f t="shared" si="117"/>
        <v>51152138.56</v>
      </c>
      <c r="N587" s="26">
        <f t="shared" si="117"/>
        <v>46836746</v>
      </c>
      <c r="O587" s="26">
        <f t="shared" si="117"/>
        <v>19219613.48</v>
      </c>
      <c r="P587" s="26">
        <f t="shared" si="117"/>
        <v>0</v>
      </c>
      <c r="Q587" s="26">
        <f t="shared" si="117"/>
        <v>66056359.48</v>
      </c>
      <c r="R587" s="26">
        <f t="shared" si="117"/>
        <v>22001084.31</v>
      </c>
      <c r="S587" s="26">
        <f t="shared" si="117"/>
        <v>551454.26</v>
      </c>
      <c r="T587" s="26">
        <f t="shared" si="117"/>
        <v>78358.3</v>
      </c>
      <c r="U587" s="26">
        <f t="shared" si="117"/>
        <v>22630896.87</v>
      </c>
      <c r="V587" s="26">
        <f t="shared" si="117"/>
        <v>139839394.91000003</v>
      </c>
      <c r="W587" s="23">
        <f t="shared" si="110"/>
        <v>0.4099618143713628</v>
      </c>
      <c r="X587" s="23">
        <f t="shared" si="111"/>
        <v>0.010275638499765254</v>
      </c>
      <c r="Y587" s="23">
        <f t="shared" si="116"/>
        <v>0.42023745287112807</v>
      </c>
      <c r="Z587" s="23">
        <f t="shared" si="112"/>
        <v>1.2308750151409138</v>
      </c>
      <c r="AA587" s="23">
        <f t="shared" si="113"/>
        <v>0.9531540917508966</v>
      </c>
      <c r="AC587" s="24">
        <f t="shared" si="114"/>
        <v>2.605726665564381</v>
      </c>
      <c r="AD587" s="35">
        <v>177756.05591476185</v>
      </c>
      <c r="AE587" s="27">
        <v>4631.836948626481</v>
      </c>
    </row>
    <row r="588" spans="3:31" ht="12.75">
      <c r="C588" s="43" t="s">
        <v>1001</v>
      </c>
      <c r="F588" s="26">
        <f t="shared" si="115"/>
        <v>55546090557</v>
      </c>
      <c r="I588" s="26">
        <f t="shared" si="117"/>
        <v>168720100.00000003</v>
      </c>
      <c r="J588" s="26">
        <f t="shared" si="117"/>
        <v>14540089</v>
      </c>
      <c r="K588" s="26">
        <f t="shared" si="117"/>
        <v>0</v>
      </c>
      <c r="L588" s="26">
        <f t="shared" si="117"/>
        <v>17741034.67</v>
      </c>
      <c r="M588" s="26">
        <f t="shared" si="117"/>
        <v>201001223.67000002</v>
      </c>
      <c r="N588" s="26">
        <f t="shared" si="117"/>
        <v>402932824.5</v>
      </c>
      <c r="O588" s="26">
        <f t="shared" si="117"/>
        <v>327622823.53999996</v>
      </c>
      <c r="P588" s="26">
        <f t="shared" si="117"/>
        <v>0</v>
      </c>
      <c r="Q588" s="26">
        <f t="shared" si="117"/>
        <v>730555648.0400001</v>
      </c>
      <c r="R588" s="26">
        <f t="shared" si="117"/>
        <v>202698650.49999997</v>
      </c>
      <c r="S588" s="26">
        <f t="shared" si="117"/>
        <v>13514921.01</v>
      </c>
      <c r="T588" s="26">
        <f t="shared" si="117"/>
        <v>5035307.83</v>
      </c>
      <c r="U588" s="26">
        <f t="shared" si="117"/>
        <v>221248879.33999994</v>
      </c>
      <c r="V588" s="26">
        <f t="shared" si="117"/>
        <v>1152805751.0499997</v>
      </c>
      <c r="W588" s="23">
        <f t="shared" si="110"/>
        <v>0.3649197422670021</v>
      </c>
      <c r="X588" s="23">
        <f t="shared" si="111"/>
        <v>0.0243310030903639</v>
      </c>
      <c r="Y588" s="23">
        <f t="shared" si="116"/>
        <v>0.389250745357366</v>
      </c>
      <c r="Z588" s="23">
        <f t="shared" si="112"/>
        <v>1.3152242411917763</v>
      </c>
      <c r="AA588" s="23">
        <f t="shared" si="113"/>
        <v>0.36186385334128535</v>
      </c>
      <c r="AC588" s="24">
        <f t="shared" si="114"/>
        <v>2.0754039384050254</v>
      </c>
      <c r="AD588" s="35">
        <v>421386.8523422787</v>
      </c>
      <c r="AE588" s="27">
        <v>8745.479329432621</v>
      </c>
    </row>
    <row r="589" spans="3:31" ht="12.75">
      <c r="C589" s="43" t="s">
        <v>1043</v>
      </c>
      <c r="F589" s="26">
        <f t="shared" si="115"/>
        <v>17390160963</v>
      </c>
      <c r="I589" s="26">
        <f t="shared" si="117"/>
        <v>77405947.00000001</v>
      </c>
      <c r="J589" s="26">
        <f t="shared" si="117"/>
        <v>4632226</v>
      </c>
      <c r="K589" s="26">
        <f t="shared" si="117"/>
        <v>2072574</v>
      </c>
      <c r="L589" s="26">
        <f t="shared" si="117"/>
        <v>677383</v>
      </c>
      <c r="M589" s="26">
        <f t="shared" si="117"/>
        <v>84788130.00000001</v>
      </c>
      <c r="N589" s="26">
        <f t="shared" si="117"/>
        <v>202886693.5</v>
      </c>
      <c r="O589" s="26">
        <f t="shared" si="117"/>
        <v>73639511.21000001</v>
      </c>
      <c r="P589" s="26">
        <f t="shared" si="117"/>
        <v>0</v>
      </c>
      <c r="Q589" s="26">
        <f t="shared" si="117"/>
        <v>276526204.71000004</v>
      </c>
      <c r="R589" s="26">
        <f t="shared" si="117"/>
        <v>99319939</v>
      </c>
      <c r="S589" s="26">
        <f t="shared" si="117"/>
        <v>815023.26</v>
      </c>
      <c r="T589" s="26">
        <f t="shared" si="117"/>
        <v>1202842.39</v>
      </c>
      <c r="U589" s="26">
        <f t="shared" si="117"/>
        <v>101337804.64999999</v>
      </c>
      <c r="V589" s="26">
        <f t="shared" si="117"/>
        <v>462652139.36000013</v>
      </c>
      <c r="W589" s="23">
        <f t="shared" si="110"/>
        <v>0.5711271977948742</v>
      </c>
      <c r="X589" s="23">
        <f t="shared" si="111"/>
        <v>0.004686691869811188</v>
      </c>
      <c r="Y589" s="23">
        <f t="shared" si="116"/>
        <v>0.5758138896646854</v>
      </c>
      <c r="Z589" s="23">
        <f t="shared" si="112"/>
        <v>1.5901302196014644</v>
      </c>
      <c r="AA589" s="23">
        <f t="shared" si="113"/>
        <v>0.4875638022005582</v>
      </c>
      <c r="AC589" s="24">
        <f t="shared" si="114"/>
        <v>2.6604247099515486</v>
      </c>
      <c r="AD589" s="35">
        <v>263162.7393822394</v>
      </c>
      <c r="AE589" s="27">
        <v>7001.246545910492</v>
      </c>
    </row>
    <row r="590" spans="3:31" ht="12.75">
      <c r="C590" s="43" t="s">
        <v>1092</v>
      </c>
      <c r="F590" s="26">
        <f t="shared" si="115"/>
        <v>23818060554</v>
      </c>
      <c r="I590" s="26">
        <f t="shared" si="117"/>
        <v>291168537</v>
      </c>
      <c r="J590" s="26">
        <f t="shared" si="117"/>
        <v>0</v>
      </c>
      <c r="K590" s="26">
        <f t="shared" si="117"/>
        <v>0</v>
      </c>
      <c r="L590" s="26">
        <f t="shared" si="117"/>
        <v>10657583.409999998</v>
      </c>
      <c r="M590" s="26">
        <f t="shared" si="117"/>
        <v>301826120.4100001</v>
      </c>
      <c r="N590" s="26">
        <f t="shared" si="117"/>
        <v>696670406</v>
      </c>
      <c r="O590" s="26">
        <f t="shared" si="117"/>
        <v>75685193.87</v>
      </c>
      <c r="P590" s="26">
        <f t="shared" si="117"/>
        <v>3061833</v>
      </c>
      <c r="Q590" s="26">
        <f t="shared" si="117"/>
        <v>775417432.87</v>
      </c>
      <c r="R590" s="26">
        <f t="shared" si="117"/>
        <v>559818419.4100001</v>
      </c>
      <c r="S590" s="26">
        <f t="shared" si="117"/>
        <v>231214.18</v>
      </c>
      <c r="T590" s="26">
        <f t="shared" si="117"/>
        <v>17675564.549999997</v>
      </c>
      <c r="U590" s="26">
        <f t="shared" si="117"/>
        <v>577725198.1400001</v>
      </c>
      <c r="V590" s="26">
        <f t="shared" si="117"/>
        <v>1654968751.4200003</v>
      </c>
      <c r="W590" s="23">
        <f t="shared" si="110"/>
        <v>2.350394643345486</v>
      </c>
      <c r="X590" s="23">
        <f t="shared" si="111"/>
        <v>0.000970751499584923</v>
      </c>
      <c r="Y590" s="23">
        <f t="shared" si="116"/>
        <v>2.351365394845071</v>
      </c>
      <c r="Z590" s="23">
        <f t="shared" si="112"/>
        <v>3.2555859496283652</v>
      </c>
      <c r="AA590" s="23">
        <f t="shared" si="113"/>
        <v>1.2672153541876503</v>
      </c>
      <c r="AC590" s="24">
        <f t="shared" si="114"/>
        <v>6.948377462001478</v>
      </c>
      <c r="AD590" s="35">
        <v>136324.36935752138</v>
      </c>
      <c r="AE590" s="27">
        <v>9472.331755653666</v>
      </c>
    </row>
    <row r="591" spans="3:31" ht="12.75">
      <c r="C591" s="43" t="s">
        <v>1133</v>
      </c>
      <c r="F591" s="26">
        <f t="shared" si="115"/>
        <v>11045825289</v>
      </c>
      <c r="I591" s="26">
        <f t="shared" si="117"/>
        <v>66900785.99999999</v>
      </c>
      <c r="J591" s="26">
        <f t="shared" si="117"/>
        <v>4627312</v>
      </c>
      <c r="K591" s="26">
        <f t="shared" si="117"/>
        <v>0</v>
      </c>
      <c r="L591" s="26">
        <f t="shared" si="117"/>
        <v>7693036.26</v>
      </c>
      <c r="M591" s="26">
        <f t="shared" si="117"/>
        <v>79221134.26000002</v>
      </c>
      <c r="N591" s="26">
        <f t="shared" si="117"/>
        <v>112291643.87</v>
      </c>
      <c r="O591" s="26">
        <f t="shared" si="117"/>
        <v>43567371</v>
      </c>
      <c r="P591" s="26">
        <f t="shared" si="117"/>
        <v>0</v>
      </c>
      <c r="Q591" s="26">
        <f t="shared" si="117"/>
        <v>155859014.87</v>
      </c>
      <c r="R591" s="26">
        <f t="shared" si="117"/>
        <v>50893730.46</v>
      </c>
      <c r="S591" s="26">
        <f t="shared" si="117"/>
        <v>2377163.37</v>
      </c>
      <c r="T591" s="26">
        <f t="shared" si="117"/>
        <v>1073738.73</v>
      </c>
      <c r="U591" s="26">
        <f t="shared" si="117"/>
        <v>54344632.559999995</v>
      </c>
      <c r="V591" s="26">
        <f t="shared" si="117"/>
        <v>289424781.69000006</v>
      </c>
      <c r="W591" s="23">
        <f t="shared" si="110"/>
        <v>0.46075081877931373</v>
      </c>
      <c r="X591" s="23">
        <f t="shared" si="111"/>
        <v>0.021520921323708617</v>
      </c>
      <c r="Y591" s="23">
        <f t="shared" si="116"/>
        <v>0.4822717401030224</v>
      </c>
      <c r="Z591" s="23">
        <f t="shared" si="112"/>
        <v>1.4110219091117837</v>
      </c>
      <c r="AA591" s="23">
        <f t="shared" si="113"/>
        <v>0.7172043028680934</v>
      </c>
      <c r="AC591" s="24">
        <f t="shared" si="114"/>
        <v>2.620218717185615</v>
      </c>
      <c r="AD591" s="35">
        <v>240074.7384934921</v>
      </c>
      <c r="AE591" s="27">
        <v>6290.483233240898</v>
      </c>
    </row>
    <row r="592" spans="13:22" ht="12.75">
      <c r="M592" s="63">
        <f>SUM(M571:M591)</f>
        <v>4642795027.13</v>
      </c>
      <c r="Q592" s="63">
        <f>SUM(Q571:Q591)</f>
        <v>13461306539.640003</v>
      </c>
      <c r="U592" s="63">
        <f>SUM(U571:U591)</f>
        <v>7542626083.06</v>
      </c>
      <c r="V592" s="63">
        <f>SUM(V571:V591)</f>
        <v>25646727649.829998</v>
      </c>
    </row>
    <row r="594" spans="13:21" ht="12.75">
      <c r="M594" s="64">
        <f aca="true" t="shared" si="118" ref="M594:M615">M571/$V571</f>
        <v>0.16699885972172684</v>
      </c>
      <c r="Q594" s="64">
        <f aca="true" t="shared" si="119" ref="Q594:Q615">Q571/$V571</f>
        <v>0.438730398501083</v>
      </c>
      <c r="U594" s="64">
        <f aca="true" t="shared" si="120" ref="U594:U615">U571/$V571</f>
        <v>0.3942707417771899</v>
      </c>
    </row>
    <row r="595" spans="13:21" ht="12.75">
      <c r="M595" s="64">
        <f t="shared" si="118"/>
        <v>0.10590402070602144</v>
      </c>
      <c r="Q595" s="64">
        <f t="shared" si="119"/>
        <v>0.5755433502551398</v>
      </c>
      <c r="U595" s="64">
        <f t="shared" si="120"/>
        <v>0.3185526290388389</v>
      </c>
    </row>
    <row r="596" spans="13:21" ht="12.75">
      <c r="M596" s="64">
        <f t="shared" si="118"/>
        <v>0.16613866414313447</v>
      </c>
      <c r="Q596" s="64">
        <f t="shared" si="119"/>
        <v>0.6283921492254056</v>
      </c>
      <c r="U596" s="64">
        <f t="shared" si="120"/>
        <v>0.20546918663145985</v>
      </c>
    </row>
    <row r="597" spans="13:21" ht="12.75">
      <c r="M597" s="64">
        <f t="shared" si="118"/>
        <v>0.24693728885879768</v>
      </c>
      <c r="Q597" s="64">
        <f t="shared" si="119"/>
        <v>0.5093265013852338</v>
      </c>
      <c r="U597" s="64">
        <f t="shared" si="120"/>
        <v>0.24373620975596824</v>
      </c>
    </row>
    <row r="598" spans="13:21" ht="12.75">
      <c r="M598" s="64">
        <f t="shared" si="118"/>
        <v>0.2462195540660303</v>
      </c>
      <c r="Q598" s="64">
        <f t="shared" si="119"/>
        <v>0.33936573291578737</v>
      </c>
      <c r="U598" s="64">
        <f t="shared" si="120"/>
        <v>0.4144147130181824</v>
      </c>
    </row>
    <row r="599" spans="13:21" ht="12.75">
      <c r="M599" s="64">
        <f t="shared" si="118"/>
        <v>0.3946626836218898</v>
      </c>
      <c r="Q599" s="64">
        <f t="shared" si="119"/>
        <v>0.3103883208257731</v>
      </c>
      <c r="U599" s="64">
        <f t="shared" si="120"/>
        <v>0.2949489955523371</v>
      </c>
    </row>
    <row r="600" spans="3:21" ht="12.75">
      <c r="C600" s="62"/>
      <c r="M600" s="64">
        <f t="shared" si="118"/>
        <v>0.1823619495241383</v>
      </c>
      <c r="Q600" s="64">
        <f t="shared" si="119"/>
        <v>0.4523487297442488</v>
      </c>
      <c r="U600" s="64">
        <f t="shared" si="120"/>
        <v>0.365289320731613</v>
      </c>
    </row>
    <row r="601" spans="13:21" ht="12.75">
      <c r="M601" s="64">
        <f t="shared" si="118"/>
        <v>0.22022219627184958</v>
      </c>
      <c r="Q601" s="64">
        <f t="shared" si="119"/>
        <v>0.5426637854959369</v>
      </c>
      <c r="U601" s="64">
        <f t="shared" si="120"/>
        <v>0.23711401823221348</v>
      </c>
    </row>
    <row r="602" spans="13:21" ht="12.75">
      <c r="M602" s="64">
        <f t="shared" si="118"/>
        <v>0.21958314186310648</v>
      </c>
      <c r="Q602" s="64">
        <f t="shared" si="119"/>
        <v>0.31201672110828105</v>
      </c>
      <c r="U602" s="64">
        <f t="shared" si="120"/>
        <v>0.4684001370286125</v>
      </c>
    </row>
    <row r="603" spans="13:21" ht="12.75">
      <c r="M603" s="64">
        <f t="shared" si="118"/>
        <v>0.16396747176580312</v>
      </c>
      <c r="Q603" s="64">
        <f t="shared" si="119"/>
        <v>0.699272023708177</v>
      </c>
      <c r="U603" s="64">
        <f t="shared" si="120"/>
        <v>0.13676050452601995</v>
      </c>
    </row>
    <row r="604" spans="13:21" ht="12.75">
      <c r="M604" s="64">
        <f t="shared" si="118"/>
        <v>0.22705949738429795</v>
      </c>
      <c r="Q604" s="64">
        <f t="shared" si="119"/>
        <v>0.5056536474611466</v>
      </c>
      <c r="U604" s="64">
        <f t="shared" si="120"/>
        <v>0.26728685515455547</v>
      </c>
    </row>
    <row r="605" spans="13:21" ht="12.75">
      <c r="M605" s="64">
        <f t="shared" si="118"/>
        <v>0.15778991892123717</v>
      </c>
      <c r="Q605" s="64">
        <f t="shared" si="119"/>
        <v>0.5793025116400866</v>
      </c>
      <c r="U605" s="64">
        <f t="shared" si="120"/>
        <v>0.26290756943867655</v>
      </c>
    </row>
    <row r="606" spans="13:21" ht="12.75">
      <c r="M606" s="64">
        <f t="shared" si="118"/>
        <v>0.1649560439603034</v>
      </c>
      <c r="Q606" s="64">
        <f t="shared" si="119"/>
        <v>0.5898091881441623</v>
      </c>
      <c r="U606" s="64">
        <f t="shared" si="120"/>
        <v>0.2452347678955343</v>
      </c>
    </row>
    <row r="607" spans="13:21" ht="12.75">
      <c r="M607" s="64">
        <f t="shared" si="118"/>
        <v>0.12743192278595927</v>
      </c>
      <c r="Q607" s="64">
        <f t="shared" si="119"/>
        <v>0.6237165537017574</v>
      </c>
      <c r="U607" s="64">
        <f t="shared" si="120"/>
        <v>0.2488515235122831</v>
      </c>
    </row>
    <row r="608" spans="13:21" ht="12.75">
      <c r="M608" s="64">
        <f t="shared" si="118"/>
        <v>0.23180637950812824</v>
      </c>
      <c r="Q608" s="64">
        <f t="shared" si="119"/>
        <v>0.48624468798116677</v>
      </c>
      <c r="U608" s="64">
        <f t="shared" si="120"/>
        <v>0.281948932510705</v>
      </c>
    </row>
    <row r="609" spans="13:21" ht="12.75">
      <c r="M609" s="64">
        <f t="shared" si="118"/>
        <v>0.2307382104654906</v>
      </c>
      <c r="Q609" s="64">
        <f t="shared" si="119"/>
        <v>0.4236997868884523</v>
      </c>
      <c r="U609" s="64">
        <f t="shared" si="120"/>
        <v>0.3455620026460571</v>
      </c>
    </row>
    <row r="610" spans="13:21" ht="12.75">
      <c r="M610" s="64">
        <f t="shared" si="118"/>
        <v>0.36579204731914977</v>
      </c>
      <c r="Q610" s="64">
        <f t="shared" si="119"/>
        <v>0.4723730356707676</v>
      </c>
      <c r="U610" s="64">
        <f t="shared" si="120"/>
        <v>0.16183491701008246</v>
      </c>
    </row>
    <row r="611" spans="13:21" ht="12.75">
      <c r="M611" s="64">
        <f t="shared" si="118"/>
        <v>0.17435827630710887</v>
      </c>
      <c r="Q611" s="64">
        <f t="shared" si="119"/>
        <v>0.6337196421639939</v>
      </c>
      <c r="U611" s="64">
        <f t="shared" si="120"/>
        <v>0.19192208152889748</v>
      </c>
    </row>
    <row r="612" spans="13:21" ht="12.75">
      <c r="M612" s="64">
        <f t="shared" si="118"/>
        <v>0.18326540133865984</v>
      </c>
      <c r="Q612" s="64">
        <f t="shared" si="119"/>
        <v>0.5976978839707228</v>
      </c>
      <c r="U612" s="64">
        <f t="shared" si="120"/>
        <v>0.21903671469061714</v>
      </c>
    </row>
    <row r="613" spans="13:21" ht="12.75">
      <c r="M613" s="64">
        <f t="shared" si="118"/>
        <v>0.182375721687208</v>
      </c>
      <c r="Q613" s="64">
        <f t="shared" si="119"/>
        <v>0.4685390175522495</v>
      </c>
      <c r="U613" s="64">
        <f t="shared" si="120"/>
        <v>0.3490852607605424</v>
      </c>
    </row>
    <row r="614" spans="13:21" ht="12.75">
      <c r="M614" s="64">
        <f t="shared" si="118"/>
        <v>0.2737192502916111</v>
      </c>
      <c r="Q614" s="64">
        <f t="shared" si="119"/>
        <v>0.5385130255948124</v>
      </c>
      <c r="U614" s="64">
        <f t="shared" si="120"/>
        <v>0.18776772411357634</v>
      </c>
    </row>
    <row r="615" spans="13:21" ht="12.75">
      <c r="M615" s="64">
        <f t="shared" si="118"/>
        <v>0.18102874918472397</v>
      </c>
      <c r="Q615" s="64">
        <f t="shared" si="119"/>
        <v>0.5248742343832404</v>
      </c>
      <c r="U615" s="64">
        <f t="shared" si="120"/>
        <v>0.29409701643203584</v>
      </c>
    </row>
  </sheetData>
  <sheetProtection/>
  <autoFilter ref="A1:AE568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Pfeiffer, Marc</dc:creator>
  <cp:keywords/>
  <dc:description/>
  <cp:lastModifiedBy>Eugene McCarthy</cp:lastModifiedBy>
  <dcterms:created xsi:type="dcterms:W3CDTF">2012-01-26T19:36:04Z</dcterms:created>
  <dcterms:modified xsi:type="dcterms:W3CDTF">2014-03-21T17:56:41Z</dcterms:modified>
  <cp:category/>
  <cp:version/>
  <cp:contentType/>
  <cp:contentStatus/>
</cp:coreProperties>
</file>