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11190" activeTab="0"/>
  </bookViews>
  <sheets>
    <sheet name="2012 Taxes" sheetId="1" r:id="rId1"/>
  </sheets>
  <definedNames>
    <definedName name="_xlnm._FilterDatabase" localSheetId="0" hidden="1">'2012 Taxes'!$A$1:$AE$568</definedName>
    <definedName name="_xlnm.Print_Area" localSheetId="0">'2012 Taxes'!$A:$IV</definedName>
    <definedName name="_xlnm.Print_Titles" localSheetId="0">'2012 Taxes'!$A:$D,'2012 Taxes'!$1:$2</definedName>
  </definedNames>
  <calcPr fullCalcOnLoad="1"/>
</workbook>
</file>

<file path=xl/sharedStrings.xml><?xml version="1.0" encoding="utf-8"?>
<sst xmlns="http://schemas.openxmlformats.org/spreadsheetml/2006/main" count="1774" uniqueCount="1173">
  <si>
    <t>MUNI-</t>
  </si>
  <si>
    <t>MUNICIPALITY</t>
  </si>
  <si>
    <t>COUNTY</t>
  </si>
  <si>
    <t>Net Valuation Taxable (Col. 6)</t>
  </si>
  <si>
    <t>State Equalization Table Average Ratio</t>
  </si>
  <si>
    <t>State Equalization Table Average Ratio (Decimal Form)</t>
  </si>
  <si>
    <t>Net County Taxes Apportioned Less Col 12AV</t>
  </si>
  <si>
    <t>County Library Taxes</t>
  </si>
  <si>
    <t>Local Health Services Taxes</t>
  </si>
  <si>
    <t>County Open Space Preservation Trust Fund</t>
  </si>
  <si>
    <t>Total County Levy</t>
  </si>
  <si>
    <t>As Required by District School Budget</t>
  </si>
  <si>
    <t>Regional Consolidated and Joint School Budget</t>
  </si>
  <si>
    <t>As Required by Local Municipal Budget</t>
  </si>
  <si>
    <t>Total School Levy</t>
  </si>
  <si>
    <t>Local Municipal Purposes</t>
  </si>
  <si>
    <t>Local Municipal Open Space</t>
  </si>
  <si>
    <t>Minimum Library Tax</t>
  </si>
  <si>
    <t>Total Local Municipal Tax Levy</t>
  </si>
  <si>
    <t>Total Levy on Which Tax Rate is Computed</t>
  </si>
  <si>
    <t>CY Municipal Rate</t>
  </si>
  <si>
    <t>CY Municipal Library Rate</t>
  </si>
  <si>
    <t>CY Municipal Open Space Rate</t>
  </si>
  <si>
    <t>CY Total Municipal Rate</t>
  </si>
  <si>
    <t>CY School Rate</t>
  </si>
  <si>
    <t>CY County Rate</t>
  </si>
  <si>
    <t>REAP Credit Rate</t>
  </si>
  <si>
    <t>CY Total Rate</t>
  </si>
  <si>
    <t>Average Residential Property Value</t>
  </si>
  <si>
    <t>Average Total Property Taxes</t>
  </si>
  <si>
    <t>CY Equalized Value</t>
  </si>
  <si>
    <t>CY County EQ Rate</t>
  </si>
  <si>
    <t>CY School EQ Rate</t>
  </si>
  <si>
    <t>CY Total Municipal EQ Rate</t>
  </si>
  <si>
    <t>CY Total EQ Rate (REAP Not Included)</t>
  </si>
  <si>
    <t>0101</t>
  </si>
  <si>
    <t>Absecon City</t>
  </si>
  <si>
    <t>Atlantic</t>
  </si>
  <si>
    <t>0102</t>
  </si>
  <si>
    <t>Atlantic City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</si>
  <si>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</si>
  <si>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</si>
  <si>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</si>
  <si>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</si>
  <si>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</si>
  <si>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</si>
  <si>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</si>
  <si>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</si>
  <si>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</si>
  <si>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</si>
  <si>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</si>
  <si>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</si>
  <si>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</si>
  <si>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</si>
  <si>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</si>
  <si>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</si>
  <si>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</si>
  <si>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</si>
  <si>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</si>
  <si>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</si>
  <si>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</si>
  <si>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Township</t>
  </si>
  <si>
    <t>0114</t>
  </si>
  <si>
    <t>Linwood City</t>
  </si>
  <si>
    <t>0115</t>
  </si>
  <si>
    <t>Longport Borough</t>
  </si>
  <si>
    <t>0116</t>
  </si>
  <si>
    <t>Margate City</t>
  </si>
  <si>
    <t>0117</t>
  </si>
  <si>
    <t>Mullica Township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</si>
  <si>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</si>
  <si>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</si>
  <si>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</si>
  <si>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</si>
  <si>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</si>
  <si>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</si>
  <si>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</si>
  <si>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</si>
  <si>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</si>
  <si>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</si>
  <si>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</si>
  <si>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</si>
  <si>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</si>
  <si>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</si>
  <si>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</si>
  <si>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</si>
  <si>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</si>
  <si>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</si>
  <si>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</si>
  <si>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</si>
  <si>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</si>
  <si>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</si>
  <si>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</si>
  <si>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</si>
  <si>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</si>
  <si>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</si>
  <si>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</si>
  <si>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</si>
  <si>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</si>
  <si>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</si>
  <si>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</si>
  <si>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</si>
  <si>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</si>
  <si>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</si>
  <si>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</si>
  <si>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</si>
  <si>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</si>
  <si>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</si>
  <si>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</si>
  <si>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</si>
  <si>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</si>
  <si>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</si>
  <si>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</si>
  <si>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</si>
  <si>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</si>
  <si>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</si>
  <si>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</si>
  <si>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</si>
  <si>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</si>
  <si>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</si>
  <si>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</si>
  <si>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</si>
  <si>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</si>
  <si>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</si>
  <si>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</si>
  <si>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</si>
  <si>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</si>
  <si>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</si>
  <si>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</si>
  <si>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</si>
  <si>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</si>
  <si>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</si>
  <si>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</si>
  <si>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</si>
  <si>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</si>
  <si>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</si>
  <si>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</si>
  <si>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</si>
  <si>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</si>
  <si>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</si>
  <si>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</si>
  <si>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</si>
  <si>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</si>
  <si>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</si>
  <si>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</si>
  <si>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</si>
  <si>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</si>
  <si>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</si>
  <si>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</si>
  <si>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</si>
  <si>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</si>
  <si>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</si>
  <si>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</si>
  <si>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</si>
  <si>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</si>
  <si>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</si>
  <si>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</si>
  <si>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</si>
  <si>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</si>
  <si>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</si>
  <si>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</si>
  <si>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</si>
  <si>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</si>
  <si>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</si>
  <si>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</si>
  <si>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</si>
  <si>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</si>
  <si>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</si>
  <si>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</si>
  <si>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</si>
  <si>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</si>
  <si>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</si>
  <si>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</si>
  <si>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</si>
  <si>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</si>
  <si>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</si>
  <si>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</si>
  <si>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</si>
  <si>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</si>
  <si>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</si>
  <si>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</si>
  <si>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</si>
  <si>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</si>
  <si>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</si>
  <si>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</si>
  <si>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</si>
  <si>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</si>
  <si>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</si>
  <si>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</si>
  <si>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</si>
  <si>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</si>
  <si>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</si>
  <si>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</si>
  <si>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</si>
  <si>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</si>
  <si>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</si>
  <si>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</si>
  <si>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</si>
  <si>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</si>
  <si>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</si>
  <si>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</si>
  <si>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</si>
  <si>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</si>
  <si>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</si>
  <si>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</si>
  <si>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</si>
  <si>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</si>
  <si>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</si>
  <si>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</si>
  <si>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</si>
  <si>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</si>
  <si>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</si>
  <si>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</si>
  <si>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</si>
  <si>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</si>
  <si>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</si>
  <si>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</si>
  <si>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</si>
  <si>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</si>
  <si>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</si>
  <si>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</si>
  <si>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</si>
  <si>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</si>
  <si>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</si>
  <si>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</si>
  <si>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</si>
  <si>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</si>
  <si>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</si>
  <si>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</si>
  <si>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</si>
  <si>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</si>
  <si>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</si>
  <si>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</si>
  <si>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</si>
  <si>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</si>
  <si>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</si>
  <si>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</si>
  <si>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</si>
  <si>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</si>
  <si>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</si>
  <si>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</si>
  <si>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</si>
  <si>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</si>
  <si>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</si>
  <si>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</si>
  <si>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</si>
  <si>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</si>
  <si>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</si>
  <si>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</si>
  <si>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</si>
  <si>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</si>
  <si>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</si>
  <si>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</si>
  <si>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</si>
  <si>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</si>
  <si>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</si>
  <si>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</si>
  <si>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</si>
  <si>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</si>
  <si>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</si>
  <si>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</si>
  <si>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</si>
  <si>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</si>
  <si>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</si>
  <si>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</si>
  <si>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</si>
  <si>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</si>
  <si>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</si>
  <si>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</si>
  <si>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</si>
  <si>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</si>
  <si>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</si>
  <si>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</si>
  <si>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</si>
  <si>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</si>
  <si>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</si>
  <si>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</si>
  <si>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</si>
  <si>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</si>
  <si>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</si>
  <si>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</si>
  <si>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</si>
  <si>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</si>
  <si>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</si>
  <si>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</si>
  <si>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</si>
  <si>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</si>
  <si>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</si>
  <si>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</si>
  <si>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</si>
  <si>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</si>
  <si>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</si>
  <si>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</si>
  <si>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</si>
  <si>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</si>
  <si>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</si>
  <si>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</si>
  <si>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</si>
  <si>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</si>
  <si>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</si>
  <si>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</si>
  <si>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</si>
  <si>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</si>
  <si>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</si>
  <si>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</si>
  <si>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</si>
  <si>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</si>
  <si>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</si>
  <si>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</si>
  <si>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</si>
  <si>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</si>
  <si>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</si>
  <si>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</si>
  <si>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</si>
  <si>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</si>
  <si>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</si>
  <si>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</si>
  <si>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</si>
  <si>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</si>
  <si>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</si>
  <si>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</si>
  <si>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</si>
  <si>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</si>
  <si>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</si>
  <si>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</si>
  <si>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</si>
  <si>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</si>
  <si>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</si>
  <si>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</si>
  <si>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</si>
  <si>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</si>
  <si>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</si>
  <si>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</si>
  <si>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</si>
  <si>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</si>
  <si>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</si>
  <si>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</si>
  <si>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</si>
  <si>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</si>
  <si>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</si>
  <si>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</si>
  <si>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</si>
  <si>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</si>
  <si>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</si>
  <si>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</si>
  <si>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</si>
  <si>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</si>
  <si>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</si>
  <si>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</si>
  <si>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</si>
  <si>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</si>
  <si>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</si>
  <si>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</si>
  <si>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</si>
  <si>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</si>
  <si>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</si>
  <si>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</si>
  <si>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</si>
  <si>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</si>
  <si>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</si>
  <si>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</si>
  <si>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</si>
  <si>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</si>
  <si>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</si>
  <si>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</si>
  <si>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</si>
  <si>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</si>
  <si>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</si>
  <si>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</si>
  <si>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</si>
  <si>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</si>
  <si>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</si>
  <si>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</si>
  <si>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</si>
  <si>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</si>
  <si>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</si>
  <si>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</si>
  <si>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</si>
  <si>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</si>
  <si>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</si>
  <si>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</si>
  <si>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</si>
  <si>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</si>
  <si>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</si>
  <si>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</si>
  <si>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</si>
  <si>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</si>
  <si>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</si>
  <si>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</si>
  <si>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</si>
  <si>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</si>
  <si>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</si>
  <si>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</si>
  <si>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</si>
  <si>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</si>
  <si>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</si>
  <si>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</si>
  <si>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</si>
  <si>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</si>
  <si>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</si>
  <si>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</si>
  <si>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</si>
  <si>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</si>
  <si>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</si>
  <si>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</si>
  <si>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</si>
  <si>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</si>
  <si>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</si>
  <si>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</si>
  <si>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</si>
  <si>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</si>
  <si>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</si>
  <si>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</si>
  <si>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</si>
  <si>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</si>
  <si>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</si>
  <si>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</si>
  <si>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</si>
  <si>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</si>
  <si>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</si>
  <si>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</si>
  <si>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</si>
  <si>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</si>
  <si>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</si>
  <si>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</si>
  <si>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</si>
  <si>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</si>
  <si>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</si>
  <si>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</si>
  <si>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</si>
  <si>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</si>
  <si>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</si>
  <si>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</si>
  <si>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</si>
  <si>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</si>
  <si>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</si>
  <si>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</si>
  <si>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</si>
  <si>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</si>
  <si>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</si>
  <si>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</si>
  <si>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</si>
  <si>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</si>
  <si>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</si>
  <si>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</si>
  <si>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</si>
  <si>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Township</t>
  </si>
  <si>
    <t>0704</t>
  </si>
  <si>
    <t>Cedar Grove Township</t>
  </si>
  <si>
    <t>0705</t>
  </si>
  <si>
    <t>East Orange City</t>
  </si>
  <si>
    <t>0706</t>
  </si>
  <si>
    <t>Essex Fells Township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</si>
  <si>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</si>
  <si>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</si>
  <si>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</si>
  <si>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</si>
  <si>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</si>
  <si>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</si>
  <si>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</si>
  <si>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</si>
  <si>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</si>
  <si>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</si>
  <si>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</si>
  <si>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</si>
  <si>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</si>
  <si>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</si>
  <si>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</si>
  <si>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</si>
  <si>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</si>
  <si>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</si>
  <si>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</si>
  <si>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</si>
  <si>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</si>
  <si>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</si>
  <si>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</si>
  <si>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</si>
  <si>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</si>
  <si>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</si>
  <si>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</si>
  <si>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</si>
  <si>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</si>
  <si>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</si>
  <si>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</si>
  <si>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</si>
  <si>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</si>
  <si>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</si>
  <si>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</si>
  <si>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</si>
  <si>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</si>
  <si>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</si>
  <si>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</si>
  <si>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</si>
  <si>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</si>
  <si>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</si>
  <si>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</si>
  <si>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</si>
  <si>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</si>
  <si>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</si>
  <si>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</si>
  <si>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</si>
  <si>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</si>
  <si>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</si>
  <si>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</si>
  <si>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</si>
  <si>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</si>
  <si>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</si>
  <si>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</si>
  <si>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</si>
  <si>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</si>
  <si>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</si>
  <si>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</si>
  <si>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</si>
  <si>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</si>
  <si>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</si>
  <si>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</si>
  <si>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</si>
  <si>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</si>
  <si>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</si>
  <si>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</si>
  <si>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</si>
  <si>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</si>
  <si>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</si>
  <si>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</si>
  <si>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</si>
  <si>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</si>
  <si>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</si>
  <si>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</si>
  <si>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</si>
  <si>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</si>
  <si>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</si>
  <si>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</si>
  <si>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</si>
  <si>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</si>
  <si>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</si>
  <si>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</si>
  <si>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</si>
  <si>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</si>
  <si>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</si>
  <si>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</si>
  <si>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</si>
  <si>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</si>
  <si>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</si>
  <si>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</si>
  <si>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</si>
  <si>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</si>
  <si>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</si>
  <si>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</si>
  <si>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</si>
  <si>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</si>
  <si>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</si>
  <si>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</si>
  <si>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</si>
  <si>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</si>
  <si>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</si>
  <si>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</si>
  <si>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</si>
  <si>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</si>
  <si>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</si>
  <si>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</si>
  <si>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</si>
  <si>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</si>
  <si>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</si>
  <si>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</si>
  <si>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</si>
  <si>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</si>
  <si>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</si>
  <si>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</si>
  <si>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</si>
  <si>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</si>
  <si>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</si>
  <si>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</si>
  <si>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</si>
  <si>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</si>
  <si>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</si>
  <si>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</si>
  <si>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</si>
  <si>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</si>
  <si>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</si>
  <si>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</si>
  <si>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</si>
  <si>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</si>
  <si>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</si>
  <si>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</si>
  <si>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</si>
  <si>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</si>
  <si>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</si>
  <si>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</si>
  <si>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</si>
  <si>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</si>
  <si>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</si>
  <si>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</si>
  <si>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</si>
  <si>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</si>
  <si>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</si>
  <si>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</si>
  <si>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</si>
  <si>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</si>
  <si>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</si>
  <si>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</si>
  <si>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</si>
  <si>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</si>
  <si>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</si>
  <si>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</si>
  <si>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</si>
  <si>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</si>
  <si>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</si>
  <si>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</si>
  <si>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</si>
  <si>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</si>
  <si>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</si>
  <si>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</si>
  <si>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</si>
  <si>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</si>
  <si>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</si>
  <si>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</si>
  <si>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</si>
  <si>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</si>
  <si>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</si>
  <si>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</si>
  <si>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</si>
  <si>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</si>
  <si>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</si>
  <si>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</si>
  <si>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</si>
  <si>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Princeton Township</t>
  </si>
  <si>
    <t>1111</t>
  </si>
  <si>
    <t>Trenton City</t>
  </si>
  <si>
    <t>1112</t>
  </si>
  <si>
    <t>Robbinsville Township</t>
  </si>
  <si>
    <t>1113</t>
  </si>
  <si>
    <t>West Windsor Township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</si>
  <si>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</si>
  <si>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</si>
  <si>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</si>
  <si>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</si>
  <si>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</si>
  <si>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</si>
  <si>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</si>
  <si>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</si>
  <si>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</si>
  <si>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</si>
  <si>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</si>
  <si>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</si>
  <si>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</si>
  <si>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</si>
  <si>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</si>
  <si>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</si>
  <si>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</si>
  <si>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</si>
  <si>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</si>
  <si>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</si>
  <si>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</si>
  <si>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</si>
  <si>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</si>
  <si>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</si>
  <si>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</si>
  <si>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</si>
  <si>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</si>
  <si>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</si>
  <si>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</si>
  <si>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</si>
  <si>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</si>
  <si>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</si>
  <si>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</si>
  <si>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</si>
  <si>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</si>
  <si>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</si>
  <si>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</si>
  <si>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</si>
  <si>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</si>
  <si>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</si>
  <si>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</si>
  <si>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</si>
  <si>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</si>
  <si>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</si>
  <si>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</si>
  <si>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</si>
  <si>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</si>
  <si>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</si>
  <si>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</si>
  <si>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</si>
  <si>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1301</t>
  </si>
  <si>
    <t>Allenhurst Borough</t>
  </si>
  <si>
    <t>Monmouth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</si>
  <si>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</si>
  <si>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</si>
  <si>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</si>
  <si>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</si>
  <si>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</si>
  <si>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</si>
  <si>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</si>
  <si>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</si>
  <si>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</si>
  <si>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</si>
  <si>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</si>
  <si>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</si>
  <si>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</si>
  <si>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</si>
  <si>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</si>
  <si>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</si>
  <si>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</si>
  <si>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</si>
  <si>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</si>
  <si>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</si>
  <si>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</si>
  <si>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</si>
  <si>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</si>
  <si>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</si>
  <si>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</si>
  <si>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</si>
  <si>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</si>
  <si>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</si>
  <si>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</si>
  <si>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</si>
  <si>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</si>
  <si>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</si>
  <si>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</si>
  <si>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</si>
  <si>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</si>
  <si>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</si>
  <si>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</si>
  <si>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</si>
  <si>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</si>
  <si>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</si>
  <si>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</si>
  <si>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</si>
  <si>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</si>
  <si>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</si>
  <si>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</si>
  <si>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</si>
  <si>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</si>
  <si>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</si>
  <si>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</si>
  <si>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</si>
  <si>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</si>
  <si>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</si>
  <si>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</si>
  <si>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</si>
  <si>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</si>
  <si>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</si>
  <si>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</si>
  <si>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</si>
  <si>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</si>
  <si>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</si>
  <si>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</si>
  <si>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</si>
  <si>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</si>
  <si>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</si>
  <si>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</si>
  <si>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</si>
  <si>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</si>
  <si>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</si>
  <si>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</si>
  <si>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</si>
  <si>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</si>
  <si>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</si>
  <si>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</si>
  <si>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</si>
  <si>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</si>
  <si>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</si>
  <si>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</si>
  <si>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</si>
  <si>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</si>
  <si>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</si>
  <si>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</si>
  <si>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</si>
  <si>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</si>
  <si>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</si>
  <si>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</si>
  <si>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</si>
  <si>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</si>
  <si>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</si>
  <si>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</si>
  <si>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</si>
  <si>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</si>
  <si>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Lake Como Borough (South Belmar)</t>
  </si>
  <si>
    <t>1348</t>
  </si>
  <si>
    <t>Spring Lake Borough</t>
  </si>
  <si>
    <t>1349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</si>
  <si>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</si>
  <si>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</si>
  <si>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</si>
  <si>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</si>
  <si>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</si>
  <si>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</si>
  <si>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</si>
  <si>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</si>
  <si>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</si>
  <si>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</si>
  <si>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</si>
  <si>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</si>
  <si>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</si>
  <si>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</si>
  <si>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</si>
  <si>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</si>
  <si>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</si>
  <si>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</si>
  <si>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</si>
  <si>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</si>
  <si>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</si>
  <si>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</si>
  <si>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</si>
  <si>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</si>
  <si>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</si>
  <si>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</si>
  <si>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</si>
  <si>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</si>
  <si>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</si>
  <si>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</si>
  <si>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</si>
  <si>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</si>
  <si>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</si>
  <si>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</si>
  <si>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</si>
  <si>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</si>
  <si>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</si>
  <si>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</si>
  <si>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</si>
  <si>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</si>
  <si>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</si>
  <si>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</si>
  <si>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</si>
  <si>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</si>
  <si>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</si>
  <si>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</si>
  <si>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</si>
  <si>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</si>
  <si>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</si>
  <si>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</si>
  <si>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</si>
  <si>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</si>
  <si>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</si>
  <si>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</si>
  <si>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</si>
  <si>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</si>
  <si>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</si>
  <si>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</si>
  <si>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</si>
  <si>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</si>
  <si>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</si>
  <si>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</si>
  <si>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</si>
  <si>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</si>
  <si>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</si>
  <si>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</si>
  <si>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</si>
  <si>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Township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</si>
  <si>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</si>
  <si>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</si>
  <si>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</si>
  <si>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</si>
  <si>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</si>
  <si>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</si>
  <si>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</si>
  <si>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</si>
  <si>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</si>
  <si>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</si>
  <si>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</si>
  <si>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</si>
  <si>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</si>
  <si>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</si>
  <si>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</si>
  <si>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</si>
  <si>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</si>
  <si>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</si>
  <si>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</si>
  <si>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1501</t>
  </si>
  <si>
    <t>Barnegat Light Borough</t>
  </si>
  <si>
    <t>Ocean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</si>
  <si>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</si>
  <si>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</si>
  <si>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</si>
  <si>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</si>
  <si>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</si>
  <si>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</si>
  <si>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</si>
  <si>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</si>
  <si>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</si>
  <si>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</si>
  <si>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</si>
  <si>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Toms River Township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</si>
  <si>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</si>
  <si>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</si>
  <si>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</si>
  <si>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</si>
  <si>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</si>
  <si>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</si>
  <si>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</si>
  <si>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</si>
  <si>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</si>
  <si>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</si>
  <si>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</si>
  <si>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</si>
  <si>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</si>
  <si>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</si>
  <si>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</si>
  <si>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</si>
  <si>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</si>
  <si>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</si>
  <si>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</si>
  <si>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</si>
  <si>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</si>
  <si>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</si>
  <si>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</si>
  <si>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</si>
  <si>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</si>
  <si>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</si>
  <si>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</si>
  <si>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</si>
  <si>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</si>
  <si>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</si>
  <si>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</si>
  <si>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</si>
  <si>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</si>
  <si>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</si>
  <si>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Borough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</si>
  <si>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</si>
  <si>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</si>
  <si>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</si>
  <si>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</si>
  <si>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</si>
  <si>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</si>
  <si>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</si>
  <si>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</si>
  <si>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</si>
  <si>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</si>
  <si>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</si>
  <si>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</si>
  <si>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</si>
  <si>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</si>
  <si>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</si>
  <si>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</si>
  <si>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</si>
  <si>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</si>
  <si>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</si>
  <si>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</si>
  <si>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</si>
  <si>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</si>
  <si>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</si>
  <si>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</si>
  <si>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</si>
  <si>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</si>
  <si>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</si>
  <si>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</si>
  <si>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</si>
  <si>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</si>
  <si>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</si>
  <si>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</si>
  <si>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</si>
  <si>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</si>
  <si>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</si>
  <si>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</si>
  <si>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</si>
  <si>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</si>
  <si>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</si>
  <si>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</si>
  <si>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</si>
  <si>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</si>
  <si>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</si>
  <si>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</si>
  <si>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</si>
  <si>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</si>
  <si>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</si>
  <si>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</si>
  <si>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Woodland Park Borough</t>
  </si>
  <si>
    <t>1701</t>
  </si>
  <si>
    <t>Alloway Township</t>
  </si>
  <si>
    <t>Salem</t>
  </si>
  <si>
    <t>1702</t>
  </si>
  <si>
    <t>Elmer Borough</t>
  </si>
  <si>
    <t>1703</t>
  </si>
  <si>
    <t>Elsinboro Township</t>
  </si>
  <si>
    <t>1704</t>
  </si>
  <si>
    <t>Lower Alloways Creek Township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</si>
  <si>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</si>
  <si>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</si>
  <si>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</si>
  <si>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</si>
  <si>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</si>
  <si>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</si>
  <si>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</si>
  <si>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</si>
  <si>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</si>
  <si>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</si>
  <si>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</si>
  <si>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</si>
  <si>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</si>
  <si>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</si>
  <si>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</si>
  <si>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</si>
  <si>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</si>
  <si>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</si>
  <si>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</si>
  <si>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</si>
  <si>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</si>
  <si>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</si>
  <si>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</si>
  <si>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</si>
  <si>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</si>
  <si>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</si>
  <si>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</si>
  <si>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</si>
  <si>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</si>
  <si>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</si>
  <si>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</si>
  <si>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</si>
  <si>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</si>
  <si>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</si>
  <si>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</si>
  <si>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</si>
  <si>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</si>
  <si>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</si>
  <si>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</si>
  <si>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</si>
  <si>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</si>
  <si>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</si>
  <si>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</si>
  <si>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</si>
  <si>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</si>
  <si>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</si>
  <si>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</si>
  <si>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</si>
  <si>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</si>
  <si>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</si>
  <si>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</si>
  <si>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Peapack-Gladstone Borough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</si>
  <si>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</si>
  <si>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</si>
  <si>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</si>
  <si>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</si>
  <si>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</si>
  <si>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</si>
  <si>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</si>
  <si>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</si>
  <si>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</si>
  <si>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</si>
  <si>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</si>
  <si>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</si>
  <si>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</si>
  <si>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</si>
  <si>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</si>
  <si>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</si>
  <si>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</si>
  <si>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</si>
  <si>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</si>
  <si>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</si>
  <si>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</si>
  <si>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</si>
  <si>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</si>
  <si>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</si>
  <si>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</si>
  <si>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</si>
  <si>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</si>
  <si>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</si>
  <si>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</si>
  <si>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</si>
  <si>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</si>
  <si>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</si>
  <si>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</si>
  <si>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</si>
  <si>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</si>
  <si>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</si>
  <si>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</si>
  <si>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</si>
  <si>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</si>
  <si>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</si>
  <si>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</si>
  <si>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</si>
  <si>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</si>
  <si>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</si>
  <si>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</si>
  <si>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</si>
  <si>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</si>
  <si>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</si>
  <si>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</si>
  <si>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</si>
  <si>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</si>
  <si>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</si>
  <si>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</si>
  <si>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</si>
  <si>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</si>
  <si>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</si>
  <si>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</si>
  <si>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</si>
  <si>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</si>
  <si>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</si>
  <si>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</si>
  <si>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</si>
  <si>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</si>
  <si>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</si>
  <si>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</si>
  <si>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</si>
  <si>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</si>
  <si>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</si>
  <si>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</si>
  <si>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</si>
  <si>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</si>
  <si>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</si>
  <si>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</si>
  <si>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</si>
  <si>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</si>
  <si>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</si>
  <si>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</si>
  <si>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</si>
  <si>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</si>
  <si>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</si>
  <si>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</si>
  <si>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</si>
  <si>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</si>
  <si>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</si>
  <si>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</si>
  <si>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</si>
  <si>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</si>
  <si>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</si>
  <si>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</si>
  <si>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</si>
  <si>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</si>
  <si>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</si>
  <si>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</si>
  <si>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</si>
  <si>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</si>
  <si>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</si>
  <si>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</si>
  <si>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</si>
  <si>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</si>
  <si>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</si>
  <si>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</si>
  <si>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</si>
  <si>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</si>
  <si>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</si>
  <si>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</si>
  <si>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</si>
  <si>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</si>
  <si>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</si>
  <si>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</si>
  <si>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</si>
  <si>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</si>
  <si>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</si>
  <si>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</si>
  <si>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</si>
  <si>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</si>
  <si>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</si>
  <si>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</si>
  <si>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</si>
  <si>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</si>
  <si>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</si>
  <si>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</si>
  <si>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</si>
  <si>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</si>
  <si>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</si>
  <si>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</si>
  <si>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</si>
  <si>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</si>
  <si>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</si>
  <si>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</si>
  <si>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</si>
  <si>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</si>
  <si>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</si>
  <si>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</si>
  <si>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</si>
  <si>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</si>
  <si>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</si>
  <si>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</si>
  <si>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</si>
  <si>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</si>
  <si>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</si>
  <si>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</si>
  <si>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</si>
  <si>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</si>
  <si>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>SFY</t>
  </si>
  <si>
    <t>S</t>
  </si>
  <si>
    <t>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</si>
</sst>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_)"/>
    <numFmt numFmtId="166" formatCode="0.0000_)"/>
    <numFmt numFmtId="167" formatCode="_(* #,##0_);_(* \(#,##0\);_(* &quot;-&quot;??_);_(@_)"/>
    <numFmt numFmtId="168" formatCode="&quot;$&quot;#,##0"/>
    <numFmt numFmtId="169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3"/>
      <name val="Times New Roman"/>
      <family val="1"/>
    </font>
    <font>
      <b/>
      <sz val="10"/>
      <color indexed="8"/>
      <name val="Arial"/>
      <family val="2"/>
    </font>
    <font>
      <sz val="10"/>
      <name val="Helv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164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4" fontId="3" fillId="0" borderId="10" xfId="55" applyNumberFormat="1" applyFont="1" applyBorder="1" applyAlignment="1" applyProtection="1" quotePrefix="1">
      <alignment horizontal="center" vertical="center" wrapText="1"/>
      <protection/>
    </xf>
    <xf numFmtId="164" fontId="3" fillId="0" borderId="10" xfId="55" applyNumberFormat="1" applyFont="1" applyBorder="1" applyAlignment="1" applyProtection="1" quotePrefix="1">
      <alignment horizontal="center" vertical="center" wrapText="1"/>
      <protection/>
    </xf>
    <xf numFmtId="4" fontId="3" fillId="0" borderId="10" xfId="55" applyNumberFormat="1" applyFont="1" applyBorder="1" applyAlignment="1" applyProtection="1">
      <alignment horizontal="center" vertical="center" wrapText="1"/>
      <protection/>
    </xf>
    <xf numFmtId="164" fontId="3" fillId="0" borderId="10" xfId="55" applyNumberFormat="1" applyFont="1" applyBorder="1" applyAlignment="1" applyProtection="1">
      <alignment horizontal="center" vertical="center" wrapText="1"/>
      <protection/>
    </xf>
    <xf numFmtId="165" fontId="3" fillId="0" borderId="10" xfId="55" applyNumberFormat="1" applyFont="1" applyBorder="1" applyAlignment="1" applyProtection="1" quotePrefix="1">
      <alignment horizontal="center" vertical="center" wrapText="1"/>
      <protection/>
    </xf>
    <xf numFmtId="165" fontId="3" fillId="0" borderId="10" xfId="55" applyNumberFormat="1" applyFont="1" applyBorder="1" applyAlignment="1" applyProtection="1">
      <alignment horizontal="center" vertical="center" wrapText="1"/>
      <protection/>
    </xf>
    <xf numFmtId="166" fontId="3" fillId="0" borderId="10" xfId="55" applyNumberFormat="1" applyFont="1" applyBorder="1" applyAlignment="1" applyProtection="1">
      <alignment horizontal="center" vertical="center" wrapText="1"/>
      <protection/>
    </xf>
    <xf numFmtId="167" fontId="5" fillId="0" borderId="10" xfId="42" applyNumberFormat="1" applyFont="1" applyBorder="1" applyAlignment="1" applyProtection="1" quotePrefix="1">
      <alignment horizontal="center" vertical="center" wrapText="1"/>
      <protection/>
    </xf>
    <xf numFmtId="168" fontId="5" fillId="0" borderId="10" xfId="55" applyNumberFormat="1" applyFont="1" applyBorder="1" applyAlignment="1" applyProtection="1" quotePrefix="1">
      <alignment horizontal="center" vertical="center" wrapText="1"/>
      <protection/>
    </xf>
    <xf numFmtId="168" fontId="3" fillId="33" borderId="10" xfId="55" applyNumberFormat="1" applyFont="1" applyFill="1" applyBorder="1" applyAlignment="1" applyProtection="1" quotePrefix="1">
      <alignment horizontal="center" vertical="center" wrapText="1"/>
      <protection/>
    </xf>
    <xf numFmtId="164" fontId="2" fillId="0" borderId="10" xfId="55" applyBorder="1" applyAlignment="1">
      <alignment horizontal="center"/>
      <protection/>
    </xf>
    <xf numFmtId="164" fontId="2" fillId="0" borderId="0" xfId="55" applyAlignment="1" applyProtection="1">
      <alignment horizontal="left"/>
      <protection/>
    </xf>
    <xf numFmtId="164" fontId="2" fillId="0" borderId="0" xfId="55" applyFont="1" applyAlignment="1" applyProtection="1">
      <alignment horizontal="left"/>
      <protection/>
    </xf>
    <xf numFmtId="164" fontId="6" fillId="0" borderId="0" xfId="55" applyFont="1" applyAlignment="1" applyProtection="1">
      <alignment horizontal="left"/>
      <protection locked="0"/>
    </xf>
    <xf numFmtId="4" fontId="2" fillId="0" borderId="0" xfId="55" applyNumberFormat="1">
      <alignment/>
      <protection/>
    </xf>
    <xf numFmtId="43" fontId="0" fillId="0" borderId="0" xfId="42" applyFont="1" applyBorder="1" applyAlignment="1">
      <alignment/>
    </xf>
    <xf numFmtId="166" fontId="3" fillId="0" borderId="0" xfId="55" applyNumberFormat="1" applyFont="1" applyBorder="1" applyProtection="1">
      <alignment/>
      <protection/>
    </xf>
    <xf numFmtId="4" fontId="3" fillId="0" borderId="0" xfId="55" applyNumberFormat="1" applyFont="1" applyBorder="1" applyProtection="1">
      <alignment/>
      <protection/>
    </xf>
    <xf numFmtId="39" fontId="3" fillId="0" borderId="0" xfId="55" applyNumberFormat="1" applyFont="1" applyBorder="1" applyProtection="1">
      <alignment/>
      <protection/>
    </xf>
    <xf numFmtId="165" fontId="3" fillId="0" borderId="0" xfId="55" applyNumberFormat="1" applyFont="1" applyProtection="1">
      <alignment/>
      <protection/>
    </xf>
    <xf numFmtId="165" fontId="3" fillId="0" borderId="0" xfId="55" applyNumberFormat="1" applyFont="1" applyBorder="1" applyProtection="1">
      <alignment/>
      <protection/>
    </xf>
    <xf numFmtId="166" fontId="2" fillId="0" borderId="0" xfId="55" applyNumberFormat="1" applyAlignment="1">
      <alignment horizontal="right"/>
      <protection/>
    </xf>
    <xf numFmtId="167" fontId="0" fillId="0" borderId="0" xfId="42" applyNumberFormat="1" applyFont="1" applyBorder="1" applyAlignment="1">
      <alignment/>
    </xf>
    <xf numFmtId="168" fontId="0" fillId="0" borderId="0" xfId="42" applyNumberFormat="1" applyFont="1" applyBorder="1" applyAlignment="1">
      <alignment/>
    </xf>
    <xf numFmtId="168" fontId="0" fillId="33" borderId="0" xfId="42" applyNumberFormat="1" applyFont="1" applyFill="1" applyBorder="1" applyAlignment="1">
      <alignment/>
    </xf>
    <xf numFmtId="37" fontId="3" fillId="0" borderId="0" xfId="55" applyNumberFormat="1" applyFont="1" applyProtection="1">
      <alignment/>
      <protection/>
    </xf>
    <xf numFmtId="164" fontId="2" fillId="0" borderId="0" xfId="55" applyBorder="1">
      <alignment/>
      <protection/>
    </xf>
    <xf numFmtId="164" fontId="2" fillId="0" borderId="0" xfId="55" applyFont="1" applyAlignment="1" applyProtection="1" quotePrefix="1">
      <alignment horizontal="left"/>
      <protection/>
    </xf>
    <xf numFmtId="43" fontId="0" fillId="0" borderId="0" xfId="42" applyFont="1" applyAlignment="1">
      <alignment/>
    </xf>
    <xf numFmtId="167" fontId="0" fillId="0" borderId="0" xfId="42" applyNumberFormat="1" applyFont="1" applyAlignment="1">
      <alignment/>
    </xf>
    <xf numFmtId="164" fontId="2" fillId="0" borderId="0" xfId="55">
      <alignment/>
      <protection/>
    </xf>
    <xf numFmtId="4" fontId="2" fillId="0" borderId="0" xfId="55" applyNumberFormat="1" applyProtection="1">
      <alignment/>
      <protection/>
    </xf>
    <xf numFmtId="165" fontId="2" fillId="0" borderId="0" xfId="55" applyNumberFormat="1">
      <alignment/>
      <protection/>
    </xf>
    <xf numFmtId="165" fontId="2" fillId="0" borderId="0" xfId="55" applyNumberFormat="1" applyAlignment="1">
      <alignment horizontal="right"/>
      <protection/>
    </xf>
    <xf numFmtId="39" fontId="2" fillId="0" borderId="0" xfId="55" applyNumberFormat="1">
      <alignment/>
      <protection/>
    </xf>
    <xf numFmtId="37" fontId="2" fillId="0" borderId="0" xfId="55" applyNumberFormat="1" applyProtection="1">
      <alignment/>
      <protection/>
    </xf>
    <xf numFmtId="167" fontId="2" fillId="0" borderId="0" xfId="42" applyNumberFormat="1" applyFont="1" applyAlignment="1">
      <alignment/>
    </xf>
    <xf numFmtId="168" fontId="2" fillId="33" borderId="0" xfId="42" applyNumberFormat="1" applyFont="1" applyFill="1" applyBorder="1" applyAlignment="1">
      <alignment/>
    </xf>
    <xf numFmtId="164" fontId="2" fillId="0" borderId="0" xfId="55" applyFont="1">
      <alignment/>
      <protection/>
    </xf>
    <xf numFmtId="43" fontId="0" fillId="0" borderId="0" xfId="42" applyFont="1" applyFill="1" applyAlignment="1">
      <alignment/>
    </xf>
    <xf numFmtId="164" fontId="2" fillId="0" borderId="0" xfId="55" applyFill="1" applyAlignment="1" applyProtection="1">
      <alignment horizontal="left"/>
      <protection/>
    </xf>
    <xf numFmtId="164" fontId="2" fillId="0" borderId="0" xfId="55" applyFont="1" applyFill="1" applyAlignment="1" applyProtection="1">
      <alignment horizontal="left"/>
      <protection/>
    </xf>
    <xf numFmtId="164" fontId="6" fillId="0" borderId="0" xfId="55" applyFont="1" applyFill="1" applyAlignment="1" applyProtection="1">
      <alignment horizontal="left"/>
      <protection locked="0"/>
    </xf>
    <xf numFmtId="4" fontId="2" fillId="0" borderId="0" xfId="55" applyNumberFormat="1" applyFill="1" applyProtection="1">
      <alignment/>
      <protection/>
    </xf>
    <xf numFmtId="4" fontId="2" fillId="0" borderId="0" xfId="55" applyNumberFormat="1" applyFill="1">
      <alignment/>
      <protection/>
    </xf>
    <xf numFmtId="43" fontId="3" fillId="0" borderId="0" xfId="42" applyFont="1" applyAlignment="1" applyProtection="1">
      <alignment/>
      <protection/>
    </xf>
    <xf numFmtId="168" fontId="2" fillId="33" borderId="0" xfId="55" applyNumberFormat="1" applyFill="1">
      <alignment/>
      <protection/>
    </xf>
    <xf numFmtId="167" fontId="0" fillId="0" borderId="0" xfId="42" applyNumberFormat="1" applyFont="1" applyAlignment="1" applyProtection="1">
      <alignment/>
      <protection/>
    </xf>
    <xf numFmtId="167" fontId="3" fillId="0" borderId="0" xfId="42" applyNumberFormat="1" applyFont="1" applyAlignment="1" applyProtection="1">
      <alignment/>
      <protection/>
    </xf>
    <xf numFmtId="168" fontId="0" fillId="33" borderId="0" xfId="59" applyNumberFormat="1" applyFont="1" applyFill="1" applyAlignment="1">
      <alignment/>
    </xf>
    <xf numFmtId="167" fontId="3" fillId="0" borderId="0" xfId="42" applyNumberFormat="1" applyFont="1" applyAlignment="1" applyProtection="1" quotePrefix="1">
      <alignment/>
      <protection/>
    </xf>
    <xf numFmtId="164" fontId="2" fillId="0" borderId="0" xfId="55" applyFont="1" applyFill="1">
      <alignment/>
      <protection/>
    </xf>
    <xf numFmtId="169" fontId="0" fillId="0" borderId="0" xfId="59" applyNumberFormat="1" applyFont="1" applyAlignment="1">
      <alignment/>
    </xf>
    <xf numFmtId="3" fontId="2" fillId="0" borderId="0" xfId="55" applyNumberFormat="1">
      <alignment/>
      <protection/>
    </xf>
    <xf numFmtId="166" fontId="2" fillId="0" borderId="0" xfId="55" applyNumberFormat="1">
      <alignment/>
      <protection/>
    </xf>
    <xf numFmtId="168" fontId="2" fillId="0" borderId="0" xfId="55" applyNumberFormat="1">
      <alignment/>
      <protection/>
    </xf>
    <xf numFmtId="164" fontId="2" fillId="0" borderId="0" xfId="55" applyFont="1" applyAlignment="1" quotePrefix="1">
      <alignment horizontal="left"/>
      <protection/>
    </xf>
    <xf numFmtId="167" fontId="0" fillId="0" borderId="0" xfId="42" applyNumberFormat="1" applyFont="1" applyFill="1" applyBorder="1" applyAlignment="1">
      <alignment/>
    </xf>
    <xf numFmtId="169" fontId="0" fillId="0" borderId="0" xfId="59" applyNumberFormat="1" applyFont="1" applyFill="1" applyBorder="1" applyAlignment="1">
      <alignment/>
    </xf>
    <xf numFmtId="0" fontId="7" fillId="0" borderId="0" xfId="56" applyFont="1" applyBorder="1" applyProtection="1">
      <alignment/>
      <protection/>
    </xf>
    <xf numFmtId="0" fontId="7" fillId="0" borderId="0" xfId="56" applyFont="1" applyProtection="1">
      <alignment/>
      <protection/>
    </xf>
    <xf numFmtId="0" fontId="7" fillId="0" borderId="10" xfId="56" applyFont="1" applyBorder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09 Aid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L615"/>
  <sheetViews>
    <sheetView tabSelected="1" defaultGridColor="0" zoomScalePageLayoutView="0" colorId="22" workbookViewId="0" topLeftCell="A1">
      <pane xSplit="4" ySplit="1" topLeftCell="E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2" sqref="A2"/>
    </sheetView>
  </sheetViews>
  <sheetFormatPr defaultColWidth="9.7109375" defaultRowHeight="15"/>
  <cols>
    <col min="1" max="1" width="10.7109375" style="31" customWidth="1"/>
    <col min="2" max="2" width="28.00390625" style="52" customWidth="1"/>
    <col min="3" max="3" width="12.8515625" style="39" customWidth="1"/>
    <col min="4" max="4" width="7.421875" style="31" customWidth="1"/>
    <col min="5" max="5" width="20.28125" style="54" customWidth="1"/>
    <col min="6" max="6" width="14.28125" style="29" customWidth="1"/>
    <col min="7" max="7" width="15.28125" style="31" customWidth="1"/>
    <col min="8" max="8" width="17.57421875" style="15" bestFit="1" customWidth="1"/>
    <col min="9" max="11" width="14.8515625" style="15" bestFit="1" customWidth="1"/>
    <col min="12" max="12" width="17.57421875" style="31" bestFit="1" customWidth="1"/>
    <col min="13" max="14" width="17.57421875" style="15" bestFit="1" customWidth="1"/>
    <col min="15" max="15" width="14.8515625" style="15" bestFit="1" customWidth="1"/>
    <col min="16" max="16" width="17.57421875" style="31" bestFit="1" customWidth="1"/>
    <col min="17" max="17" width="17.57421875" style="15" bestFit="1" customWidth="1"/>
    <col min="18" max="18" width="15.8515625" style="15" bestFit="1" customWidth="1"/>
    <col min="19" max="19" width="15.8515625" style="15" customWidth="1"/>
    <col min="20" max="20" width="17.57421875" style="31" bestFit="1" customWidth="1"/>
    <col min="21" max="21" width="18.7109375" style="31" bestFit="1" customWidth="1"/>
    <col min="22" max="25" width="13.57421875" style="31" customWidth="1"/>
    <col min="26" max="26" width="13.421875" style="31" customWidth="1"/>
    <col min="27" max="27" width="13.7109375" style="31" customWidth="1"/>
    <col min="28" max="28" width="13.7109375" style="55" customWidth="1"/>
    <col min="29" max="29" width="10.7109375" style="31" customWidth="1"/>
    <col min="30" max="30" width="15.140625" style="30" customWidth="1"/>
    <col min="31" max="31" width="12.8515625" style="56" customWidth="1"/>
    <col min="32" max="32" width="4.140625" style="47" customWidth="1"/>
    <col min="33" max="33" width="18.00390625" style="31" customWidth="1"/>
    <col min="34" max="38" width="10.7109375" style="31" customWidth="1"/>
    <col min="39" max="16384" width="9.7109375" style="31" customWidth="1"/>
  </cols>
  <sheetData>
    <row r="1" spans="1:38" s="11" customFormat="1" ht="63.75">
      <c r="A1" s="1" t="s">
        <v>0</v>
      </c>
      <c r="B1" s="1" t="s">
        <v>1</v>
      </c>
      <c r="C1" s="1" t="s">
        <v>2</v>
      </c>
      <c r="D1" s="1" t="s">
        <v>1170</v>
      </c>
      <c r="E1" s="1" t="s">
        <v>3</v>
      </c>
      <c r="F1" s="2" t="s">
        <v>4</v>
      </c>
      <c r="G1" s="2" t="s">
        <v>5</v>
      </c>
      <c r="H1" s="1" t="s">
        <v>6</v>
      </c>
      <c r="I1" s="3" t="s">
        <v>7</v>
      </c>
      <c r="J1" s="3" t="s">
        <v>8</v>
      </c>
      <c r="K1" s="1" t="s">
        <v>9</v>
      </c>
      <c r="L1" s="3" t="s">
        <v>10</v>
      </c>
      <c r="M1" s="1" t="s">
        <v>11</v>
      </c>
      <c r="N1" s="1" t="s">
        <v>12</v>
      </c>
      <c r="O1" s="1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  <c r="U1" s="1" t="s">
        <v>19</v>
      </c>
      <c r="V1" s="5" t="s">
        <v>20</v>
      </c>
      <c r="W1" s="5" t="s">
        <v>21</v>
      </c>
      <c r="X1" s="6" t="s">
        <v>22</v>
      </c>
      <c r="Y1" s="6" t="s">
        <v>23</v>
      </c>
      <c r="Z1" s="5" t="s">
        <v>24</v>
      </c>
      <c r="AA1" s="5" t="s">
        <v>25</v>
      </c>
      <c r="AB1" s="7" t="s">
        <v>26</v>
      </c>
      <c r="AC1" s="5" t="s">
        <v>27</v>
      </c>
      <c r="AD1" s="8" t="s">
        <v>28</v>
      </c>
      <c r="AE1" s="9" t="s">
        <v>29</v>
      </c>
      <c r="AF1" s="10"/>
      <c r="AG1" s="2" t="s">
        <v>30</v>
      </c>
      <c r="AH1" s="5" t="s">
        <v>31</v>
      </c>
      <c r="AI1" s="5" t="s">
        <v>32</v>
      </c>
      <c r="AJ1" s="5" t="s">
        <v>33</v>
      </c>
      <c r="AK1" s="5" t="s">
        <v>33</v>
      </c>
      <c r="AL1" s="5" t="s">
        <v>34</v>
      </c>
    </row>
    <row r="2" spans="1:38" s="27" customFormat="1" ht="15">
      <c r="A2" s="12" t="s">
        <v>35</v>
      </c>
      <c r="B2" s="13" t="s">
        <v>36</v>
      </c>
      <c r="C2" s="14" t="s">
        <v>37</v>
      </c>
      <c r="D2" s="60"/>
      <c r="E2" s="15">
        <v>1018328424</v>
      </c>
      <c r="F2" s="16">
        <v>119.85</v>
      </c>
      <c r="G2" s="17">
        <f aca="true" t="shared" si="0" ref="G2:G65">F2/100</f>
        <v>1.1985</v>
      </c>
      <c r="H2" s="15">
        <v>2904555.91</v>
      </c>
      <c r="I2" s="15"/>
      <c r="J2" s="15">
        <v>181766.55</v>
      </c>
      <c r="K2" s="15">
        <v>47083.86</v>
      </c>
      <c r="L2" s="18">
        <f aca="true" t="shared" si="1" ref="L2:L65">SUM(H2:K2)</f>
        <v>3133406.32</v>
      </c>
      <c r="M2" s="15">
        <v>10480379</v>
      </c>
      <c r="N2" s="15"/>
      <c r="O2" s="15"/>
      <c r="P2" s="18">
        <f aca="true" t="shared" si="2" ref="P2:P65">SUM(M2:O2)</f>
        <v>10480379</v>
      </c>
      <c r="Q2" s="15">
        <v>7149872.52</v>
      </c>
      <c r="R2" s="15"/>
      <c r="S2" s="15">
        <v>313777</v>
      </c>
      <c r="T2" s="19">
        <f aca="true" t="shared" si="3" ref="T2:T65">SUM(Q2:S2)</f>
        <v>7463649.52</v>
      </c>
      <c r="U2" s="18">
        <f aca="true" t="shared" si="4" ref="U2:U65">S2+R2+Q2+O2+N2+M2+K2+J2+I2+H2</f>
        <v>21077434.84</v>
      </c>
      <c r="V2" s="20">
        <f aca="true" t="shared" si="5" ref="V2:V65">(Q2/$E2)*100</f>
        <v>0.702118525957987</v>
      </c>
      <c r="W2" s="20">
        <f>(S2/$E2)*100</f>
        <v>0.030812947238326324</v>
      </c>
      <c r="X2" s="20">
        <f aca="true" t="shared" si="6" ref="X2:X65">(R2/$E2)*100</f>
        <v>0</v>
      </c>
      <c r="Y2" s="20">
        <f aca="true" t="shared" si="7" ref="Y2:Y65">(T2/$E2)*100</f>
        <v>0.7329314731963134</v>
      </c>
      <c r="Z2" s="21">
        <f aca="true" t="shared" si="8" ref="Z2:Z65">(P2/E2)*100</f>
        <v>1.0291747488332899</v>
      </c>
      <c r="AA2" s="21">
        <f aca="true" t="shared" si="9" ref="AA2:AA65">(L2/E2)*100</f>
        <v>0.3077009583697921</v>
      </c>
      <c r="AB2" s="22"/>
      <c r="AC2" s="21">
        <f aca="true" t="shared" si="10" ref="AC2:AC65">((U2/E2)*100)-AB2</f>
        <v>2.0698071803993954</v>
      </c>
      <c r="AD2" s="23">
        <v>246518.15693430658</v>
      </c>
      <c r="AE2" s="24">
        <f aca="true" t="shared" si="11" ref="AE2:AE65">AD2/100*AC2</f>
        <v>5102.450513214528</v>
      </c>
      <c r="AF2" s="25"/>
      <c r="AG2" s="26">
        <f aca="true" t="shared" si="12" ref="AG2:AG65">E2/G2</f>
        <v>849669106.3829788</v>
      </c>
      <c r="AH2" s="20">
        <f aca="true" t="shared" si="13" ref="AH2:AH65">(L2/AG2)*100</f>
        <v>0.3687795986061958</v>
      </c>
      <c r="AI2" s="20">
        <f aca="true" t="shared" si="14" ref="AI2:AI65">(P2/AG2)*100</f>
        <v>1.2334659364766978</v>
      </c>
      <c r="AJ2" s="20">
        <f aca="true" t="shared" si="15" ref="AJ2:AJ65">(Q2/AG2)*100</f>
        <v>0.8414890533606473</v>
      </c>
      <c r="AK2" s="20">
        <f aca="true" t="shared" si="16" ref="AK2:AK65">(T2/AG2)*100</f>
        <v>0.8784183706257813</v>
      </c>
      <c r="AL2" s="20">
        <f aca="true" t="shared" si="17" ref="AL2:AL65">ROUND(AH2,3)+ROUND(AI2,3)+ROUND(AK2,3)</f>
        <v>2.48</v>
      </c>
    </row>
    <row r="3" spans="1:38" ht="15">
      <c r="A3" s="12" t="s">
        <v>38</v>
      </c>
      <c r="B3" s="28" t="s">
        <v>39</v>
      </c>
      <c r="C3" s="14" t="s">
        <v>37</v>
      </c>
      <c r="D3" s="60"/>
      <c r="E3" s="15">
        <v>18087335367</v>
      </c>
      <c r="F3" s="29">
        <v>120.39</v>
      </c>
      <c r="G3" s="17">
        <f t="shared" si="0"/>
        <v>1.2039</v>
      </c>
      <c r="H3" s="15">
        <v>51899000.16</v>
      </c>
      <c r="K3" s="15">
        <v>835384.89</v>
      </c>
      <c r="L3" s="18">
        <f t="shared" si="1"/>
        <v>52734385.05</v>
      </c>
      <c r="M3" s="15">
        <v>134162908</v>
      </c>
      <c r="P3" s="18">
        <f t="shared" si="2"/>
        <v>134162908</v>
      </c>
      <c r="Q3" s="15">
        <v>198563049</v>
      </c>
      <c r="S3" s="15">
        <v>5921880</v>
      </c>
      <c r="T3" s="19">
        <f t="shared" si="3"/>
        <v>204484929</v>
      </c>
      <c r="U3" s="18">
        <f t="shared" si="4"/>
        <v>391382222.04999995</v>
      </c>
      <c r="V3" s="20">
        <f t="shared" si="5"/>
        <v>1.0978015554589347</v>
      </c>
      <c r="W3" s="20">
        <f aca="true" t="shared" si="18" ref="W3:W66">(S3/$E3)*100</f>
        <v>0.032740477686969624</v>
      </c>
      <c r="X3" s="20">
        <f t="shared" si="6"/>
        <v>0</v>
      </c>
      <c r="Y3" s="20">
        <f t="shared" si="7"/>
        <v>1.1305420331459042</v>
      </c>
      <c r="Z3" s="21">
        <f t="shared" si="8"/>
        <v>0.7417505413471664</v>
      </c>
      <c r="AA3" s="21">
        <f t="shared" si="9"/>
        <v>0.29155419513154424</v>
      </c>
      <c r="AB3" s="22"/>
      <c r="AC3" s="21">
        <f t="shared" si="10"/>
        <v>2.1638467696246146</v>
      </c>
      <c r="AD3" s="30">
        <v>228784.64947987336</v>
      </c>
      <c r="AE3" s="24">
        <f t="shared" si="11"/>
        <v>4950.549247167238</v>
      </c>
      <c r="AF3" s="25"/>
      <c r="AG3" s="26">
        <f t="shared" si="12"/>
        <v>15023951629.703465</v>
      </c>
      <c r="AH3" s="20">
        <f t="shared" si="13"/>
        <v>0.35100209551886613</v>
      </c>
      <c r="AI3" s="20">
        <f t="shared" si="14"/>
        <v>0.8929934767278537</v>
      </c>
      <c r="AJ3" s="20">
        <f t="shared" si="15"/>
        <v>1.3216432926170114</v>
      </c>
      <c r="AK3" s="20">
        <f t="shared" si="16"/>
        <v>1.3610595537043542</v>
      </c>
      <c r="AL3" s="20">
        <f t="shared" si="17"/>
        <v>2.605</v>
      </c>
    </row>
    <row r="4" spans="1:38" ht="15">
      <c r="A4" s="12" t="s">
        <v>40</v>
      </c>
      <c r="B4" s="13" t="s">
        <v>41</v>
      </c>
      <c r="C4" s="14" t="s">
        <v>37</v>
      </c>
      <c r="D4" s="61"/>
      <c r="E4" s="15">
        <v>4446203020</v>
      </c>
      <c r="F4" s="29">
        <v>121.59</v>
      </c>
      <c r="G4" s="17">
        <f t="shared" si="0"/>
        <v>1.2159</v>
      </c>
      <c r="H4" s="15">
        <v>11815319.629999999</v>
      </c>
      <c r="I4" s="15">
        <v>1195829.03</v>
      </c>
      <c r="J4" s="15">
        <v>739480.31</v>
      </c>
      <c r="K4" s="15">
        <v>191143.5</v>
      </c>
      <c r="L4" s="18">
        <f t="shared" si="1"/>
        <v>13941772.469999999</v>
      </c>
      <c r="M4" s="15">
        <v>16281315</v>
      </c>
      <c r="O4" s="15">
        <v>1541228.27</v>
      </c>
      <c r="P4" s="18">
        <f t="shared" si="2"/>
        <v>17822543.27</v>
      </c>
      <c r="Q4" s="15">
        <v>21720975.32</v>
      </c>
      <c r="T4" s="19">
        <f t="shared" si="3"/>
        <v>21720975.32</v>
      </c>
      <c r="U4" s="18">
        <f t="shared" si="4"/>
        <v>53485291.06</v>
      </c>
      <c r="V4" s="20">
        <f t="shared" si="5"/>
        <v>0.48852864393043394</v>
      </c>
      <c r="W4" s="20">
        <f t="shared" si="18"/>
        <v>0</v>
      </c>
      <c r="X4" s="20">
        <f t="shared" si="6"/>
        <v>0</v>
      </c>
      <c r="Y4" s="20">
        <f t="shared" si="7"/>
        <v>0.48852864393043394</v>
      </c>
      <c r="Z4" s="21">
        <f t="shared" si="8"/>
        <v>0.40084861599504734</v>
      </c>
      <c r="AA4" s="21">
        <f t="shared" si="9"/>
        <v>0.31356580901247283</v>
      </c>
      <c r="AB4" s="22"/>
      <c r="AC4" s="21">
        <f t="shared" si="10"/>
        <v>1.202943068937954</v>
      </c>
      <c r="AD4" s="30">
        <v>499315.6860451515</v>
      </c>
      <c r="AE4" s="24">
        <f t="shared" si="11"/>
        <v>6006.483437400146</v>
      </c>
      <c r="AF4" s="25"/>
      <c r="AG4" s="26">
        <f t="shared" si="12"/>
        <v>3656717674.150835</v>
      </c>
      <c r="AH4" s="20">
        <f t="shared" si="13"/>
        <v>0.3812646671782657</v>
      </c>
      <c r="AI4" s="20">
        <f t="shared" si="14"/>
        <v>0.48739183218837806</v>
      </c>
      <c r="AJ4" s="20">
        <f t="shared" si="15"/>
        <v>0.5940019781550147</v>
      </c>
      <c r="AK4" s="20">
        <f t="shared" si="16"/>
        <v>0.5940019781550147</v>
      </c>
      <c r="AL4" s="20">
        <f t="shared" si="17"/>
        <v>1.462</v>
      </c>
    </row>
    <row r="5" spans="1:38" ht="15">
      <c r="A5" s="12" t="s">
        <v>42</v>
      </c>
      <c r="B5" s="13" t="s">
        <v>43</v>
      </c>
      <c r="C5" s="14" t="s">
        <v>37</v>
      </c>
      <c r="D5" s="61"/>
      <c r="E5" s="15">
        <v>305100041</v>
      </c>
      <c r="F5" s="29">
        <v>103.53</v>
      </c>
      <c r="G5" s="17">
        <f t="shared" si="0"/>
        <v>1.0353</v>
      </c>
      <c r="H5" s="15">
        <v>943515.44</v>
      </c>
      <c r="I5" s="15">
        <v>95532.04</v>
      </c>
      <c r="J5" s="15">
        <v>59024.95</v>
      </c>
      <c r="K5" s="15">
        <v>15327.82</v>
      </c>
      <c r="L5" s="18">
        <f t="shared" si="1"/>
        <v>1113400.25</v>
      </c>
      <c r="N5" s="15">
        <v>4017573.45</v>
      </c>
      <c r="P5" s="18">
        <f t="shared" si="2"/>
        <v>4017573.45</v>
      </c>
      <c r="Q5" s="15">
        <v>2589771.55</v>
      </c>
      <c r="T5" s="19">
        <f t="shared" si="3"/>
        <v>2589771.55</v>
      </c>
      <c r="U5" s="18">
        <f t="shared" si="4"/>
        <v>7720745.25</v>
      </c>
      <c r="V5" s="20">
        <f t="shared" si="5"/>
        <v>0.8488270081877832</v>
      </c>
      <c r="W5" s="20">
        <f t="shared" si="18"/>
        <v>0</v>
      </c>
      <c r="X5" s="20">
        <f t="shared" si="6"/>
        <v>0</v>
      </c>
      <c r="Y5" s="20">
        <f t="shared" si="7"/>
        <v>0.8488270081877832</v>
      </c>
      <c r="Z5" s="21">
        <f t="shared" si="8"/>
        <v>1.316805280271988</v>
      </c>
      <c r="AA5" s="21">
        <f t="shared" si="9"/>
        <v>0.3649295642015335</v>
      </c>
      <c r="AB5" s="22"/>
      <c r="AC5" s="21">
        <f t="shared" si="10"/>
        <v>2.5305618526613047</v>
      </c>
      <c r="AD5" s="30">
        <v>181924.6008708273</v>
      </c>
      <c r="AE5" s="24">
        <f t="shared" si="11"/>
        <v>4603.714550243491</v>
      </c>
      <c r="AF5" s="25"/>
      <c r="AG5" s="26">
        <f t="shared" si="12"/>
        <v>294697228.82256347</v>
      </c>
      <c r="AH5" s="20">
        <f t="shared" si="13"/>
        <v>0.3778115778178477</v>
      </c>
      <c r="AI5" s="20">
        <f t="shared" si="14"/>
        <v>1.3632885066655893</v>
      </c>
      <c r="AJ5" s="20">
        <f t="shared" si="15"/>
        <v>0.8787906015768121</v>
      </c>
      <c r="AK5" s="20">
        <f t="shared" si="16"/>
        <v>0.8787906015768121</v>
      </c>
      <c r="AL5" s="20">
        <f t="shared" si="17"/>
        <v>2.62</v>
      </c>
    </row>
    <row r="6" spans="1:38" ht="15">
      <c r="A6" s="12" t="s">
        <v>44</v>
      </c>
      <c r="B6" s="13" t="s">
        <v>45</v>
      </c>
      <c r="C6" s="14" t="s">
        <v>37</v>
      </c>
      <c r="D6" s="61"/>
      <c r="E6" s="15">
        <v>654065899</v>
      </c>
      <c r="F6" s="29">
        <v>102.33</v>
      </c>
      <c r="G6" s="17">
        <f t="shared" si="0"/>
        <v>1.0232999999999999</v>
      </c>
      <c r="H6" s="15">
        <v>1942444.73</v>
      </c>
      <c r="I6" s="15">
        <v>196633.99</v>
      </c>
      <c r="J6" s="15">
        <v>121497.48</v>
      </c>
      <c r="K6" s="15">
        <v>31592.41</v>
      </c>
      <c r="L6" s="18">
        <f t="shared" si="1"/>
        <v>2292168.61</v>
      </c>
      <c r="N6" s="15">
        <v>8486260.53</v>
      </c>
      <c r="P6" s="18">
        <f t="shared" si="2"/>
        <v>8486260.53</v>
      </c>
      <c r="Q6" s="15">
        <v>2515586.54</v>
      </c>
      <c r="T6" s="19">
        <f t="shared" si="3"/>
        <v>2515586.54</v>
      </c>
      <c r="U6" s="18">
        <f t="shared" si="4"/>
        <v>13294015.680000002</v>
      </c>
      <c r="V6" s="20">
        <f t="shared" si="5"/>
        <v>0.38460750573391383</v>
      </c>
      <c r="W6" s="20">
        <f t="shared" si="18"/>
        <v>0</v>
      </c>
      <c r="X6" s="20">
        <f t="shared" si="6"/>
        <v>0</v>
      </c>
      <c r="Y6" s="20">
        <f t="shared" si="7"/>
        <v>0.38460750573391383</v>
      </c>
      <c r="Z6" s="21">
        <f t="shared" si="8"/>
        <v>1.2974626169893013</v>
      </c>
      <c r="AA6" s="21">
        <f t="shared" si="9"/>
        <v>0.35044918463177666</v>
      </c>
      <c r="AB6" s="22"/>
      <c r="AC6" s="21">
        <f t="shared" si="10"/>
        <v>2.0325193073549923</v>
      </c>
      <c r="AD6" s="30">
        <v>216422.3055665219</v>
      </c>
      <c r="AE6" s="24">
        <f t="shared" si="11"/>
        <v>4398.825146062377</v>
      </c>
      <c r="AF6" s="25"/>
      <c r="AG6" s="26">
        <f t="shared" si="12"/>
        <v>639173164.272452</v>
      </c>
      <c r="AH6" s="20">
        <f t="shared" si="13"/>
        <v>0.35861465063369696</v>
      </c>
      <c r="AI6" s="20">
        <f t="shared" si="14"/>
        <v>1.3276934959651516</v>
      </c>
      <c r="AJ6" s="20">
        <f t="shared" si="15"/>
        <v>0.39356886061751395</v>
      </c>
      <c r="AK6" s="20">
        <f t="shared" si="16"/>
        <v>0.39356886061751395</v>
      </c>
      <c r="AL6" s="20">
        <f t="shared" si="17"/>
        <v>2.081</v>
      </c>
    </row>
    <row r="7" spans="1:38" ht="15">
      <c r="A7" s="12" t="s">
        <v>46</v>
      </c>
      <c r="B7" s="13" t="s">
        <v>47</v>
      </c>
      <c r="C7" s="14" t="s">
        <v>37</v>
      </c>
      <c r="D7" s="61"/>
      <c r="E7" s="15">
        <v>34104968</v>
      </c>
      <c r="F7" s="29">
        <v>61.6</v>
      </c>
      <c r="G7" s="17">
        <f t="shared" si="0"/>
        <v>0.616</v>
      </c>
      <c r="H7" s="15">
        <v>206717.23</v>
      </c>
      <c r="I7" s="15">
        <v>20928.43</v>
      </c>
      <c r="J7" s="15">
        <v>12932.34</v>
      </c>
      <c r="K7" s="15">
        <v>3358.58</v>
      </c>
      <c r="L7" s="18">
        <f t="shared" si="1"/>
        <v>243936.58</v>
      </c>
      <c r="M7" s="15">
        <v>510842</v>
      </c>
      <c r="P7" s="18">
        <f t="shared" si="2"/>
        <v>510842</v>
      </c>
      <c r="Q7" s="15">
        <v>123962</v>
      </c>
      <c r="T7" s="19">
        <f t="shared" si="3"/>
        <v>123962</v>
      </c>
      <c r="U7" s="18">
        <f t="shared" si="4"/>
        <v>878740.58</v>
      </c>
      <c r="V7" s="20">
        <f t="shared" si="5"/>
        <v>0.3634719727636161</v>
      </c>
      <c r="W7" s="20">
        <f t="shared" si="18"/>
        <v>0</v>
      </c>
      <c r="X7" s="20">
        <f t="shared" si="6"/>
        <v>0</v>
      </c>
      <c r="Y7" s="20">
        <f t="shared" si="7"/>
        <v>0.3634719727636161</v>
      </c>
      <c r="Z7" s="21">
        <f t="shared" si="8"/>
        <v>1.4978521604242525</v>
      </c>
      <c r="AA7" s="21">
        <f t="shared" si="9"/>
        <v>0.7152523350850234</v>
      </c>
      <c r="AB7" s="22"/>
      <c r="AC7" s="21">
        <f t="shared" si="10"/>
        <v>2.5765764682728918</v>
      </c>
      <c r="AD7" s="30">
        <v>131387.6146788991</v>
      </c>
      <c r="AE7" s="24">
        <f t="shared" si="11"/>
        <v>3385.3023620415734</v>
      </c>
      <c r="AF7" s="25"/>
      <c r="AG7" s="26">
        <f t="shared" si="12"/>
        <v>55365207.79220779</v>
      </c>
      <c r="AH7" s="20">
        <f t="shared" si="13"/>
        <v>0.4405954384123744</v>
      </c>
      <c r="AI7" s="20">
        <f t="shared" si="14"/>
        <v>0.9226769308213395</v>
      </c>
      <c r="AJ7" s="20">
        <f t="shared" si="15"/>
        <v>0.22389873522238754</v>
      </c>
      <c r="AK7" s="20">
        <f t="shared" si="16"/>
        <v>0.22389873522238754</v>
      </c>
      <c r="AL7" s="20">
        <f t="shared" si="17"/>
        <v>1.588</v>
      </c>
    </row>
    <row r="8" spans="1:38" ht="15">
      <c r="A8" s="12" t="s">
        <v>48</v>
      </c>
      <c r="B8" s="13" t="s">
        <v>49</v>
      </c>
      <c r="C8" s="14" t="s">
        <v>37</v>
      </c>
      <c r="D8" s="61"/>
      <c r="E8" s="15">
        <v>224407533</v>
      </c>
      <c r="F8" s="29">
        <v>88.97</v>
      </c>
      <c r="G8" s="17">
        <f t="shared" si="0"/>
        <v>0.8896999999999999</v>
      </c>
      <c r="H8" s="15">
        <v>816301.87</v>
      </c>
      <c r="I8" s="15">
        <v>82647.39</v>
      </c>
      <c r="J8" s="15">
        <v>51072.81</v>
      </c>
      <c r="K8" s="15">
        <v>13263</v>
      </c>
      <c r="L8" s="18">
        <f t="shared" si="1"/>
        <v>963285.0700000001</v>
      </c>
      <c r="M8" s="15">
        <v>2710899.5</v>
      </c>
      <c r="N8" s="15">
        <v>1379443.67</v>
      </c>
      <c r="P8" s="18">
        <f t="shared" si="2"/>
        <v>4090343.17</v>
      </c>
      <c r="Q8" s="15">
        <v>3833059</v>
      </c>
      <c r="T8" s="19">
        <f t="shared" si="3"/>
        <v>3833059</v>
      </c>
      <c r="U8" s="18">
        <f t="shared" si="4"/>
        <v>8886687.239999998</v>
      </c>
      <c r="V8" s="20">
        <f t="shared" si="5"/>
        <v>1.7080794698634292</v>
      </c>
      <c r="W8" s="20">
        <f t="shared" si="18"/>
        <v>0</v>
      </c>
      <c r="X8" s="20">
        <f t="shared" si="6"/>
        <v>0</v>
      </c>
      <c r="Y8" s="20">
        <f t="shared" si="7"/>
        <v>1.7080794698634292</v>
      </c>
      <c r="Z8" s="21">
        <f t="shared" si="8"/>
        <v>1.8227298858100274</v>
      </c>
      <c r="AA8" s="21">
        <f t="shared" si="9"/>
        <v>0.4292570116173418</v>
      </c>
      <c r="AB8" s="22"/>
      <c r="AC8" s="21">
        <f t="shared" si="10"/>
        <v>3.960066367290798</v>
      </c>
      <c r="AD8" s="30">
        <v>142667.36672051696</v>
      </c>
      <c r="AE8" s="24">
        <f t="shared" si="11"/>
        <v>5649.7224065986165</v>
      </c>
      <c r="AF8" s="25"/>
      <c r="AG8" s="26">
        <f t="shared" si="12"/>
        <v>252228316.2863887</v>
      </c>
      <c r="AH8" s="20">
        <f t="shared" si="13"/>
        <v>0.38190996323594895</v>
      </c>
      <c r="AI8" s="20">
        <f t="shared" si="14"/>
        <v>1.6216827794051814</v>
      </c>
      <c r="AJ8" s="20">
        <f t="shared" si="15"/>
        <v>1.5196783043374928</v>
      </c>
      <c r="AK8" s="20">
        <f t="shared" si="16"/>
        <v>1.5196783043374928</v>
      </c>
      <c r="AL8" s="20">
        <f t="shared" si="17"/>
        <v>3.524</v>
      </c>
    </row>
    <row r="9" spans="1:38" ht="15">
      <c r="A9" s="12" t="s">
        <v>50</v>
      </c>
      <c r="B9" s="13" t="s">
        <v>51</v>
      </c>
      <c r="C9" s="14" t="s">
        <v>37</v>
      </c>
      <c r="D9" s="61"/>
      <c r="E9" s="15">
        <v>2567152785</v>
      </c>
      <c r="F9" s="29">
        <v>60.64</v>
      </c>
      <c r="G9" s="17">
        <f t="shared" si="0"/>
        <v>0.6064</v>
      </c>
      <c r="H9" s="15">
        <v>13926083.87</v>
      </c>
      <c r="I9" s="15">
        <v>1411600.26</v>
      </c>
      <c r="J9" s="15">
        <v>871171.85</v>
      </c>
      <c r="K9" s="15">
        <v>226215.12</v>
      </c>
      <c r="L9" s="18">
        <f t="shared" si="1"/>
        <v>16435071.099999998</v>
      </c>
      <c r="M9" s="15">
        <v>72713280.5</v>
      </c>
      <c r="P9" s="18">
        <f t="shared" si="2"/>
        <v>72713280.5</v>
      </c>
      <c r="Q9" s="15">
        <v>18868215</v>
      </c>
      <c r="R9" s="15">
        <v>513431</v>
      </c>
      <c r="T9" s="19">
        <f t="shared" si="3"/>
        <v>19381646</v>
      </c>
      <c r="U9" s="18">
        <f t="shared" si="4"/>
        <v>108529997.60000001</v>
      </c>
      <c r="V9" s="20">
        <f t="shared" si="5"/>
        <v>0.7349860557676158</v>
      </c>
      <c r="W9" s="20">
        <f t="shared" si="18"/>
        <v>0</v>
      </c>
      <c r="X9" s="20">
        <f t="shared" si="6"/>
        <v>0.02000001725647194</v>
      </c>
      <c r="Y9" s="20">
        <f t="shared" si="7"/>
        <v>0.7549860730240877</v>
      </c>
      <c r="Z9" s="21">
        <f t="shared" si="8"/>
        <v>2.8324484979961957</v>
      </c>
      <c r="AA9" s="21">
        <f t="shared" si="9"/>
        <v>0.6402061924802811</v>
      </c>
      <c r="AB9" s="22"/>
      <c r="AC9" s="21">
        <f t="shared" si="10"/>
        <v>4.227640763500565</v>
      </c>
      <c r="AD9" s="30">
        <v>137343.49781991832</v>
      </c>
      <c r="AE9" s="24">
        <f t="shared" si="11"/>
        <v>5806.389699852377</v>
      </c>
      <c r="AF9" s="25"/>
      <c r="AG9" s="26">
        <f t="shared" si="12"/>
        <v>4233431373.6807384</v>
      </c>
      <c r="AH9" s="20">
        <f t="shared" si="13"/>
        <v>0.3882210351200425</v>
      </c>
      <c r="AI9" s="20">
        <f t="shared" si="14"/>
        <v>1.717596769184893</v>
      </c>
      <c r="AJ9" s="20">
        <f t="shared" si="15"/>
        <v>0.4456955442174822</v>
      </c>
      <c r="AK9" s="20">
        <f t="shared" si="16"/>
        <v>0.4578235546818068</v>
      </c>
      <c r="AL9" s="20">
        <f t="shared" si="17"/>
        <v>2.564</v>
      </c>
    </row>
    <row r="10" spans="1:38" ht="15">
      <c r="A10" s="12" t="s">
        <v>52</v>
      </c>
      <c r="B10" s="13" t="s">
        <v>53</v>
      </c>
      <c r="C10" s="14" t="s">
        <v>37</v>
      </c>
      <c r="D10" s="61"/>
      <c r="E10" s="15">
        <v>119072039</v>
      </c>
      <c r="F10" s="29">
        <v>67.41</v>
      </c>
      <c r="G10" s="17">
        <f t="shared" si="0"/>
        <v>0.6740999999999999</v>
      </c>
      <c r="H10" s="15">
        <v>586580.76</v>
      </c>
      <c r="I10" s="15">
        <v>59387.09</v>
      </c>
      <c r="J10" s="15">
        <v>36697.96</v>
      </c>
      <c r="K10" s="15">
        <v>9528.89</v>
      </c>
      <c r="L10" s="18">
        <f t="shared" si="1"/>
        <v>692194.7</v>
      </c>
      <c r="M10" s="15">
        <v>2375949</v>
      </c>
      <c r="P10" s="18">
        <f t="shared" si="2"/>
        <v>2375949</v>
      </c>
      <c r="Q10" s="15">
        <v>335906.08</v>
      </c>
      <c r="T10" s="19">
        <f t="shared" si="3"/>
        <v>335906.08</v>
      </c>
      <c r="U10" s="18">
        <f t="shared" si="4"/>
        <v>3404049.7800000003</v>
      </c>
      <c r="V10" s="20">
        <f t="shared" si="5"/>
        <v>0.2821032400394185</v>
      </c>
      <c r="W10" s="20">
        <f t="shared" si="18"/>
        <v>0</v>
      </c>
      <c r="X10" s="20">
        <f t="shared" si="6"/>
        <v>0</v>
      </c>
      <c r="Y10" s="20">
        <f t="shared" si="7"/>
        <v>0.2821032400394185</v>
      </c>
      <c r="Z10" s="21">
        <f t="shared" si="8"/>
        <v>1.9953878508790799</v>
      </c>
      <c r="AA10" s="21">
        <f t="shared" si="9"/>
        <v>0.581324302341039</v>
      </c>
      <c r="AB10" s="22"/>
      <c r="AC10" s="21">
        <f t="shared" si="10"/>
        <v>2.8588153932595377</v>
      </c>
      <c r="AD10" s="30">
        <v>136025.4617414248</v>
      </c>
      <c r="AE10" s="24">
        <f t="shared" si="11"/>
        <v>3888.7168390162155</v>
      </c>
      <c r="AF10" s="25"/>
      <c r="AG10" s="26">
        <f t="shared" si="12"/>
        <v>176638538.79246405</v>
      </c>
      <c r="AH10" s="20">
        <f t="shared" si="13"/>
        <v>0.3918707122080944</v>
      </c>
      <c r="AI10" s="20">
        <f t="shared" si="14"/>
        <v>1.3450909502775876</v>
      </c>
      <c r="AJ10" s="20">
        <f t="shared" si="15"/>
        <v>0.190165794110572</v>
      </c>
      <c r="AK10" s="20">
        <f t="shared" si="16"/>
        <v>0.190165794110572</v>
      </c>
      <c r="AL10" s="20">
        <f t="shared" si="17"/>
        <v>1.927</v>
      </c>
    </row>
    <row r="11" spans="1:38" ht="15">
      <c r="A11" s="12" t="s">
        <v>54</v>
      </c>
      <c r="B11" s="13" t="s">
        <v>55</v>
      </c>
      <c r="C11" s="14" t="s">
        <v>37</v>
      </c>
      <c r="D11" s="61"/>
      <c r="E11" s="15">
        <v>105879775</v>
      </c>
      <c r="F11" s="29">
        <v>58.9</v>
      </c>
      <c r="G11" s="17">
        <f t="shared" si="0"/>
        <v>0.589</v>
      </c>
      <c r="H11" s="15">
        <v>607671.18</v>
      </c>
      <c r="I11" s="15">
        <v>61521.32</v>
      </c>
      <c r="J11" s="15">
        <v>38016.38</v>
      </c>
      <c r="K11" s="15">
        <v>9872.88</v>
      </c>
      <c r="L11" s="18">
        <f t="shared" si="1"/>
        <v>717081.76</v>
      </c>
      <c r="M11" s="15">
        <v>1766197</v>
      </c>
      <c r="P11" s="18">
        <f t="shared" si="2"/>
        <v>1766197</v>
      </c>
      <c r="Q11" s="15">
        <v>588736.06</v>
      </c>
      <c r="T11" s="19">
        <f t="shared" si="3"/>
        <v>588736.06</v>
      </c>
      <c r="U11" s="18">
        <f t="shared" si="4"/>
        <v>3072014.82</v>
      </c>
      <c r="V11" s="20">
        <f t="shared" si="5"/>
        <v>0.5560420391902042</v>
      </c>
      <c r="W11" s="20">
        <f t="shared" si="18"/>
        <v>0</v>
      </c>
      <c r="X11" s="20">
        <f t="shared" si="6"/>
        <v>0</v>
      </c>
      <c r="Y11" s="20">
        <f t="shared" si="7"/>
        <v>0.5560420391902042</v>
      </c>
      <c r="Z11" s="21">
        <f t="shared" si="8"/>
        <v>1.6681155584246377</v>
      </c>
      <c r="AA11" s="21">
        <f t="shared" si="9"/>
        <v>0.677260373853269</v>
      </c>
      <c r="AB11" s="22"/>
      <c r="AC11" s="21">
        <f t="shared" si="10"/>
        <v>2.9014179714681108</v>
      </c>
      <c r="AD11" s="30">
        <v>119150.82814814815</v>
      </c>
      <c r="AE11" s="24">
        <f t="shared" si="11"/>
        <v>3457.063541043455</v>
      </c>
      <c r="AF11" s="25"/>
      <c r="AG11" s="26">
        <f t="shared" si="12"/>
        <v>179761926.99490663</v>
      </c>
      <c r="AH11" s="20">
        <f t="shared" si="13"/>
        <v>0.39890636019957537</v>
      </c>
      <c r="AI11" s="20">
        <f t="shared" si="14"/>
        <v>0.9825200639121117</v>
      </c>
      <c r="AJ11" s="20">
        <f t="shared" si="15"/>
        <v>0.32750876108303023</v>
      </c>
      <c r="AK11" s="20">
        <f t="shared" si="16"/>
        <v>0.32750876108303023</v>
      </c>
      <c r="AL11" s="20">
        <f t="shared" si="17"/>
        <v>1.7100000000000002</v>
      </c>
    </row>
    <row r="12" spans="1:38" ht="15">
      <c r="A12" s="12" t="s">
        <v>56</v>
      </c>
      <c r="B12" s="13" t="s">
        <v>57</v>
      </c>
      <c r="C12" s="14" t="s">
        <v>37</v>
      </c>
      <c r="D12" s="61"/>
      <c r="E12" s="15">
        <v>3619349997</v>
      </c>
      <c r="F12" s="29">
        <v>111.23</v>
      </c>
      <c r="G12" s="17">
        <f t="shared" si="0"/>
        <v>1.1123</v>
      </c>
      <c r="H12" s="15">
        <v>10660006.41</v>
      </c>
      <c r="I12" s="15">
        <v>1079113.78</v>
      </c>
      <c r="J12" s="15">
        <v>666758.68</v>
      </c>
      <c r="K12" s="15">
        <v>173118.5</v>
      </c>
      <c r="L12" s="18">
        <f t="shared" si="1"/>
        <v>12578997.37</v>
      </c>
      <c r="M12" s="15">
        <v>29151378</v>
      </c>
      <c r="N12" s="15">
        <v>16280598.64</v>
      </c>
      <c r="P12" s="18">
        <f t="shared" si="2"/>
        <v>45431976.64</v>
      </c>
      <c r="Q12" s="15">
        <v>16322039.64</v>
      </c>
      <c r="T12" s="19">
        <f t="shared" si="3"/>
        <v>16322039.64</v>
      </c>
      <c r="U12" s="18">
        <f t="shared" si="4"/>
        <v>74333013.65</v>
      </c>
      <c r="V12" s="20">
        <f t="shared" si="5"/>
        <v>0.4509660478685118</v>
      </c>
      <c r="W12" s="20">
        <f t="shared" si="18"/>
        <v>0</v>
      </c>
      <c r="X12" s="20">
        <f t="shared" si="6"/>
        <v>0</v>
      </c>
      <c r="Y12" s="20">
        <f t="shared" si="7"/>
        <v>0.4509660478685118</v>
      </c>
      <c r="Z12" s="21">
        <f t="shared" si="8"/>
        <v>1.2552523706648313</v>
      </c>
      <c r="AA12" s="21">
        <f t="shared" si="9"/>
        <v>0.3475485206024964</v>
      </c>
      <c r="AB12" s="22"/>
      <c r="AC12" s="21">
        <f t="shared" si="10"/>
        <v>2.0537669391358397</v>
      </c>
      <c r="AD12" s="30">
        <v>223872.4973892287</v>
      </c>
      <c r="AE12" s="24">
        <f t="shared" si="11"/>
        <v>4597.819337197725</v>
      </c>
      <c r="AF12" s="25"/>
      <c r="AG12" s="26">
        <f t="shared" si="12"/>
        <v>3253933288.681111</v>
      </c>
      <c r="AH12" s="20">
        <f t="shared" si="13"/>
        <v>0.38657821946615684</v>
      </c>
      <c r="AI12" s="20">
        <f t="shared" si="14"/>
        <v>1.396217211890492</v>
      </c>
      <c r="AJ12" s="20">
        <f t="shared" si="15"/>
        <v>0.5016095350441457</v>
      </c>
      <c r="AK12" s="20">
        <f t="shared" si="16"/>
        <v>0.5016095350441457</v>
      </c>
      <c r="AL12" s="20">
        <f t="shared" si="17"/>
        <v>2.285</v>
      </c>
    </row>
    <row r="13" spans="1:38" ht="15">
      <c r="A13" s="12" t="s">
        <v>58</v>
      </c>
      <c r="B13" s="13" t="s">
        <v>59</v>
      </c>
      <c r="C13" s="14" t="s">
        <v>37</v>
      </c>
      <c r="D13" s="61"/>
      <c r="E13" s="15">
        <v>2388396578</v>
      </c>
      <c r="F13" s="29">
        <v>97.85</v>
      </c>
      <c r="G13" s="17">
        <f t="shared" si="0"/>
        <v>0.9784999999999999</v>
      </c>
      <c r="H13" s="15">
        <v>7663457.12</v>
      </c>
      <c r="I13" s="15">
        <v>775326.11</v>
      </c>
      <c r="J13" s="15">
        <v>479221.35</v>
      </c>
      <c r="K13" s="15">
        <v>124369.15</v>
      </c>
      <c r="L13" s="18">
        <f t="shared" si="1"/>
        <v>9042373.73</v>
      </c>
      <c r="M13" s="15">
        <v>19290197</v>
      </c>
      <c r="N13" s="15">
        <v>10226028.08</v>
      </c>
      <c r="P13" s="18">
        <f t="shared" si="2"/>
        <v>29516225.08</v>
      </c>
      <c r="Q13" s="15">
        <v>17673530.8</v>
      </c>
      <c r="T13" s="19">
        <f t="shared" si="3"/>
        <v>17673530.8</v>
      </c>
      <c r="U13" s="18">
        <f t="shared" si="4"/>
        <v>56232129.61</v>
      </c>
      <c r="V13" s="20">
        <f t="shared" si="5"/>
        <v>0.7399747162089595</v>
      </c>
      <c r="W13" s="20">
        <f t="shared" si="18"/>
        <v>0</v>
      </c>
      <c r="X13" s="20">
        <f t="shared" si="6"/>
        <v>0</v>
      </c>
      <c r="Y13" s="20">
        <f t="shared" si="7"/>
        <v>0.7399747162089595</v>
      </c>
      <c r="Z13" s="21">
        <f t="shared" si="8"/>
        <v>1.2358175920983923</v>
      </c>
      <c r="AA13" s="21">
        <f t="shared" si="9"/>
        <v>0.37859599252867465</v>
      </c>
      <c r="AB13" s="22"/>
      <c r="AC13" s="21">
        <f t="shared" si="10"/>
        <v>2.3543883008360265</v>
      </c>
      <c r="AD13" s="30">
        <v>187638.11920832857</v>
      </c>
      <c r="AE13" s="24">
        <f t="shared" si="11"/>
        <v>4417.729926549645</v>
      </c>
      <c r="AF13" s="25"/>
      <c r="AG13" s="26">
        <f t="shared" si="12"/>
        <v>2440875399.080225</v>
      </c>
      <c r="AH13" s="20">
        <f t="shared" si="13"/>
        <v>0.3704561786893081</v>
      </c>
      <c r="AI13" s="20">
        <f t="shared" si="14"/>
        <v>1.2092475138682768</v>
      </c>
      <c r="AJ13" s="20">
        <f t="shared" si="15"/>
        <v>0.7240652598104669</v>
      </c>
      <c r="AK13" s="20">
        <f t="shared" si="16"/>
        <v>0.7240652598104669</v>
      </c>
      <c r="AL13" s="20">
        <f t="shared" si="17"/>
        <v>2.303</v>
      </c>
    </row>
    <row r="14" spans="1:38" ht="15">
      <c r="A14" s="12" t="s">
        <v>60</v>
      </c>
      <c r="B14" s="13" t="s">
        <v>61</v>
      </c>
      <c r="C14" s="14" t="s">
        <v>37</v>
      </c>
      <c r="D14" s="61"/>
      <c r="E14" s="15">
        <v>870020062</v>
      </c>
      <c r="F14" s="29">
        <v>63.4</v>
      </c>
      <c r="G14" s="17">
        <f t="shared" si="0"/>
        <v>0.634</v>
      </c>
      <c r="H14" s="15">
        <v>4628134.26</v>
      </c>
      <c r="I14" s="15">
        <v>468458.87</v>
      </c>
      <c r="J14" s="15">
        <v>289498.04</v>
      </c>
      <c r="K14" s="15">
        <v>75163.42</v>
      </c>
      <c r="L14" s="18">
        <f t="shared" si="1"/>
        <v>5461254.59</v>
      </c>
      <c r="M14" s="15">
        <v>17646180</v>
      </c>
      <c r="P14" s="18">
        <f t="shared" si="2"/>
        <v>17646180</v>
      </c>
      <c r="Q14" s="15">
        <v>7176893.7</v>
      </c>
      <c r="T14" s="19">
        <f t="shared" si="3"/>
        <v>7176893.7</v>
      </c>
      <c r="U14" s="18">
        <f t="shared" si="4"/>
        <v>30284328.29</v>
      </c>
      <c r="V14" s="20">
        <f t="shared" si="5"/>
        <v>0.8249112880801592</v>
      </c>
      <c r="W14" s="20">
        <f t="shared" si="18"/>
        <v>0</v>
      </c>
      <c r="X14" s="20">
        <f t="shared" si="6"/>
        <v>0</v>
      </c>
      <c r="Y14" s="20">
        <f t="shared" si="7"/>
        <v>0.8249112880801592</v>
      </c>
      <c r="Z14" s="21">
        <f t="shared" si="8"/>
        <v>2.0282497807504583</v>
      </c>
      <c r="AA14" s="21">
        <f t="shared" si="9"/>
        <v>0.6277159376584582</v>
      </c>
      <c r="AB14" s="22"/>
      <c r="AC14" s="21">
        <f t="shared" si="10"/>
        <v>3.4808770064890755</v>
      </c>
      <c r="AD14" s="30">
        <v>135652.19131900548</v>
      </c>
      <c r="AE14" s="24">
        <f t="shared" si="11"/>
        <v>4721.8859364218315</v>
      </c>
      <c r="AF14" s="25"/>
      <c r="AG14" s="26">
        <f t="shared" si="12"/>
        <v>1372271391.1671925</v>
      </c>
      <c r="AH14" s="20">
        <f t="shared" si="13"/>
        <v>0.3979719044754625</v>
      </c>
      <c r="AI14" s="20">
        <f t="shared" si="14"/>
        <v>1.2859103609957905</v>
      </c>
      <c r="AJ14" s="20">
        <f t="shared" si="15"/>
        <v>0.522993756642821</v>
      </c>
      <c r="AK14" s="20">
        <f t="shared" si="16"/>
        <v>0.522993756642821</v>
      </c>
      <c r="AL14" s="20">
        <f t="shared" si="17"/>
        <v>2.2070000000000003</v>
      </c>
    </row>
    <row r="15" spans="1:38" ht="15">
      <c r="A15" s="12" t="s">
        <v>62</v>
      </c>
      <c r="B15" s="13" t="s">
        <v>63</v>
      </c>
      <c r="C15" s="14" t="s">
        <v>37</v>
      </c>
      <c r="D15" s="61"/>
      <c r="E15" s="15">
        <v>789042244</v>
      </c>
      <c r="F15" s="29">
        <v>74.48</v>
      </c>
      <c r="G15" s="17">
        <f t="shared" si="0"/>
        <v>0.7448</v>
      </c>
      <c r="H15" s="15">
        <v>3581947.37</v>
      </c>
      <c r="J15" s="15">
        <v>224103.85</v>
      </c>
      <c r="K15" s="15">
        <v>58174.44</v>
      </c>
      <c r="L15" s="18">
        <f t="shared" si="1"/>
        <v>3864225.66</v>
      </c>
      <c r="M15" s="15">
        <v>10889051.5</v>
      </c>
      <c r="N15" s="15">
        <v>6186235.57</v>
      </c>
      <c r="O15" s="15">
        <v>1022242</v>
      </c>
      <c r="P15" s="18">
        <f t="shared" si="2"/>
        <v>18097529.07</v>
      </c>
      <c r="Q15" s="15">
        <v>7456310</v>
      </c>
      <c r="S15" s="15">
        <v>379865</v>
      </c>
      <c r="T15" s="19">
        <f t="shared" si="3"/>
        <v>7836175</v>
      </c>
      <c r="U15" s="18">
        <f t="shared" si="4"/>
        <v>29797929.730000004</v>
      </c>
      <c r="V15" s="20">
        <f t="shared" si="5"/>
        <v>0.9449823576239348</v>
      </c>
      <c r="W15" s="20">
        <f t="shared" si="18"/>
        <v>0.04814254279647922</v>
      </c>
      <c r="X15" s="20">
        <f t="shared" si="6"/>
        <v>0</v>
      </c>
      <c r="Y15" s="20">
        <f t="shared" si="7"/>
        <v>0.993124900420414</v>
      </c>
      <c r="Z15" s="21">
        <f t="shared" si="8"/>
        <v>2.293607117694449</v>
      </c>
      <c r="AA15" s="21">
        <f t="shared" si="9"/>
        <v>0.48973622000395717</v>
      </c>
      <c r="AB15" s="22"/>
      <c r="AC15" s="21">
        <f t="shared" si="10"/>
        <v>3.7764682381188206</v>
      </c>
      <c r="AD15" s="30">
        <v>247788.38143953233</v>
      </c>
      <c r="AE15" s="24">
        <f t="shared" si="11"/>
        <v>9357.64952281265</v>
      </c>
      <c r="AF15" s="25"/>
      <c r="AG15" s="26">
        <f t="shared" si="12"/>
        <v>1059401509.1299678</v>
      </c>
      <c r="AH15" s="20">
        <f t="shared" si="13"/>
        <v>0.3647555366589473</v>
      </c>
      <c r="AI15" s="20">
        <f t="shared" si="14"/>
        <v>1.7082785812588253</v>
      </c>
      <c r="AJ15" s="20">
        <f t="shared" si="15"/>
        <v>0.7038228599583066</v>
      </c>
      <c r="AK15" s="20">
        <f t="shared" si="16"/>
        <v>0.7396794258331243</v>
      </c>
      <c r="AL15" s="20">
        <f t="shared" si="17"/>
        <v>2.8129999999999997</v>
      </c>
    </row>
    <row r="16" spans="1:38" ht="15">
      <c r="A16" s="12" t="s">
        <v>64</v>
      </c>
      <c r="B16" s="28" t="s">
        <v>65</v>
      </c>
      <c r="C16" s="14" t="s">
        <v>37</v>
      </c>
      <c r="D16" s="61"/>
      <c r="E16" s="15">
        <v>1800937584</v>
      </c>
      <c r="F16" s="29">
        <v>91.27</v>
      </c>
      <c r="G16" s="17">
        <f t="shared" si="0"/>
        <v>0.9127</v>
      </c>
      <c r="H16" s="15">
        <v>6095957.41</v>
      </c>
      <c r="I16" s="15">
        <v>617122.19</v>
      </c>
      <c r="J16" s="15">
        <v>381377.73</v>
      </c>
      <c r="K16" s="15">
        <v>99067.26</v>
      </c>
      <c r="L16" s="18">
        <f t="shared" si="1"/>
        <v>7193524.59</v>
      </c>
      <c r="M16" s="15">
        <v>933957</v>
      </c>
      <c r="P16" s="18">
        <f t="shared" si="2"/>
        <v>933957</v>
      </c>
      <c r="Q16" s="15">
        <v>5758740.17</v>
      </c>
      <c r="T16" s="19">
        <f t="shared" si="3"/>
        <v>5758740.17</v>
      </c>
      <c r="U16" s="18">
        <f t="shared" si="4"/>
        <v>13886221.76</v>
      </c>
      <c r="V16" s="20">
        <f t="shared" si="5"/>
        <v>0.3197634510580573</v>
      </c>
      <c r="W16" s="20">
        <f t="shared" si="18"/>
        <v>0</v>
      </c>
      <c r="X16" s="20">
        <f t="shared" si="6"/>
        <v>0</v>
      </c>
      <c r="Y16" s="20">
        <f t="shared" si="7"/>
        <v>0.3197634510580573</v>
      </c>
      <c r="Z16" s="21">
        <f t="shared" si="8"/>
        <v>0.05185948743018737</v>
      </c>
      <c r="AA16" s="21">
        <f t="shared" si="9"/>
        <v>0.39943219875631186</v>
      </c>
      <c r="AB16" s="22"/>
      <c r="AC16" s="21">
        <f t="shared" si="10"/>
        <v>0.7710551372445565</v>
      </c>
      <c r="AD16" s="30">
        <v>1090916.1838790933</v>
      </c>
      <c r="AE16" s="24">
        <f t="shared" si="11"/>
        <v>8411.565278832022</v>
      </c>
      <c r="AF16" s="25"/>
      <c r="AG16" s="26">
        <f t="shared" si="12"/>
        <v>1973197747.343048</v>
      </c>
      <c r="AH16" s="20">
        <f t="shared" si="13"/>
        <v>0.3645617678048858</v>
      </c>
      <c r="AI16" s="20">
        <f t="shared" si="14"/>
        <v>0.04733215417753201</v>
      </c>
      <c r="AJ16" s="20">
        <f t="shared" si="15"/>
        <v>0.29184810178068893</v>
      </c>
      <c r="AK16" s="20">
        <f t="shared" si="16"/>
        <v>0.29184810178068893</v>
      </c>
      <c r="AL16" s="20">
        <f t="shared" si="17"/>
        <v>0.704</v>
      </c>
    </row>
    <row r="17" spans="1:38" ht="15">
      <c r="A17" s="12" t="s">
        <v>66</v>
      </c>
      <c r="B17" s="28" t="s">
        <v>67</v>
      </c>
      <c r="C17" s="14" t="s">
        <v>37</v>
      </c>
      <c r="D17" s="61"/>
      <c r="E17" s="15">
        <v>3485924853</v>
      </c>
      <c r="F17" s="29">
        <v>90.56</v>
      </c>
      <c r="G17" s="17">
        <f t="shared" si="0"/>
        <v>0.9056000000000001</v>
      </c>
      <c r="H17" s="15">
        <v>12498393.120000001</v>
      </c>
      <c r="J17" s="15">
        <v>781918.34</v>
      </c>
      <c r="K17" s="15">
        <v>203057.4</v>
      </c>
      <c r="L17" s="18">
        <f t="shared" si="1"/>
        <v>13483368.860000001</v>
      </c>
      <c r="M17" s="15">
        <v>10536409</v>
      </c>
      <c r="O17" s="15">
        <v>1513337.5</v>
      </c>
      <c r="P17" s="18">
        <f t="shared" si="2"/>
        <v>12049746.5</v>
      </c>
      <c r="Q17" s="15">
        <v>20996175.53</v>
      </c>
      <c r="S17" s="15">
        <v>1305131</v>
      </c>
      <c r="T17" s="19">
        <f t="shared" si="3"/>
        <v>22301306.53</v>
      </c>
      <c r="U17" s="18">
        <f t="shared" si="4"/>
        <v>47834421.89</v>
      </c>
      <c r="V17" s="20">
        <f t="shared" si="5"/>
        <v>0.6023129130833275</v>
      </c>
      <c r="W17" s="20">
        <f t="shared" si="18"/>
        <v>0.03744002108584754</v>
      </c>
      <c r="X17" s="20">
        <f t="shared" si="6"/>
        <v>0</v>
      </c>
      <c r="Y17" s="20">
        <f t="shared" si="7"/>
        <v>0.639752934169175</v>
      </c>
      <c r="Z17" s="21">
        <f t="shared" si="8"/>
        <v>0.34566856739983776</v>
      </c>
      <c r="AA17" s="21">
        <f t="shared" si="9"/>
        <v>0.38679459336009964</v>
      </c>
      <c r="AB17" s="22"/>
      <c r="AC17" s="21">
        <f t="shared" si="10"/>
        <v>1.3722160949291125</v>
      </c>
      <c r="AD17" s="30">
        <v>507666.09963548</v>
      </c>
      <c r="AE17" s="24">
        <f t="shared" si="11"/>
        <v>6966.275927696921</v>
      </c>
      <c r="AF17" s="25"/>
      <c r="AG17" s="26">
        <f t="shared" si="12"/>
        <v>3849298645.0971727</v>
      </c>
      <c r="AH17" s="20">
        <f t="shared" si="13"/>
        <v>0.35028118374690626</v>
      </c>
      <c r="AI17" s="20">
        <f t="shared" si="14"/>
        <v>0.3130374546372931</v>
      </c>
      <c r="AJ17" s="20">
        <f t="shared" si="15"/>
        <v>0.5454545740882614</v>
      </c>
      <c r="AK17" s="20">
        <f t="shared" si="16"/>
        <v>0.579360257183605</v>
      </c>
      <c r="AL17" s="20">
        <f t="shared" si="17"/>
        <v>1.242</v>
      </c>
    </row>
    <row r="18" spans="1:38" ht="15">
      <c r="A18" s="12" t="s">
        <v>68</v>
      </c>
      <c r="B18" s="28" t="s">
        <v>69</v>
      </c>
      <c r="C18" s="14" t="s">
        <v>37</v>
      </c>
      <c r="D18" s="61"/>
      <c r="E18" s="15">
        <v>292960456</v>
      </c>
      <c r="F18" s="29">
        <v>55.3</v>
      </c>
      <c r="G18" s="17">
        <f t="shared" si="0"/>
        <v>0.5529999999999999</v>
      </c>
      <c r="H18" s="15">
        <v>1820285.05</v>
      </c>
      <c r="I18" s="15">
        <v>184292.71</v>
      </c>
      <c r="J18" s="15">
        <v>113883.67</v>
      </c>
      <c r="K18" s="15">
        <v>29568.3</v>
      </c>
      <c r="L18" s="18">
        <f t="shared" si="1"/>
        <v>2148029.73</v>
      </c>
      <c r="M18" s="15">
        <v>3746167</v>
      </c>
      <c r="N18" s="15">
        <v>2352472.61</v>
      </c>
      <c r="P18" s="18">
        <f t="shared" si="2"/>
        <v>6098639.609999999</v>
      </c>
      <c r="Q18" s="15">
        <v>3234144.4</v>
      </c>
      <c r="T18" s="19">
        <f t="shared" si="3"/>
        <v>3234144.4</v>
      </c>
      <c r="U18" s="18">
        <f t="shared" si="4"/>
        <v>11480813.740000002</v>
      </c>
      <c r="V18" s="20">
        <f t="shared" si="5"/>
        <v>1.103952541635858</v>
      </c>
      <c r="W18" s="20">
        <f t="shared" si="18"/>
        <v>0</v>
      </c>
      <c r="X18" s="20">
        <f t="shared" si="6"/>
        <v>0</v>
      </c>
      <c r="Y18" s="20">
        <f t="shared" si="7"/>
        <v>1.103952541635858</v>
      </c>
      <c r="Z18" s="21">
        <f t="shared" si="8"/>
        <v>2.081727920986032</v>
      </c>
      <c r="AA18" s="21">
        <f t="shared" si="9"/>
        <v>0.7332149052908356</v>
      </c>
      <c r="AB18" s="22"/>
      <c r="AC18" s="21">
        <f t="shared" si="10"/>
        <v>3.9188953679127265</v>
      </c>
      <c r="AD18" s="30">
        <v>116086.46112600536</v>
      </c>
      <c r="AE18" s="24">
        <f t="shared" si="11"/>
        <v>4549.306947840832</v>
      </c>
      <c r="AF18" s="25"/>
      <c r="AG18" s="26">
        <f t="shared" si="12"/>
        <v>529765743.21880656</v>
      </c>
      <c r="AH18" s="20">
        <f t="shared" si="13"/>
        <v>0.405467842625832</v>
      </c>
      <c r="AI18" s="20">
        <f t="shared" si="14"/>
        <v>1.1511955403052756</v>
      </c>
      <c r="AJ18" s="20">
        <f t="shared" si="15"/>
        <v>0.6104857555246295</v>
      </c>
      <c r="AK18" s="20">
        <f t="shared" si="16"/>
        <v>0.6104857555246295</v>
      </c>
      <c r="AL18" s="20">
        <f t="shared" si="17"/>
        <v>2.166</v>
      </c>
    </row>
    <row r="19" spans="1:38" ht="15">
      <c r="A19" s="12" t="s">
        <v>70</v>
      </c>
      <c r="B19" s="13" t="s">
        <v>71</v>
      </c>
      <c r="C19" s="14" t="s">
        <v>37</v>
      </c>
      <c r="D19" s="61"/>
      <c r="E19" s="15">
        <v>977094553</v>
      </c>
      <c r="F19" s="29">
        <v>103.83</v>
      </c>
      <c r="G19" s="17">
        <f t="shared" si="0"/>
        <v>1.0383</v>
      </c>
      <c r="H19" s="15">
        <v>3139623.87</v>
      </c>
      <c r="J19" s="15">
        <v>196378.64</v>
      </c>
      <c r="K19" s="15">
        <v>50933.8</v>
      </c>
      <c r="L19" s="18">
        <f t="shared" si="1"/>
        <v>3386936.31</v>
      </c>
      <c r="M19" s="15">
        <v>9579246</v>
      </c>
      <c r="N19" s="15">
        <v>5099345.58</v>
      </c>
      <c r="P19" s="18">
        <f t="shared" si="2"/>
        <v>14678591.58</v>
      </c>
      <c r="Q19" s="15">
        <v>7740822.31</v>
      </c>
      <c r="S19" s="15">
        <v>333388.8</v>
      </c>
      <c r="T19" s="19">
        <f t="shared" si="3"/>
        <v>8074211.109999999</v>
      </c>
      <c r="U19" s="18">
        <f t="shared" si="4"/>
        <v>26139739</v>
      </c>
      <c r="V19" s="20">
        <f t="shared" si="5"/>
        <v>0.7922285807686823</v>
      </c>
      <c r="W19" s="20">
        <f t="shared" si="18"/>
        <v>0.03412042355331808</v>
      </c>
      <c r="X19" s="20">
        <f t="shared" si="6"/>
        <v>0</v>
      </c>
      <c r="Y19" s="20">
        <f t="shared" si="7"/>
        <v>0.8263490043220002</v>
      </c>
      <c r="Z19" s="21">
        <f t="shared" si="8"/>
        <v>1.5022693080144518</v>
      </c>
      <c r="AA19" s="21">
        <f t="shared" si="9"/>
        <v>0.34663342453409424</v>
      </c>
      <c r="AB19" s="22"/>
      <c r="AC19" s="21">
        <f t="shared" si="10"/>
        <v>2.675251736870546</v>
      </c>
      <c r="AD19" s="30">
        <v>241564.0730067243</v>
      </c>
      <c r="AE19" s="24">
        <f t="shared" si="11"/>
        <v>6462.447058767626</v>
      </c>
      <c r="AF19" s="25"/>
      <c r="AG19" s="26">
        <f t="shared" si="12"/>
        <v>941052251.7576808</v>
      </c>
      <c r="AH19" s="20">
        <f t="shared" si="13"/>
        <v>0.35990948469375006</v>
      </c>
      <c r="AI19" s="20">
        <f t="shared" si="14"/>
        <v>1.5598062225114053</v>
      </c>
      <c r="AJ19" s="20">
        <f t="shared" si="15"/>
        <v>0.8225709354121228</v>
      </c>
      <c r="AK19" s="20">
        <f t="shared" si="16"/>
        <v>0.857998171187533</v>
      </c>
      <c r="AL19" s="20">
        <f t="shared" si="17"/>
        <v>2.778</v>
      </c>
    </row>
    <row r="20" spans="1:38" ht="15">
      <c r="A20" s="12" t="s">
        <v>72</v>
      </c>
      <c r="B20" s="13" t="s">
        <v>73</v>
      </c>
      <c r="C20" s="14" t="s">
        <v>37</v>
      </c>
      <c r="D20" s="61"/>
      <c r="E20" s="15">
        <v>1054931798</v>
      </c>
      <c r="F20" s="29">
        <v>100.06</v>
      </c>
      <c r="G20" s="17">
        <f t="shared" si="0"/>
        <v>1.0006</v>
      </c>
      <c r="H20" s="15">
        <v>3671716.7</v>
      </c>
      <c r="I20" s="15">
        <v>372874.74</v>
      </c>
      <c r="J20" s="15">
        <v>230374.81</v>
      </c>
      <c r="K20" s="15">
        <v>59799.12</v>
      </c>
      <c r="L20" s="18">
        <f t="shared" si="1"/>
        <v>4334765.37</v>
      </c>
      <c r="M20" s="15">
        <v>8334999.5</v>
      </c>
      <c r="P20" s="18">
        <f t="shared" si="2"/>
        <v>8334999.5</v>
      </c>
      <c r="Q20" s="15">
        <v>19284176</v>
      </c>
      <c r="T20" s="19">
        <f t="shared" si="3"/>
        <v>19284176</v>
      </c>
      <c r="U20" s="18">
        <f t="shared" si="4"/>
        <v>31953940.869999997</v>
      </c>
      <c r="V20" s="20">
        <f t="shared" si="5"/>
        <v>1.8280021548843295</v>
      </c>
      <c r="W20" s="20">
        <f t="shared" si="18"/>
        <v>0</v>
      </c>
      <c r="X20" s="20">
        <f t="shared" si="6"/>
        <v>0</v>
      </c>
      <c r="Y20" s="20">
        <f t="shared" si="7"/>
        <v>1.8280021548843295</v>
      </c>
      <c r="Z20" s="21">
        <f t="shared" si="8"/>
        <v>0.7900984230262059</v>
      </c>
      <c r="AA20" s="21">
        <f t="shared" si="9"/>
        <v>0.4109047976578292</v>
      </c>
      <c r="AB20" s="22"/>
      <c r="AC20" s="21">
        <f t="shared" si="10"/>
        <v>3.029005375568364</v>
      </c>
      <c r="AD20" s="30">
        <v>126791.78215889128</v>
      </c>
      <c r="AE20" s="24">
        <f t="shared" si="11"/>
        <v>3840.529897371747</v>
      </c>
      <c r="AF20" s="25"/>
      <c r="AG20" s="26">
        <f t="shared" si="12"/>
        <v>1054299218.4689187</v>
      </c>
      <c r="AH20" s="20">
        <f t="shared" si="13"/>
        <v>0.41115134053642394</v>
      </c>
      <c r="AI20" s="20">
        <f t="shared" si="14"/>
        <v>0.7905724820800215</v>
      </c>
      <c r="AJ20" s="20">
        <f t="shared" si="15"/>
        <v>1.8290989561772597</v>
      </c>
      <c r="AK20" s="20">
        <f t="shared" si="16"/>
        <v>1.8290989561772597</v>
      </c>
      <c r="AL20" s="20">
        <f t="shared" si="17"/>
        <v>3.0309999999999997</v>
      </c>
    </row>
    <row r="21" spans="1:38" ht="15">
      <c r="A21" s="12" t="s">
        <v>74</v>
      </c>
      <c r="B21" s="13" t="s">
        <v>75</v>
      </c>
      <c r="C21" s="14" t="s">
        <v>37</v>
      </c>
      <c r="D21" s="61"/>
      <c r="E21" s="15">
        <v>77868427</v>
      </c>
      <c r="F21" s="29">
        <v>57.53</v>
      </c>
      <c r="G21" s="17">
        <f t="shared" si="0"/>
        <v>0.5753</v>
      </c>
      <c r="H21" s="15">
        <v>447091.91</v>
      </c>
      <c r="I21" s="15">
        <v>45263.88</v>
      </c>
      <c r="J21" s="15">
        <v>27970.29</v>
      </c>
      <c r="K21" s="15">
        <v>7263.97</v>
      </c>
      <c r="L21" s="18">
        <f t="shared" si="1"/>
        <v>527590.0499999999</v>
      </c>
      <c r="M21" s="15">
        <v>1513583</v>
      </c>
      <c r="P21" s="18">
        <f t="shared" si="2"/>
        <v>1513583</v>
      </c>
      <c r="Q21" s="15">
        <v>513123</v>
      </c>
      <c r="R21" s="15">
        <v>15559</v>
      </c>
      <c r="T21" s="19">
        <f t="shared" si="3"/>
        <v>528682</v>
      </c>
      <c r="U21" s="18">
        <f t="shared" si="4"/>
        <v>2569855.0500000003</v>
      </c>
      <c r="V21" s="20">
        <f t="shared" si="5"/>
        <v>0.6589615583219628</v>
      </c>
      <c r="W21" s="20">
        <f t="shared" si="18"/>
        <v>0</v>
      </c>
      <c r="X21" s="20">
        <f t="shared" si="6"/>
        <v>0.01998114075169388</v>
      </c>
      <c r="Y21" s="20">
        <f t="shared" si="7"/>
        <v>0.6789426990736566</v>
      </c>
      <c r="Z21" s="21">
        <f t="shared" si="8"/>
        <v>1.9437698414018303</v>
      </c>
      <c r="AA21" s="21">
        <f t="shared" si="9"/>
        <v>0.6775403977275667</v>
      </c>
      <c r="AB21" s="22"/>
      <c r="AC21" s="21">
        <f t="shared" si="10"/>
        <v>3.3002529382030543</v>
      </c>
      <c r="AD21" s="30">
        <v>156593.33333333334</v>
      </c>
      <c r="AE21" s="24">
        <f t="shared" si="11"/>
        <v>5167.976084363437</v>
      </c>
      <c r="AF21" s="25"/>
      <c r="AG21" s="26">
        <f t="shared" si="12"/>
        <v>135352732.48739788</v>
      </c>
      <c r="AH21" s="20">
        <f t="shared" si="13"/>
        <v>0.38978899081266916</v>
      </c>
      <c r="AI21" s="20">
        <f t="shared" si="14"/>
        <v>1.118250789758473</v>
      </c>
      <c r="AJ21" s="20">
        <f t="shared" si="15"/>
        <v>0.3791005845026252</v>
      </c>
      <c r="AK21" s="20">
        <f t="shared" si="16"/>
        <v>0.39059573477707465</v>
      </c>
      <c r="AL21" s="20">
        <f t="shared" si="17"/>
        <v>1.899</v>
      </c>
    </row>
    <row r="22" spans="1:38" ht="15">
      <c r="A22" s="12" t="s">
        <v>76</v>
      </c>
      <c r="B22" s="13" t="s">
        <v>77</v>
      </c>
      <c r="C22" s="14" t="s">
        <v>37</v>
      </c>
      <c r="D22" s="61"/>
      <c r="E22" s="15">
        <v>687703793</v>
      </c>
      <c r="F22" s="29">
        <v>53.01</v>
      </c>
      <c r="G22" s="17">
        <f t="shared" si="0"/>
        <v>0.5301</v>
      </c>
      <c r="H22" s="15">
        <v>4117740.93</v>
      </c>
      <c r="I22" s="15">
        <v>416870.34</v>
      </c>
      <c r="J22" s="15">
        <v>257603.77</v>
      </c>
      <c r="K22" s="15">
        <v>66867.44</v>
      </c>
      <c r="L22" s="18">
        <f t="shared" si="1"/>
        <v>4859082.48</v>
      </c>
      <c r="M22" s="15">
        <v>8690767</v>
      </c>
      <c r="N22" s="15">
        <v>7062379.69</v>
      </c>
      <c r="P22" s="18">
        <f t="shared" si="2"/>
        <v>15753146.690000001</v>
      </c>
      <c r="Q22" s="15">
        <v>8904294</v>
      </c>
      <c r="T22" s="19">
        <f t="shared" si="3"/>
        <v>8904294</v>
      </c>
      <c r="U22" s="18">
        <f t="shared" si="4"/>
        <v>29516523.17</v>
      </c>
      <c r="V22" s="20">
        <f t="shared" si="5"/>
        <v>1.294786227825851</v>
      </c>
      <c r="W22" s="20">
        <f t="shared" si="18"/>
        <v>0</v>
      </c>
      <c r="X22" s="20">
        <f t="shared" si="6"/>
        <v>0</v>
      </c>
      <c r="Y22" s="20">
        <f t="shared" si="7"/>
        <v>1.294786227825851</v>
      </c>
      <c r="Z22" s="21">
        <f t="shared" si="8"/>
        <v>2.2906877714429013</v>
      </c>
      <c r="AA22" s="21">
        <f t="shared" si="9"/>
        <v>0.7065661887370164</v>
      </c>
      <c r="AB22" s="22"/>
      <c r="AC22" s="21">
        <f t="shared" si="10"/>
        <v>4.292040188005768</v>
      </c>
      <c r="AD22" s="30">
        <v>125834.53046022878</v>
      </c>
      <c r="AE22" s="24">
        <f t="shared" si="11"/>
        <v>5400.868617741379</v>
      </c>
      <c r="AF22" s="25"/>
      <c r="AG22" s="26">
        <f t="shared" si="12"/>
        <v>1297309551.028108</v>
      </c>
      <c r="AH22" s="20">
        <f t="shared" si="13"/>
        <v>0.3745507366494924</v>
      </c>
      <c r="AI22" s="20">
        <f t="shared" si="14"/>
        <v>1.2142935876418819</v>
      </c>
      <c r="AJ22" s="20">
        <f t="shared" si="15"/>
        <v>0.6863661793704837</v>
      </c>
      <c r="AK22" s="20">
        <f t="shared" si="16"/>
        <v>0.6863661793704837</v>
      </c>
      <c r="AL22" s="20">
        <f t="shared" si="17"/>
        <v>2.275</v>
      </c>
    </row>
    <row r="23" spans="1:38" ht="15">
      <c r="A23" s="12" t="s">
        <v>78</v>
      </c>
      <c r="B23" s="13" t="s">
        <v>79</v>
      </c>
      <c r="C23" s="14" t="s">
        <v>37</v>
      </c>
      <c r="D23" s="61"/>
      <c r="E23" s="15">
        <v>2580446428</v>
      </c>
      <c r="F23" s="29">
        <v>103.07</v>
      </c>
      <c r="G23" s="17">
        <f t="shared" si="0"/>
        <v>1.0307</v>
      </c>
      <c r="H23" s="15">
        <v>8233976.329999999</v>
      </c>
      <c r="I23" s="15">
        <v>833640.62</v>
      </c>
      <c r="J23" s="15">
        <v>515058.15</v>
      </c>
      <c r="K23" s="15">
        <v>133479.97</v>
      </c>
      <c r="L23" s="18">
        <f t="shared" si="1"/>
        <v>9716155.07</v>
      </c>
      <c r="M23" s="15">
        <v>17483143</v>
      </c>
      <c r="O23" s="15">
        <v>1467389</v>
      </c>
      <c r="P23" s="18">
        <f t="shared" si="2"/>
        <v>18950532</v>
      </c>
      <c r="Q23" s="15">
        <v>19831044</v>
      </c>
      <c r="T23" s="19">
        <f t="shared" si="3"/>
        <v>19831044</v>
      </c>
      <c r="U23" s="18">
        <f t="shared" si="4"/>
        <v>48497731.06999999</v>
      </c>
      <c r="V23" s="20">
        <f t="shared" si="5"/>
        <v>0.768512137466471</v>
      </c>
      <c r="W23" s="20">
        <f t="shared" si="18"/>
        <v>0</v>
      </c>
      <c r="X23" s="20">
        <f t="shared" si="6"/>
        <v>0</v>
      </c>
      <c r="Y23" s="20">
        <f t="shared" si="7"/>
        <v>0.768512137466471</v>
      </c>
      <c r="Z23" s="21">
        <f t="shared" si="8"/>
        <v>0.7343896697242343</v>
      </c>
      <c r="AA23" s="21">
        <f t="shared" si="9"/>
        <v>0.37653000521815133</v>
      </c>
      <c r="AB23" s="22"/>
      <c r="AC23" s="21">
        <f t="shared" si="10"/>
        <v>1.8794318124088563</v>
      </c>
      <c r="AD23" s="30">
        <v>386265.24322611315</v>
      </c>
      <c r="AE23" s="24">
        <f t="shared" si="11"/>
        <v>7259.591861470015</v>
      </c>
      <c r="AF23" s="25"/>
      <c r="AG23" s="26">
        <f t="shared" si="12"/>
        <v>2503586327.7384305</v>
      </c>
      <c r="AH23" s="20">
        <f t="shared" si="13"/>
        <v>0.38808947637834856</v>
      </c>
      <c r="AI23" s="20">
        <f t="shared" si="14"/>
        <v>0.7569354325847681</v>
      </c>
      <c r="AJ23" s="20">
        <f t="shared" si="15"/>
        <v>0.7921054600866916</v>
      </c>
      <c r="AK23" s="20">
        <f t="shared" si="16"/>
        <v>0.7921054600866916</v>
      </c>
      <c r="AL23" s="20">
        <f t="shared" si="17"/>
        <v>1.937</v>
      </c>
    </row>
    <row r="24" spans="1:38" ht="15">
      <c r="A24" s="12" t="s">
        <v>80</v>
      </c>
      <c r="B24" s="13" t="s">
        <v>81</v>
      </c>
      <c r="C24" s="14" t="s">
        <v>37</v>
      </c>
      <c r="D24" s="61"/>
      <c r="E24" s="15">
        <v>98023649</v>
      </c>
      <c r="F24" s="29">
        <v>61.01</v>
      </c>
      <c r="G24" s="17">
        <f t="shared" si="0"/>
        <v>0.6101</v>
      </c>
      <c r="H24" s="15">
        <v>539222.49</v>
      </c>
      <c r="I24" s="15">
        <v>54592.21</v>
      </c>
      <c r="J24" s="15">
        <v>33735.05</v>
      </c>
      <c r="K24" s="15">
        <v>8758.3</v>
      </c>
      <c r="L24" s="18">
        <f t="shared" si="1"/>
        <v>636308.05</v>
      </c>
      <c r="M24" s="15">
        <v>2026580</v>
      </c>
      <c r="P24" s="18">
        <f t="shared" si="2"/>
        <v>2026580</v>
      </c>
      <c r="Q24" s="15">
        <v>612389.97</v>
      </c>
      <c r="R24" s="15">
        <v>9802</v>
      </c>
      <c r="T24" s="19">
        <f t="shared" si="3"/>
        <v>622191.97</v>
      </c>
      <c r="U24" s="18">
        <f t="shared" si="4"/>
        <v>3285080.0199999996</v>
      </c>
      <c r="V24" s="20">
        <f t="shared" si="5"/>
        <v>0.6247369652602913</v>
      </c>
      <c r="W24" s="20">
        <f t="shared" si="18"/>
        <v>0</v>
      </c>
      <c r="X24" s="20">
        <f t="shared" si="6"/>
        <v>0.009999627742892942</v>
      </c>
      <c r="Y24" s="20">
        <f t="shared" si="7"/>
        <v>0.6347365930031843</v>
      </c>
      <c r="Z24" s="21">
        <f t="shared" si="8"/>
        <v>2.0674398685158106</v>
      </c>
      <c r="AA24" s="21">
        <f t="shared" si="9"/>
        <v>0.649137281147328</v>
      </c>
      <c r="AB24" s="22"/>
      <c r="AC24" s="21">
        <f t="shared" si="10"/>
        <v>3.3513137426663233</v>
      </c>
      <c r="AD24" s="30">
        <v>122224.2469879518</v>
      </c>
      <c r="AE24" s="24">
        <f t="shared" si="11"/>
        <v>4096.117986177658</v>
      </c>
      <c r="AF24" s="25"/>
      <c r="AG24" s="26">
        <f t="shared" si="12"/>
        <v>160668167.5135224</v>
      </c>
      <c r="AH24" s="20">
        <f t="shared" si="13"/>
        <v>0.3960386552279848</v>
      </c>
      <c r="AI24" s="20">
        <f t="shared" si="14"/>
        <v>1.261345063781496</v>
      </c>
      <c r="AJ24" s="20">
        <f t="shared" si="15"/>
        <v>0.3811520225053038</v>
      </c>
      <c r="AK24" s="20">
        <f t="shared" si="16"/>
        <v>0.38725279539124274</v>
      </c>
      <c r="AL24" s="20">
        <f t="shared" si="17"/>
        <v>2.044</v>
      </c>
    </row>
    <row r="25" spans="1:38" ht="15">
      <c r="A25" s="12" t="s">
        <v>82</v>
      </c>
      <c r="B25" s="13" t="s">
        <v>83</v>
      </c>
      <c r="C25" s="14" t="s">
        <v>84</v>
      </c>
      <c r="D25" s="61"/>
      <c r="E25" s="32">
        <v>1538806623</v>
      </c>
      <c r="F25" s="29">
        <v>92.21</v>
      </c>
      <c r="G25" s="17">
        <f t="shared" si="0"/>
        <v>0.9220999999999999</v>
      </c>
      <c r="H25" s="15">
        <v>3526846.8000000003</v>
      </c>
      <c r="K25" s="15">
        <v>40808.14</v>
      </c>
      <c r="L25" s="18">
        <f t="shared" si="1"/>
        <v>3567654.9400000004</v>
      </c>
      <c r="M25" s="15">
        <v>14555834.51</v>
      </c>
      <c r="N25" s="15">
        <v>8283875.23</v>
      </c>
      <c r="P25" s="18">
        <f t="shared" si="2"/>
        <v>22839709.740000002</v>
      </c>
      <c r="Q25" s="15">
        <v>8488755.49</v>
      </c>
      <c r="R25" s="15">
        <v>76940</v>
      </c>
      <c r="S25" s="15">
        <v>573781</v>
      </c>
      <c r="T25" s="19">
        <f t="shared" si="3"/>
        <v>9139476.49</v>
      </c>
      <c r="U25" s="18">
        <f t="shared" si="4"/>
        <v>35546841.169999994</v>
      </c>
      <c r="V25" s="20">
        <f t="shared" si="5"/>
        <v>0.5516453700628503</v>
      </c>
      <c r="W25" s="20">
        <f t="shared" si="18"/>
        <v>0.03728740125132669</v>
      </c>
      <c r="X25" s="20">
        <f t="shared" si="6"/>
        <v>0.004999978480077025</v>
      </c>
      <c r="Y25" s="20">
        <f t="shared" si="7"/>
        <v>0.593932749794254</v>
      </c>
      <c r="Z25" s="21">
        <f t="shared" si="8"/>
        <v>1.4842482088797198</v>
      </c>
      <c r="AA25" s="21">
        <f t="shared" si="9"/>
        <v>0.23184556699168823</v>
      </c>
      <c r="AB25" s="22"/>
      <c r="AC25" s="21">
        <f t="shared" si="10"/>
        <v>2.3100265256656614</v>
      </c>
      <c r="AD25" s="30">
        <v>619647.9572887651</v>
      </c>
      <c r="AE25" s="24">
        <f t="shared" si="11"/>
        <v>14314.032179115902</v>
      </c>
      <c r="AF25" s="25"/>
      <c r="AG25" s="26">
        <f t="shared" si="12"/>
        <v>1668806661.967249</v>
      </c>
      <c r="AH25" s="20">
        <f t="shared" si="13"/>
        <v>0.2137847973230357</v>
      </c>
      <c r="AI25" s="20">
        <f t="shared" si="14"/>
        <v>1.3686252734079893</v>
      </c>
      <c r="AJ25" s="20">
        <f t="shared" si="15"/>
        <v>0.5086721957349543</v>
      </c>
      <c r="AK25" s="20">
        <f t="shared" si="16"/>
        <v>0.5476653885852816</v>
      </c>
      <c r="AL25" s="20">
        <f t="shared" si="17"/>
        <v>2.1310000000000002</v>
      </c>
    </row>
    <row r="26" spans="1:38" ht="15">
      <c r="A26" s="12" t="s">
        <v>85</v>
      </c>
      <c r="B26" s="13" t="s">
        <v>86</v>
      </c>
      <c r="C26" s="14" t="s">
        <v>84</v>
      </c>
      <c r="D26" s="61"/>
      <c r="E26" s="32">
        <v>1944955647</v>
      </c>
      <c r="F26" s="29">
        <v>85.32</v>
      </c>
      <c r="G26" s="17">
        <f t="shared" si="0"/>
        <v>0.8532</v>
      </c>
      <c r="H26" s="15">
        <v>4984912.73</v>
      </c>
      <c r="K26" s="15">
        <v>57483.64</v>
      </c>
      <c r="L26" s="18">
        <f t="shared" si="1"/>
        <v>5042396.37</v>
      </c>
      <c r="M26" s="15">
        <v>5506402</v>
      </c>
      <c r="P26" s="18">
        <f t="shared" si="2"/>
        <v>5506402</v>
      </c>
      <c r="Q26" s="15">
        <v>3053085</v>
      </c>
      <c r="R26" s="15">
        <v>97248</v>
      </c>
      <c r="T26" s="19">
        <f t="shared" si="3"/>
        <v>3150333</v>
      </c>
      <c r="U26" s="18">
        <f t="shared" si="4"/>
        <v>13699131.370000001</v>
      </c>
      <c r="V26" s="20">
        <f t="shared" si="5"/>
        <v>0.15697453074106013</v>
      </c>
      <c r="W26" s="20">
        <f t="shared" si="18"/>
        <v>0</v>
      </c>
      <c r="X26" s="20">
        <f t="shared" si="6"/>
        <v>0.005000011190486545</v>
      </c>
      <c r="Y26" s="20">
        <f t="shared" si="7"/>
        <v>0.16197454193154667</v>
      </c>
      <c r="Z26" s="21">
        <f t="shared" si="8"/>
        <v>0.28311195725688443</v>
      </c>
      <c r="AA26" s="21">
        <f t="shared" si="9"/>
        <v>0.2592550826430234</v>
      </c>
      <c r="AB26" s="22"/>
      <c r="AC26" s="21">
        <f t="shared" si="10"/>
        <v>0.7043415818314546</v>
      </c>
      <c r="AD26" s="30">
        <v>2697054.517611026</v>
      </c>
      <c r="AE26" s="24">
        <f t="shared" si="11"/>
        <v>18996.476452198207</v>
      </c>
      <c r="AF26" s="25"/>
      <c r="AG26" s="26">
        <f t="shared" si="12"/>
        <v>2279601086.4978905</v>
      </c>
      <c r="AH26" s="20">
        <f t="shared" si="13"/>
        <v>0.22119643651102752</v>
      </c>
      <c r="AI26" s="20">
        <f t="shared" si="14"/>
        <v>0.2415511219315738</v>
      </c>
      <c r="AJ26" s="20">
        <f t="shared" si="15"/>
        <v>0.1339306696282725</v>
      </c>
      <c r="AK26" s="20">
        <f t="shared" si="16"/>
        <v>0.1381966791759956</v>
      </c>
      <c r="AL26" s="20">
        <f t="shared" si="17"/>
        <v>0.601</v>
      </c>
    </row>
    <row r="27" spans="1:38" ht="15">
      <c r="A27" s="12" t="s">
        <v>87</v>
      </c>
      <c r="B27" s="13" t="s">
        <v>88</v>
      </c>
      <c r="C27" s="14" t="s">
        <v>84</v>
      </c>
      <c r="D27" s="61"/>
      <c r="E27" s="32">
        <v>2653070530</v>
      </c>
      <c r="F27" s="29">
        <v>99.66</v>
      </c>
      <c r="G27" s="17">
        <f t="shared" si="0"/>
        <v>0.9965999999999999</v>
      </c>
      <c r="H27" s="15">
        <v>5946496.010000001</v>
      </c>
      <c r="K27" s="15">
        <v>68891.84</v>
      </c>
      <c r="L27" s="18">
        <f t="shared" si="1"/>
        <v>6015387.850000001</v>
      </c>
      <c r="M27" s="15">
        <v>45108268</v>
      </c>
      <c r="P27" s="18">
        <f t="shared" si="2"/>
        <v>45108268</v>
      </c>
      <c r="Q27" s="15">
        <v>26751141</v>
      </c>
      <c r="S27" s="15">
        <v>918991</v>
      </c>
      <c r="T27" s="19">
        <f t="shared" si="3"/>
        <v>27670132</v>
      </c>
      <c r="U27" s="18">
        <f t="shared" si="4"/>
        <v>78793787.85000001</v>
      </c>
      <c r="V27" s="20">
        <f t="shared" si="5"/>
        <v>1.0083087010883198</v>
      </c>
      <c r="W27" s="20">
        <f t="shared" si="18"/>
        <v>0.03463877004430787</v>
      </c>
      <c r="X27" s="20">
        <f t="shared" si="6"/>
        <v>0</v>
      </c>
      <c r="Y27" s="20">
        <f t="shared" si="7"/>
        <v>1.0429474711326276</v>
      </c>
      <c r="Z27" s="21">
        <f t="shared" si="8"/>
        <v>1.7002287534361178</v>
      </c>
      <c r="AA27" s="21">
        <f t="shared" si="9"/>
        <v>0.2267330544733012</v>
      </c>
      <c r="AB27" s="22"/>
      <c r="AC27" s="21">
        <f t="shared" si="10"/>
        <v>2.9699092790420467</v>
      </c>
      <c r="AD27" s="30">
        <v>319719.7060107699</v>
      </c>
      <c r="AE27" s="24">
        <f t="shared" si="11"/>
        <v>9495.385215739807</v>
      </c>
      <c r="AF27" s="25"/>
      <c r="AG27" s="26">
        <f t="shared" si="12"/>
        <v>2662121743.92936</v>
      </c>
      <c r="AH27" s="20">
        <f t="shared" si="13"/>
        <v>0.22596216208809194</v>
      </c>
      <c r="AI27" s="20">
        <f t="shared" si="14"/>
        <v>1.694447975674435</v>
      </c>
      <c r="AJ27" s="20">
        <f t="shared" si="15"/>
        <v>1.0048804515046195</v>
      </c>
      <c r="AK27" s="20">
        <f t="shared" si="16"/>
        <v>1.0394014497307766</v>
      </c>
      <c r="AL27" s="20">
        <f t="shared" si="17"/>
        <v>2.9589999999999996</v>
      </c>
    </row>
    <row r="28" spans="1:38" ht="15">
      <c r="A28" s="12" t="s">
        <v>89</v>
      </c>
      <c r="B28" s="13" t="s">
        <v>90</v>
      </c>
      <c r="C28" s="14" t="s">
        <v>84</v>
      </c>
      <c r="D28" s="61"/>
      <c r="E28" s="32">
        <v>827518037</v>
      </c>
      <c r="F28" s="29">
        <v>107.92</v>
      </c>
      <c r="G28" s="17">
        <f t="shared" si="0"/>
        <v>1.0792</v>
      </c>
      <c r="H28" s="15">
        <v>1749516.02</v>
      </c>
      <c r="K28" s="15">
        <v>20276.95</v>
      </c>
      <c r="L28" s="18">
        <f t="shared" si="1"/>
        <v>1769792.97</v>
      </c>
      <c r="M28" s="15">
        <v>13806380.5</v>
      </c>
      <c r="P28" s="18">
        <f t="shared" si="2"/>
        <v>13806380.5</v>
      </c>
      <c r="Q28" s="15">
        <v>6423642</v>
      </c>
      <c r="S28" s="15">
        <v>268423</v>
      </c>
      <c r="T28" s="19">
        <f t="shared" si="3"/>
        <v>6692065</v>
      </c>
      <c r="U28" s="18">
        <f t="shared" si="4"/>
        <v>22268238.47</v>
      </c>
      <c r="V28" s="20">
        <f t="shared" si="5"/>
        <v>0.7762540165635085</v>
      </c>
      <c r="W28" s="20">
        <f t="shared" si="18"/>
        <v>0.032437117742244455</v>
      </c>
      <c r="X28" s="20">
        <f t="shared" si="6"/>
        <v>0</v>
      </c>
      <c r="Y28" s="20">
        <f t="shared" si="7"/>
        <v>0.8086911343057529</v>
      </c>
      <c r="Z28" s="21">
        <f t="shared" si="8"/>
        <v>1.6684084071511303</v>
      </c>
      <c r="AA28" s="21">
        <f t="shared" si="9"/>
        <v>0.21386760056808285</v>
      </c>
      <c r="AB28" s="22"/>
      <c r="AC28" s="21">
        <f t="shared" si="10"/>
        <v>2.6909671420249657</v>
      </c>
      <c r="AD28" s="30">
        <v>339870.52423343225</v>
      </c>
      <c r="AE28" s="24">
        <f t="shared" si="11"/>
        <v>9145.80413254966</v>
      </c>
      <c r="AF28" s="25"/>
      <c r="AG28" s="26">
        <f t="shared" si="12"/>
        <v>766788396.0340993</v>
      </c>
      <c r="AH28" s="20">
        <f t="shared" si="13"/>
        <v>0.230805914533075</v>
      </c>
      <c r="AI28" s="20">
        <f t="shared" si="14"/>
        <v>1.8005463529974997</v>
      </c>
      <c r="AJ28" s="20">
        <f t="shared" si="15"/>
        <v>0.8377333346753384</v>
      </c>
      <c r="AK28" s="20">
        <f t="shared" si="16"/>
        <v>0.8727394721427685</v>
      </c>
      <c r="AL28" s="20">
        <f t="shared" si="17"/>
        <v>2.9050000000000002</v>
      </c>
    </row>
    <row r="29" spans="1:38" ht="15">
      <c r="A29" s="12" t="s">
        <v>91</v>
      </c>
      <c r="B29" s="13" t="s">
        <v>92</v>
      </c>
      <c r="C29" s="14" t="s">
        <v>84</v>
      </c>
      <c r="D29" s="61"/>
      <c r="E29" s="32">
        <v>921046780</v>
      </c>
      <c r="F29" s="29">
        <v>46.29</v>
      </c>
      <c r="G29" s="17">
        <f t="shared" si="0"/>
        <v>0.4629</v>
      </c>
      <c r="H29" s="15">
        <v>4519947.350000001</v>
      </c>
      <c r="K29" s="15">
        <v>53694.2</v>
      </c>
      <c r="L29" s="18">
        <f t="shared" si="1"/>
        <v>4573641.550000001</v>
      </c>
      <c r="M29" s="15">
        <v>10759913</v>
      </c>
      <c r="N29" s="15">
        <v>5845386.03</v>
      </c>
      <c r="P29" s="18">
        <f t="shared" si="2"/>
        <v>16605299.030000001</v>
      </c>
      <c r="Q29" s="15">
        <v>16276815.49</v>
      </c>
      <c r="S29" s="15">
        <v>718539.62</v>
      </c>
      <c r="T29" s="19">
        <f t="shared" si="3"/>
        <v>16995355.11</v>
      </c>
      <c r="U29" s="18">
        <f t="shared" si="4"/>
        <v>38174295.690000005</v>
      </c>
      <c r="V29" s="20">
        <f t="shared" si="5"/>
        <v>1.7672083376698848</v>
      </c>
      <c r="W29" s="20">
        <f t="shared" si="18"/>
        <v>0.07801336865864728</v>
      </c>
      <c r="X29" s="20">
        <f t="shared" si="6"/>
        <v>0</v>
      </c>
      <c r="Y29" s="20">
        <f t="shared" si="7"/>
        <v>1.8452217063285319</v>
      </c>
      <c r="Z29" s="21">
        <f t="shared" si="8"/>
        <v>1.8028724914493488</v>
      </c>
      <c r="AA29" s="21">
        <f t="shared" si="9"/>
        <v>0.49656995163698425</v>
      </c>
      <c r="AB29" s="22"/>
      <c r="AC29" s="21">
        <f t="shared" si="10"/>
        <v>4.144664149414865</v>
      </c>
      <c r="AD29" s="30">
        <v>158000.0045016077</v>
      </c>
      <c r="AE29" s="24">
        <f t="shared" si="11"/>
        <v>6548.569542652008</v>
      </c>
      <c r="AF29" s="25"/>
      <c r="AG29" s="26">
        <f t="shared" si="12"/>
        <v>1989731648.3041694</v>
      </c>
      <c r="AH29" s="20">
        <f t="shared" si="13"/>
        <v>0.22986223061276</v>
      </c>
      <c r="AI29" s="20">
        <f t="shared" si="14"/>
        <v>0.8345496762919035</v>
      </c>
      <c r="AJ29" s="20">
        <f t="shared" si="15"/>
        <v>0.8180407395073896</v>
      </c>
      <c r="AK29" s="20">
        <f t="shared" si="16"/>
        <v>0.8541531278594774</v>
      </c>
      <c r="AL29" s="20">
        <f t="shared" si="17"/>
        <v>1.919</v>
      </c>
    </row>
    <row r="30" spans="1:38" ht="15">
      <c r="A30" s="12" t="s">
        <v>93</v>
      </c>
      <c r="B30" s="13" t="s">
        <v>94</v>
      </c>
      <c r="C30" s="14" t="s">
        <v>84</v>
      </c>
      <c r="D30" s="61"/>
      <c r="E30" s="32">
        <v>2739132121</v>
      </c>
      <c r="F30" s="29">
        <v>92.29</v>
      </c>
      <c r="G30" s="17">
        <f t="shared" si="0"/>
        <v>0.9229</v>
      </c>
      <c r="H30" s="15">
        <v>6466823.72</v>
      </c>
      <c r="K30" s="15">
        <v>76731.98</v>
      </c>
      <c r="L30" s="18">
        <f t="shared" si="1"/>
        <v>6543555.7</v>
      </c>
      <c r="M30" s="15">
        <v>28571966</v>
      </c>
      <c r="P30" s="18">
        <f t="shared" si="2"/>
        <v>28571966</v>
      </c>
      <c r="Q30" s="15">
        <v>22419268</v>
      </c>
      <c r="S30" s="15">
        <v>1021380</v>
      </c>
      <c r="T30" s="19">
        <f t="shared" si="3"/>
        <v>23440648</v>
      </c>
      <c r="U30" s="18">
        <f t="shared" si="4"/>
        <v>58556169.699999996</v>
      </c>
      <c r="V30" s="20">
        <f t="shared" si="5"/>
        <v>0.81848070883909</v>
      </c>
      <c r="W30" s="20">
        <f t="shared" si="18"/>
        <v>0.037288453235586</v>
      </c>
      <c r="X30" s="20">
        <f t="shared" si="6"/>
        <v>0</v>
      </c>
      <c r="Y30" s="20">
        <f t="shared" si="7"/>
        <v>0.855769162074676</v>
      </c>
      <c r="Z30" s="21">
        <f t="shared" si="8"/>
        <v>1.0431028784974772</v>
      </c>
      <c r="AA30" s="21">
        <f t="shared" si="9"/>
        <v>0.2388915689693378</v>
      </c>
      <c r="AB30" s="22"/>
      <c r="AC30" s="21">
        <f t="shared" si="10"/>
        <v>2.1377636095414907</v>
      </c>
      <c r="AD30" s="30">
        <v>352694.3870470316</v>
      </c>
      <c r="AE30" s="24">
        <f t="shared" si="11"/>
        <v>7539.772259186859</v>
      </c>
      <c r="AF30" s="25"/>
      <c r="AG30" s="26">
        <f t="shared" si="12"/>
        <v>2967961990.464839</v>
      </c>
      <c r="AH30" s="20">
        <f t="shared" si="13"/>
        <v>0.22047302900180185</v>
      </c>
      <c r="AI30" s="20">
        <f t="shared" si="14"/>
        <v>0.9626796465653218</v>
      </c>
      <c r="AJ30" s="20">
        <f t="shared" si="15"/>
        <v>0.7553758461875961</v>
      </c>
      <c r="AK30" s="20">
        <f t="shared" si="16"/>
        <v>0.7897893596787185</v>
      </c>
      <c r="AL30" s="20">
        <f t="shared" si="17"/>
        <v>1.973</v>
      </c>
    </row>
    <row r="31" spans="1:38" ht="15">
      <c r="A31" s="12" t="s">
        <v>95</v>
      </c>
      <c r="B31" s="13" t="s">
        <v>96</v>
      </c>
      <c r="C31" s="14" t="s">
        <v>84</v>
      </c>
      <c r="D31" s="61"/>
      <c r="E31" s="32">
        <v>2056029477</v>
      </c>
      <c r="F31" s="29">
        <v>101.26</v>
      </c>
      <c r="G31" s="17">
        <f t="shared" si="0"/>
        <v>1.0126</v>
      </c>
      <c r="H31" s="15">
        <v>4531453.28</v>
      </c>
      <c r="K31" s="15">
        <v>52354.18</v>
      </c>
      <c r="L31" s="18">
        <f t="shared" si="1"/>
        <v>4583807.46</v>
      </c>
      <c r="M31" s="15">
        <v>16868251.5</v>
      </c>
      <c r="N31" s="15">
        <v>10740969.24</v>
      </c>
      <c r="P31" s="18">
        <f t="shared" si="2"/>
        <v>27609220.740000002</v>
      </c>
      <c r="Q31" s="15">
        <v>9738083</v>
      </c>
      <c r="R31" s="15">
        <v>205603</v>
      </c>
      <c r="S31" s="15">
        <v>699617</v>
      </c>
      <c r="T31" s="19">
        <f t="shared" si="3"/>
        <v>10643303</v>
      </c>
      <c r="U31" s="18">
        <f t="shared" si="4"/>
        <v>42836331.2</v>
      </c>
      <c r="V31" s="20">
        <f t="shared" si="5"/>
        <v>0.4736353787207886</v>
      </c>
      <c r="W31" s="20">
        <f t="shared" si="18"/>
        <v>0.0340275763468541</v>
      </c>
      <c r="X31" s="20">
        <f t="shared" si="6"/>
        <v>0.01000000254373785</v>
      </c>
      <c r="Y31" s="20">
        <f t="shared" si="7"/>
        <v>0.5176629576113806</v>
      </c>
      <c r="Z31" s="21">
        <f t="shared" si="8"/>
        <v>1.3428416785291062</v>
      </c>
      <c r="AA31" s="21">
        <f t="shared" si="9"/>
        <v>0.22294463728644293</v>
      </c>
      <c r="AB31" s="22"/>
      <c r="AC31" s="21">
        <f t="shared" si="10"/>
        <v>2.08344927342693</v>
      </c>
      <c r="AD31" s="30">
        <v>665838.0580357143</v>
      </c>
      <c r="AE31" s="24">
        <f t="shared" si="11"/>
        <v>13872.398182345069</v>
      </c>
      <c r="AF31" s="25"/>
      <c r="AG31" s="26">
        <f t="shared" si="12"/>
        <v>2030445859.1744027</v>
      </c>
      <c r="AH31" s="20">
        <f t="shared" si="13"/>
        <v>0.22575373971625212</v>
      </c>
      <c r="AI31" s="20">
        <f t="shared" si="14"/>
        <v>1.3597614836785727</v>
      </c>
      <c r="AJ31" s="20">
        <f t="shared" si="15"/>
        <v>0.47960318449267053</v>
      </c>
      <c r="AK31" s="20">
        <f t="shared" si="16"/>
        <v>0.5241855108772839</v>
      </c>
      <c r="AL31" s="20">
        <f t="shared" si="17"/>
        <v>2.1100000000000003</v>
      </c>
    </row>
    <row r="32" spans="1:38" ht="15">
      <c r="A32" s="12" t="s">
        <v>97</v>
      </c>
      <c r="B32" s="13" t="s">
        <v>98</v>
      </c>
      <c r="C32" s="14" t="s">
        <v>84</v>
      </c>
      <c r="D32" s="61"/>
      <c r="E32" s="32">
        <v>1806003864</v>
      </c>
      <c r="F32" s="29">
        <v>87.05</v>
      </c>
      <c r="G32" s="17">
        <f t="shared" si="0"/>
        <v>0.8704999999999999</v>
      </c>
      <c r="H32" s="15">
        <v>4216409.23</v>
      </c>
      <c r="K32" s="15">
        <v>49855.32</v>
      </c>
      <c r="L32" s="18">
        <f t="shared" si="1"/>
        <v>4266264.550000001</v>
      </c>
      <c r="M32" s="15">
        <v>24336962</v>
      </c>
      <c r="P32" s="18">
        <f t="shared" si="2"/>
        <v>24336962</v>
      </c>
      <c r="Q32" s="15">
        <v>12449801</v>
      </c>
      <c r="R32" s="15">
        <v>181144</v>
      </c>
      <c r="S32" s="15">
        <v>729853</v>
      </c>
      <c r="T32" s="19">
        <f t="shared" si="3"/>
        <v>13360798</v>
      </c>
      <c r="U32" s="18">
        <f t="shared" si="4"/>
        <v>41964024.55</v>
      </c>
      <c r="V32" s="20">
        <f t="shared" si="5"/>
        <v>0.6893562770361824</v>
      </c>
      <c r="W32" s="20">
        <f t="shared" si="18"/>
        <v>0.04041259349154969</v>
      </c>
      <c r="X32" s="20">
        <f t="shared" si="6"/>
        <v>0.010030100356418728</v>
      </c>
      <c r="Y32" s="20">
        <f t="shared" si="7"/>
        <v>0.7397989708841509</v>
      </c>
      <c r="Z32" s="21">
        <f t="shared" si="8"/>
        <v>1.3475586893871674</v>
      </c>
      <c r="AA32" s="21">
        <f t="shared" si="9"/>
        <v>0.2362267675635494</v>
      </c>
      <c r="AB32" s="22"/>
      <c r="AC32" s="21">
        <f t="shared" si="10"/>
        <v>2.3235844278348674</v>
      </c>
      <c r="AD32" s="30">
        <v>604296.3917525773</v>
      </c>
      <c r="AE32" s="24">
        <f t="shared" si="11"/>
        <v>14041.336856730872</v>
      </c>
      <c r="AF32" s="25"/>
      <c r="AG32" s="26">
        <f t="shared" si="12"/>
        <v>2074674168.8684666</v>
      </c>
      <c r="AH32" s="20">
        <f t="shared" si="13"/>
        <v>0.20563540116406973</v>
      </c>
      <c r="AI32" s="20">
        <f t="shared" si="14"/>
        <v>1.173049839111529</v>
      </c>
      <c r="AJ32" s="20">
        <f t="shared" si="15"/>
        <v>0.6000846391599968</v>
      </c>
      <c r="AK32" s="20">
        <f t="shared" si="16"/>
        <v>0.6439950041546533</v>
      </c>
      <c r="AL32" s="20">
        <f t="shared" si="17"/>
        <v>2.023</v>
      </c>
    </row>
    <row r="33" spans="1:38" ht="15">
      <c r="A33" s="12" t="s">
        <v>99</v>
      </c>
      <c r="B33" s="13" t="s">
        <v>100</v>
      </c>
      <c r="C33" s="14" t="s">
        <v>84</v>
      </c>
      <c r="D33" s="61"/>
      <c r="E33" s="32">
        <v>1240723431</v>
      </c>
      <c r="F33" s="29">
        <v>90.32</v>
      </c>
      <c r="G33" s="17">
        <f t="shared" si="0"/>
        <v>0.9031999999999999</v>
      </c>
      <c r="H33" s="15">
        <v>2931789.15</v>
      </c>
      <c r="K33" s="15">
        <v>33905.37</v>
      </c>
      <c r="L33" s="18">
        <f t="shared" si="1"/>
        <v>2965694.52</v>
      </c>
      <c r="M33" s="15">
        <v>12275512</v>
      </c>
      <c r="N33" s="15">
        <v>6887056.46</v>
      </c>
      <c r="P33" s="18">
        <f t="shared" si="2"/>
        <v>19162568.46</v>
      </c>
      <c r="Q33" s="15">
        <v>5895013</v>
      </c>
      <c r="S33" s="15">
        <v>449228</v>
      </c>
      <c r="T33" s="19">
        <f t="shared" si="3"/>
        <v>6344241</v>
      </c>
      <c r="U33" s="18">
        <f t="shared" si="4"/>
        <v>28472503.98</v>
      </c>
      <c r="V33" s="20">
        <f t="shared" si="5"/>
        <v>0.47512707930797515</v>
      </c>
      <c r="W33" s="20">
        <f t="shared" si="18"/>
        <v>0.036206940948792316</v>
      </c>
      <c r="X33" s="20">
        <f t="shared" si="6"/>
        <v>0</v>
      </c>
      <c r="Y33" s="20">
        <f t="shared" si="7"/>
        <v>0.5113340202567674</v>
      </c>
      <c r="Z33" s="21">
        <f t="shared" si="8"/>
        <v>1.544467363250755</v>
      </c>
      <c r="AA33" s="21">
        <f t="shared" si="9"/>
        <v>0.23902946022464536</v>
      </c>
      <c r="AB33" s="22"/>
      <c r="AC33" s="21">
        <f t="shared" si="10"/>
        <v>2.294830843732168</v>
      </c>
      <c r="AD33" s="30">
        <v>722009.2129347163</v>
      </c>
      <c r="AE33" s="24">
        <f t="shared" si="11"/>
        <v>16568.890113013735</v>
      </c>
      <c r="AF33" s="25"/>
      <c r="AG33" s="26">
        <f t="shared" si="12"/>
        <v>1373697332.816652</v>
      </c>
      <c r="AH33" s="20">
        <f t="shared" si="13"/>
        <v>0.21589140847489965</v>
      </c>
      <c r="AI33" s="20">
        <f t="shared" si="14"/>
        <v>1.394962922488082</v>
      </c>
      <c r="AJ33" s="20">
        <f t="shared" si="15"/>
        <v>0.4291347780309631</v>
      </c>
      <c r="AK33" s="20">
        <f t="shared" si="16"/>
        <v>0.4618368870959123</v>
      </c>
      <c r="AL33" s="20">
        <f t="shared" si="17"/>
        <v>2.073</v>
      </c>
    </row>
    <row r="34" spans="1:38" ht="15">
      <c r="A34" s="12" t="s">
        <v>101</v>
      </c>
      <c r="B34" s="13" t="s">
        <v>102</v>
      </c>
      <c r="C34" s="14" t="s">
        <v>84</v>
      </c>
      <c r="D34" s="61"/>
      <c r="E34" s="32">
        <v>1690897900</v>
      </c>
      <c r="F34" s="29">
        <v>88.05</v>
      </c>
      <c r="G34" s="17">
        <f t="shared" si="0"/>
        <v>0.8805</v>
      </c>
      <c r="H34" s="15">
        <v>4033449.62</v>
      </c>
      <c r="K34" s="15">
        <v>46557.23</v>
      </c>
      <c r="L34" s="18">
        <f t="shared" si="1"/>
        <v>4080006.85</v>
      </c>
      <c r="M34" s="15">
        <v>33334772</v>
      </c>
      <c r="P34" s="18">
        <f t="shared" si="2"/>
        <v>33334772</v>
      </c>
      <c r="Q34" s="15">
        <v>15695757</v>
      </c>
      <c r="S34" s="15">
        <v>679575</v>
      </c>
      <c r="T34" s="19">
        <f t="shared" si="3"/>
        <v>16375332</v>
      </c>
      <c r="U34" s="18">
        <f t="shared" si="4"/>
        <v>53790110.849999994</v>
      </c>
      <c r="V34" s="20">
        <f t="shared" si="5"/>
        <v>0.9282498369653188</v>
      </c>
      <c r="W34" s="20">
        <f t="shared" si="18"/>
        <v>0.04019018534472129</v>
      </c>
      <c r="X34" s="20">
        <f t="shared" si="6"/>
        <v>0</v>
      </c>
      <c r="Y34" s="20">
        <f t="shared" si="7"/>
        <v>0.9684400223100402</v>
      </c>
      <c r="Z34" s="21">
        <f t="shared" si="8"/>
        <v>1.9714242947489615</v>
      </c>
      <c r="AA34" s="21">
        <f t="shared" si="9"/>
        <v>0.24129232462823452</v>
      </c>
      <c r="AB34" s="22"/>
      <c r="AC34" s="21">
        <f t="shared" si="10"/>
        <v>3.1811566416872354</v>
      </c>
      <c r="AD34" s="30">
        <v>307202.91515882587</v>
      </c>
      <c r="AE34" s="24">
        <f t="shared" si="11"/>
        <v>9772.605939031791</v>
      </c>
      <c r="AF34" s="25"/>
      <c r="AG34" s="26">
        <f t="shared" si="12"/>
        <v>1920383759.2277117</v>
      </c>
      <c r="AH34" s="20">
        <f t="shared" si="13"/>
        <v>0.21245789183516045</v>
      </c>
      <c r="AI34" s="20">
        <f t="shared" si="14"/>
        <v>1.7358390915264605</v>
      </c>
      <c r="AJ34" s="20">
        <f t="shared" si="15"/>
        <v>0.8173239814479631</v>
      </c>
      <c r="AK34" s="20">
        <f t="shared" si="16"/>
        <v>0.8527114396439902</v>
      </c>
      <c r="AL34" s="20">
        <f t="shared" si="17"/>
        <v>2.801</v>
      </c>
    </row>
    <row r="35" spans="1:38" ht="15">
      <c r="A35" s="12" t="s">
        <v>103</v>
      </c>
      <c r="B35" s="13" t="s">
        <v>104</v>
      </c>
      <c r="C35" s="14" t="s">
        <v>84</v>
      </c>
      <c r="D35" s="61"/>
      <c r="E35" s="32">
        <v>2050076820</v>
      </c>
      <c r="F35" s="29">
        <v>95.57</v>
      </c>
      <c r="G35" s="17">
        <f t="shared" si="0"/>
        <v>0.9556999999999999</v>
      </c>
      <c r="H35" s="15">
        <v>4962503.83</v>
      </c>
      <c r="K35" s="15">
        <v>57394.38</v>
      </c>
      <c r="L35" s="18">
        <f t="shared" si="1"/>
        <v>5019898.21</v>
      </c>
      <c r="M35" s="15">
        <v>30745422.5</v>
      </c>
      <c r="P35" s="18">
        <f t="shared" si="2"/>
        <v>30745422.5</v>
      </c>
      <c r="Q35" s="15">
        <v>16577985</v>
      </c>
      <c r="S35" s="15">
        <v>761965</v>
      </c>
      <c r="T35" s="19">
        <f t="shared" si="3"/>
        <v>17339950</v>
      </c>
      <c r="U35" s="18">
        <f t="shared" si="4"/>
        <v>53105270.71</v>
      </c>
      <c r="V35" s="20">
        <f t="shared" si="5"/>
        <v>0.8086518923715258</v>
      </c>
      <c r="W35" s="20">
        <f t="shared" si="18"/>
        <v>0.03716763160123922</v>
      </c>
      <c r="X35" s="20">
        <f t="shared" si="6"/>
        <v>0</v>
      </c>
      <c r="Y35" s="20">
        <f t="shared" si="7"/>
        <v>0.845819523972765</v>
      </c>
      <c r="Z35" s="21">
        <f t="shared" si="8"/>
        <v>1.4997205080344256</v>
      </c>
      <c r="AA35" s="21">
        <f t="shared" si="9"/>
        <v>0.24486390758761906</v>
      </c>
      <c r="AB35" s="33"/>
      <c r="AC35" s="21">
        <f t="shared" si="10"/>
        <v>2.59040393959481</v>
      </c>
      <c r="AD35" s="30">
        <v>331689.8617511521</v>
      </c>
      <c r="AE35" s="24">
        <f t="shared" si="11"/>
        <v>8592.107246038424</v>
      </c>
      <c r="AF35" s="25"/>
      <c r="AG35" s="26">
        <f t="shared" si="12"/>
        <v>2145104970.1789267</v>
      </c>
      <c r="AH35" s="20">
        <f t="shared" si="13"/>
        <v>0.23401643648148754</v>
      </c>
      <c r="AI35" s="20">
        <f t="shared" si="14"/>
        <v>1.4332828895285004</v>
      </c>
      <c r="AJ35" s="20">
        <f t="shared" si="15"/>
        <v>0.7728286135394672</v>
      </c>
      <c r="AK35" s="20">
        <f t="shared" si="16"/>
        <v>0.8083497190607716</v>
      </c>
      <c r="AL35" s="20">
        <f t="shared" si="17"/>
        <v>2.475</v>
      </c>
    </row>
    <row r="36" spans="1:38" ht="15">
      <c r="A36" s="12" t="s">
        <v>105</v>
      </c>
      <c r="B36" s="13" t="s">
        <v>106</v>
      </c>
      <c r="C36" s="14" t="s">
        <v>84</v>
      </c>
      <c r="D36" s="60"/>
      <c r="E36" s="32">
        <v>1993078993</v>
      </c>
      <c r="F36" s="29">
        <v>101.39</v>
      </c>
      <c r="G36" s="17">
        <f t="shared" si="0"/>
        <v>1.0139</v>
      </c>
      <c r="H36" s="15">
        <v>4642515.109999999</v>
      </c>
      <c r="K36" s="15">
        <v>60361.89</v>
      </c>
      <c r="L36" s="18">
        <f t="shared" si="1"/>
        <v>4702876.999999999</v>
      </c>
      <c r="M36" s="15">
        <v>13439842</v>
      </c>
      <c r="N36" s="15">
        <v>5755297.97</v>
      </c>
      <c r="P36" s="18">
        <f t="shared" si="2"/>
        <v>19195139.97</v>
      </c>
      <c r="Q36" s="15">
        <v>10018366.8</v>
      </c>
      <c r="S36" s="15">
        <v>662339.21</v>
      </c>
      <c r="T36" s="19">
        <f t="shared" si="3"/>
        <v>10680706.010000002</v>
      </c>
      <c r="U36" s="18">
        <f t="shared" si="4"/>
        <v>34578722.980000004</v>
      </c>
      <c r="V36" s="20">
        <f t="shared" si="5"/>
        <v>0.5026577890382692</v>
      </c>
      <c r="W36" s="20">
        <f t="shared" si="18"/>
        <v>0.033231959813245594</v>
      </c>
      <c r="X36" s="20">
        <f t="shared" si="6"/>
        <v>0</v>
      </c>
      <c r="Y36" s="20">
        <f t="shared" si="7"/>
        <v>0.5358897488515149</v>
      </c>
      <c r="Z36" s="21">
        <f t="shared" si="8"/>
        <v>0.9630897740338583</v>
      </c>
      <c r="AA36" s="21">
        <f t="shared" si="9"/>
        <v>0.23596039176155217</v>
      </c>
      <c r="AB36" s="22"/>
      <c r="AC36" s="21">
        <f t="shared" si="10"/>
        <v>1.7349399146469255</v>
      </c>
      <c r="AD36" s="30">
        <v>317460.9918200409</v>
      </c>
      <c r="AE36" s="24">
        <f t="shared" si="11"/>
        <v>5507.757460519901</v>
      </c>
      <c r="AF36" s="25"/>
      <c r="AG36" s="26">
        <f t="shared" si="12"/>
        <v>1965754998.520564</v>
      </c>
      <c r="AH36" s="20">
        <f t="shared" si="13"/>
        <v>0.23924024120703774</v>
      </c>
      <c r="AI36" s="20">
        <f t="shared" si="14"/>
        <v>0.976476721892929</v>
      </c>
      <c r="AJ36" s="20">
        <f t="shared" si="15"/>
        <v>0.5096447323059012</v>
      </c>
      <c r="AK36" s="20">
        <f t="shared" si="16"/>
        <v>0.5433386163605509</v>
      </c>
      <c r="AL36" s="20">
        <f t="shared" si="17"/>
        <v>1.758</v>
      </c>
    </row>
    <row r="37" spans="1:38" ht="15">
      <c r="A37" s="12" t="s">
        <v>107</v>
      </c>
      <c r="B37" s="13" t="s">
        <v>108</v>
      </c>
      <c r="C37" s="14" t="s">
        <v>84</v>
      </c>
      <c r="D37" s="61"/>
      <c r="E37" s="32">
        <v>2600801086</v>
      </c>
      <c r="F37" s="29">
        <v>87</v>
      </c>
      <c r="G37" s="17">
        <f t="shared" si="0"/>
        <v>0.87</v>
      </c>
      <c r="H37" s="15">
        <v>6604786.11</v>
      </c>
      <c r="K37" s="15">
        <v>76938.28</v>
      </c>
      <c r="L37" s="18">
        <f t="shared" si="1"/>
        <v>6681724.390000001</v>
      </c>
      <c r="M37" s="15">
        <v>14997187.5</v>
      </c>
      <c r="P37" s="18">
        <f t="shared" si="2"/>
        <v>14997187.5</v>
      </c>
      <c r="Q37" s="15">
        <v>18039817.34</v>
      </c>
      <c r="S37" s="15">
        <v>993125</v>
      </c>
      <c r="T37" s="19">
        <f t="shared" si="3"/>
        <v>19032942.34</v>
      </c>
      <c r="U37" s="18">
        <f t="shared" si="4"/>
        <v>40711854.230000004</v>
      </c>
      <c r="V37" s="20">
        <f t="shared" si="5"/>
        <v>0.6936254155347581</v>
      </c>
      <c r="W37" s="20">
        <f t="shared" si="18"/>
        <v>0.03818535009639718</v>
      </c>
      <c r="X37" s="20">
        <f t="shared" si="6"/>
        <v>0</v>
      </c>
      <c r="Y37" s="20">
        <f t="shared" si="7"/>
        <v>0.7318107656311552</v>
      </c>
      <c r="Z37" s="21">
        <f t="shared" si="8"/>
        <v>0.5766372361473245</v>
      </c>
      <c r="AA37" s="21">
        <f t="shared" si="9"/>
        <v>0.2569102430004138</v>
      </c>
      <c r="AB37" s="22"/>
      <c r="AC37" s="21">
        <f t="shared" si="10"/>
        <v>1.5653582447788936</v>
      </c>
      <c r="AD37" s="30">
        <v>433246.0106382979</v>
      </c>
      <c r="AE37" s="24">
        <f t="shared" si="11"/>
        <v>6781.852147702239</v>
      </c>
      <c r="AF37" s="25"/>
      <c r="AG37" s="26">
        <f t="shared" si="12"/>
        <v>2989426535.632184</v>
      </c>
      <c r="AH37" s="20">
        <f t="shared" si="13"/>
        <v>0.22351191141035998</v>
      </c>
      <c r="AI37" s="20">
        <f t="shared" si="14"/>
        <v>0.5016743954481723</v>
      </c>
      <c r="AJ37" s="20">
        <f t="shared" si="15"/>
        <v>0.6034541115152394</v>
      </c>
      <c r="AK37" s="20">
        <f t="shared" si="16"/>
        <v>0.636675366099105</v>
      </c>
      <c r="AL37" s="20">
        <f t="shared" si="17"/>
        <v>1.363</v>
      </c>
    </row>
    <row r="38" spans="1:38" ht="15">
      <c r="A38" s="12" t="s">
        <v>109</v>
      </c>
      <c r="B38" s="13" t="s">
        <v>110</v>
      </c>
      <c r="C38" s="14" t="s">
        <v>84</v>
      </c>
      <c r="D38" s="61"/>
      <c r="E38" s="32">
        <v>1203978960</v>
      </c>
      <c r="F38" s="29">
        <v>94.52</v>
      </c>
      <c r="G38" s="17">
        <f t="shared" si="0"/>
        <v>0.9451999999999999</v>
      </c>
      <c r="H38" s="15">
        <v>2859911.27</v>
      </c>
      <c r="K38" s="15">
        <v>33108.89</v>
      </c>
      <c r="L38" s="18">
        <f t="shared" si="1"/>
        <v>2893020.16</v>
      </c>
      <c r="M38" s="15">
        <v>17032833</v>
      </c>
      <c r="P38" s="18">
        <f t="shared" si="2"/>
        <v>17032833</v>
      </c>
      <c r="Q38" s="15">
        <v>8370176</v>
      </c>
      <c r="S38" s="15">
        <v>439225</v>
      </c>
      <c r="T38" s="19">
        <f t="shared" si="3"/>
        <v>8809401</v>
      </c>
      <c r="U38" s="18">
        <f t="shared" si="4"/>
        <v>28735254.16</v>
      </c>
      <c r="V38" s="20">
        <f t="shared" si="5"/>
        <v>0.6952094910362886</v>
      </c>
      <c r="W38" s="20">
        <f t="shared" si="18"/>
        <v>0.03648111923816343</v>
      </c>
      <c r="X38" s="20">
        <f t="shared" si="6"/>
        <v>0</v>
      </c>
      <c r="Y38" s="20">
        <f t="shared" si="7"/>
        <v>0.731690610274452</v>
      </c>
      <c r="Z38" s="21">
        <f t="shared" si="8"/>
        <v>1.4147118484528998</v>
      </c>
      <c r="AA38" s="21">
        <f t="shared" si="9"/>
        <v>0.2402882655025799</v>
      </c>
      <c r="AB38" s="22"/>
      <c r="AC38" s="21">
        <f t="shared" si="10"/>
        <v>2.386690724229932</v>
      </c>
      <c r="AD38" s="30">
        <v>433647.2821397757</v>
      </c>
      <c r="AE38" s="24">
        <f t="shared" si="11"/>
        <v>10349.819458705228</v>
      </c>
      <c r="AF38" s="25"/>
      <c r="AG38" s="26">
        <f t="shared" si="12"/>
        <v>1273782225.983919</v>
      </c>
      <c r="AH38" s="20">
        <f t="shared" si="13"/>
        <v>0.22712046855303847</v>
      </c>
      <c r="AI38" s="20">
        <f t="shared" si="14"/>
        <v>1.3371856391576806</v>
      </c>
      <c r="AJ38" s="20">
        <f t="shared" si="15"/>
        <v>0.6571120109274998</v>
      </c>
      <c r="AK38" s="20">
        <f t="shared" si="16"/>
        <v>0.6915939648314119</v>
      </c>
      <c r="AL38" s="20">
        <f t="shared" si="17"/>
        <v>2.2560000000000002</v>
      </c>
    </row>
    <row r="39" spans="1:38" ht="15">
      <c r="A39" s="12" t="s">
        <v>111</v>
      </c>
      <c r="B39" s="13" t="s">
        <v>112</v>
      </c>
      <c r="C39" s="14" t="s">
        <v>84</v>
      </c>
      <c r="D39" s="61"/>
      <c r="E39" s="32">
        <v>4353763781</v>
      </c>
      <c r="F39" s="29">
        <v>89.21</v>
      </c>
      <c r="G39" s="17">
        <f t="shared" si="0"/>
        <v>0.8920999999999999</v>
      </c>
      <c r="H39" s="15">
        <v>6646507.4</v>
      </c>
      <c r="K39" s="15">
        <v>125753.5</v>
      </c>
      <c r="L39" s="18">
        <f t="shared" si="1"/>
        <v>6772260.9</v>
      </c>
      <c r="M39" s="15">
        <v>49096468</v>
      </c>
      <c r="P39" s="18">
        <f t="shared" si="2"/>
        <v>49096468</v>
      </c>
      <c r="Q39" s="15">
        <v>45371743.6</v>
      </c>
      <c r="S39" s="15">
        <v>1683373</v>
      </c>
      <c r="T39" s="19">
        <f t="shared" si="3"/>
        <v>47055116.6</v>
      </c>
      <c r="U39" s="18">
        <f t="shared" si="4"/>
        <v>102923845.5</v>
      </c>
      <c r="V39" s="20">
        <f t="shared" si="5"/>
        <v>1.0421269017396881</v>
      </c>
      <c r="W39" s="20">
        <f t="shared" si="18"/>
        <v>0.03866477569008928</v>
      </c>
      <c r="X39" s="20">
        <f t="shared" si="6"/>
        <v>0</v>
      </c>
      <c r="Y39" s="20">
        <f t="shared" si="7"/>
        <v>1.0807916774297774</v>
      </c>
      <c r="Z39" s="21">
        <f t="shared" si="8"/>
        <v>1.1276787274095796</v>
      </c>
      <c r="AA39" s="21">
        <f t="shared" si="9"/>
        <v>0.15554957137441447</v>
      </c>
      <c r="AB39" s="34"/>
      <c r="AC39" s="21">
        <f t="shared" si="10"/>
        <v>2.3640199762137715</v>
      </c>
      <c r="AD39" s="30">
        <v>458493.80987472367</v>
      </c>
      <c r="AE39" s="24">
        <f t="shared" si="11"/>
        <v>10838.885255142057</v>
      </c>
      <c r="AF39" s="25"/>
      <c r="AG39" s="26">
        <f t="shared" si="12"/>
        <v>4880353974.890708</v>
      </c>
      <c r="AH39" s="20">
        <f t="shared" si="13"/>
        <v>0.13876577262311512</v>
      </c>
      <c r="AI39" s="20">
        <f t="shared" si="14"/>
        <v>1.006002192722086</v>
      </c>
      <c r="AJ39" s="20">
        <f t="shared" si="15"/>
        <v>0.9296814090419757</v>
      </c>
      <c r="AK39" s="20">
        <f t="shared" si="16"/>
        <v>0.9641742554351043</v>
      </c>
      <c r="AL39" s="20">
        <f t="shared" si="17"/>
        <v>2.109</v>
      </c>
    </row>
    <row r="40" spans="1:38" ht="15">
      <c r="A40" s="12" t="s">
        <v>113</v>
      </c>
      <c r="B40" s="13" t="s">
        <v>114</v>
      </c>
      <c r="C40" s="14" t="s">
        <v>84</v>
      </c>
      <c r="D40" s="61"/>
      <c r="E40" s="32">
        <v>3416882638</v>
      </c>
      <c r="F40" s="29">
        <v>105.86</v>
      </c>
      <c r="G40" s="17">
        <f t="shared" si="0"/>
        <v>1.0586</v>
      </c>
      <c r="H40" s="15">
        <v>6841902.9</v>
      </c>
      <c r="K40" s="15">
        <v>80253.62</v>
      </c>
      <c r="L40" s="18">
        <f t="shared" si="1"/>
        <v>6922156.5200000005</v>
      </c>
      <c r="M40" s="15">
        <v>10136420</v>
      </c>
      <c r="P40" s="18">
        <f t="shared" si="2"/>
        <v>10136420</v>
      </c>
      <c r="Q40" s="15">
        <v>11099362.85</v>
      </c>
      <c r="T40" s="19">
        <f t="shared" si="3"/>
        <v>11099362.85</v>
      </c>
      <c r="U40" s="18">
        <f t="shared" si="4"/>
        <v>28157939.370000005</v>
      </c>
      <c r="V40" s="20">
        <f t="shared" si="5"/>
        <v>0.32483886705856474</v>
      </c>
      <c r="W40" s="20">
        <f t="shared" si="18"/>
        <v>0</v>
      </c>
      <c r="X40" s="20">
        <f t="shared" si="6"/>
        <v>0</v>
      </c>
      <c r="Y40" s="20">
        <f t="shared" si="7"/>
        <v>0.32483886705856474</v>
      </c>
      <c r="Z40" s="21">
        <f t="shared" si="8"/>
        <v>0.29665695529809416</v>
      </c>
      <c r="AA40" s="21">
        <f t="shared" si="9"/>
        <v>0.20258689727932064</v>
      </c>
      <c r="AB40" s="22"/>
      <c r="AC40" s="21">
        <f t="shared" si="10"/>
        <v>0.8240827196359796</v>
      </c>
      <c r="AD40" s="30">
        <v>1263772.869022869</v>
      </c>
      <c r="AE40" s="24">
        <f t="shared" si="11"/>
        <v>10414.533829065305</v>
      </c>
      <c r="AF40" s="25"/>
      <c r="AG40" s="26">
        <f t="shared" si="12"/>
        <v>3227737235.9720387</v>
      </c>
      <c r="AH40" s="20">
        <f t="shared" si="13"/>
        <v>0.21445848945988877</v>
      </c>
      <c r="AI40" s="20">
        <f t="shared" si="14"/>
        <v>0.31404105287856243</v>
      </c>
      <c r="AJ40" s="20">
        <f t="shared" si="15"/>
        <v>0.3438744246681966</v>
      </c>
      <c r="AK40" s="20">
        <f t="shared" si="16"/>
        <v>0.3438744246681966</v>
      </c>
      <c r="AL40" s="20">
        <f t="shared" si="17"/>
        <v>0.872</v>
      </c>
    </row>
    <row r="41" spans="1:38" ht="15">
      <c r="A41" s="12" t="s">
        <v>115</v>
      </c>
      <c r="B41" s="13" t="s">
        <v>116</v>
      </c>
      <c r="C41" s="14" t="s">
        <v>84</v>
      </c>
      <c r="D41" s="61"/>
      <c r="E41" s="32">
        <v>4133136300</v>
      </c>
      <c r="F41" s="29">
        <v>91.7</v>
      </c>
      <c r="G41" s="17">
        <f t="shared" si="0"/>
        <v>0.917</v>
      </c>
      <c r="H41" s="15">
        <v>9712865.850000001</v>
      </c>
      <c r="K41" s="15">
        <v>112842.15</v>
      </c>
      <c r="L41" s="18">
        <f t="shared" si="1"/>
        <v>9825708.000000002</v>
      </c>
      <c r="M41" s="15">
        <v>75797886</v>
      </c>
      <c r="P41" s="18">
        <f t="shared" si="2"/>
        <v>75797886</v>
      </c>
      <c r="Q41" s="15">
        <v>34111374.01</v>
      </c>
      <c r="R41" s="15">
        <v>206657</v>
      </c>
      <c r="S41" s="15">
        <v>1615197</v>
      </c>
      <c r="T41" s="19">
        <f t="shared" si="3"/>
        <v>35933228.01</v>
      </c>
      <c r="U41" s="18">
        <f t="shared" si="4"/>
        <v>121556822.00999999</v>
      </c>
      <c r="V41" s="20">
        <f t="shared" si="5"/>
        <v>0.8253145198719916</v>
      </c>
      <c r="W41" s="20">
        <f t="shared" si="18"/>
        <v>0.039079209654905404</v>
      </c>
      <c r="X41" s="20">
        <f t="shared" si="6"/>
        <v>0.0050000044760198205</v>
      </c>
      <c r="Y41" s="20">
        <f t="shared" si="7"/>
        <v>0.8693937340029169</v>
      </c>
      <c r="Z41" s="21">
        <f t="shared" si="8"/>
        <v>1.833907243755789</v>
      </c>
      <c r="AA41" s="21">
        <f t="shared" si="9"/>
        <v>0.2377300743747551</v>
      </c>
      <c r="AB41" s="22"/>
      <c r="AC41" s="21">
        <f t="shared" si="10"/>
        <v>2.9410310521334604</v>
      </c>
      <c r="AD41" s="30">
        <v>323678.6687579649</v>
      </c>
      <c r="AE41" s="24">
        <f t="shared" si="11"/>
        <v>9519.490157303953</v>
      </c>
      <c r="AF41" s="25"/>
      <c r="AG41" s="26">
        <f t="shared" si="12"/>
        <v>4507236968.375136</v>
      </c>
      <c r="AH41" s="20">
        <f t="shared" si="13"/>
        <v>0.21799847820165044</v>
      </c>
      <c r="AI41" s="20">
        <f t="shared" si="14"/>
        <v>1.6816929425240583</v>
      </c>
      <c r="AJ41" s="20">
        <f t="shared" si="15"/>
        <v>0.7568134147226162</v>
      </c>
      <c r="AK41" s="20">
        <f t="shared" si="16"/>
        <v>0.7972340540806746</v>
      </c>
      <c r="AL41" s="20">
        <f t="shared" si="17"/>
        <v>2.697</v>
      </c>
    </row>
    <row r="42" spans="1:38" ht="15">
      <c r="A42" s="12" t="s">
        <v>117</v>
      </c>
      <c r="B42" s="13" t="s">
        <v>118</v>
      </c>
      <c r="C42" s="14" t="s">
        <v>84</v>
      </c>
      <c r="D42" s="61"/>
      <c r="E42" s="32">
        <v>1047013275</v>
      </c>
      <c r="F42" s="29">
        <v>92.16</v>
      </c>
      <c r="G42" s="17">
        <f t="shared" si="0"/>
        <v>0.9216</v>
      </c>
      <c r="H42" s="15">
        <v>2468917.92</v>
      </c>
      <c r="K42" s="15">
        <v>28892.28</v>
      </c>
      <c r="L42" s="18">
        <f t="shared" si="1"/>
        <v>2497810.1999999997</v>
      </c>
      <c r="M42" s="15">
        <v>12729553</v>
      </c>
      <c r="P42" s="18">
        <f t="shared" si="2"/>
        <v>12729553</v>
      </c>
      <c r="Q42" s="15">
        <v>12485739.95</v>
      </c>
      <c r="S42" s="15">
        <v>385100</v>
      </c>
      <c r="T42" s="19">
        <f t="shared" si="3"/>
        <v>12870839.95</v>
      </c>
      <c r="U42" s="18">
        <f t="shared" si="4"/>
        <v>28098203.15</v>
      </c>
      <c r="V42" s="20">
        <f t="shared" si="5"/>
        <v>1.1925101856994125</v>
      </c>
      <c r="W42" s="20">
        <f t="shared" si="18"/>
        <v>0.03678081350019177</v>
      </c>
      <c r="X42" s="20">
        <f t="shared" si="6"/>
        <v>0</v>
      </c>
      <c r="Y42" s="20">
        <f t="shared" si="7"/>
        <v>1.2292909991996042</v>
      </c>
      <c r="Z42" s="21">
        <f t="shared" si="8"/>
        <v>1.215796714707366</v>
      </c>
      <c r="AA42" s="21">
        <f t="shared" si="9"/>
        <v>0.2385652846665196</v>
      </c>
      <c r="AB42" s="22"/>
      <c r="AC42" s="21">
        <f t="shared" si="10"/>
        <v>2.6836529985734896</v>
      </c>
      <c r="AD42" s="30">
        <v>298890.81488459726</v>
      </c>
      <c r="AE42" s="24">
        <f t="shared" si="11"/>
        <v>8021.192316111232</v>
      </c>
      <c r="AF42" s="25"/>
      <c r="AG42" s="26">
        <f t="shared" si="12"/>
        <v>1136082112.6302083</v>
      </c>
      <c r="AH42" s="20">
        <f t="shared" si="13"/>
        <v>0.2198617663486645</v>
      </c>
      <c r="AI42" s="20">
        <f t="shared" si="14"/>
        <v>1.1204782522743086</v>
      </c>
      <c r="AJ42" s="20">
        <f t="shared" si="15"/>
        <v>1.0990173871405784</v>
      </c>
      <c r="AK42" s="20">
        <f t="shared" si="16"/>
        <v>1.1329145848623552</v>
      </c>
      <c r="AL42" s="20">
        <f t="shared" si="17"/>
        <v>2.473</v>
      </c>
    </row>
    <row r="43" spans="1:38" ht="15">
      <c r="A43" s="12" t="s">
        <v>119</v>
      </c>
      <c r="B43" s="13" t="s">
        <v>120</v>
      </c>
      <c r="C43" s="14" t="s">
        <v>84</v>
      </c>
      <c r="D43" s="61"/>
      <c r="E43" s="32">
        <v>6086093646</v>
      </c>
      <c r="F43" s="29">
        <v>94.76</v>
      </c>
      <c r="G43" s="17">
        <f t="shared" si="0"/>
        <v>0.9476</v>
      </c>
      <c r="H43" s="15">
        <v>13533854.87</v>
      </c>
      <c r="K43" s="15">
        <v>156083.83</v>
      </c>
      <c r="L43" s="18">
        <f t="shared" si="1"/>
        <v>13689938.7</v>
      </c>
      <c r="M43" s="15">
        <v>52463269.5</v>
      </c>
      <c r="P43" s="18">
        <f t="shared" si="2"/>
        <v>52463269.5</v>
      </c>
      <c r="Q43" s="15">
        <v>56611017.81</v>
      </c>
      <c r="S43" s="15">
        <v>2089905</v>
      </c>
      <c r="T43" s="19">
        <f t="shared" si="3"/>
        <v>58700922.81</v>
      </c>
      <c r="U43" s="18">
        <f t="shared" si="4"/>
        <v>124854131.01</v>
      </c>
      <c r="V43" s="20">
        <f t="shared" si="5"/>
        <v>0.9301700089220087</v>
      </c>
      <c r="W43" s="20">
        <f t="shared" si="18"/>
        <v>0.034339021407821434</v>
      </c>
      <c r="X43" s="20">
        <f t="shared" si="6"/>
        <v>0</v>
      </c>
      <c r="Y43" s="20">
        <f t="shared" si="7"/>
        <v>0.9645090303298302</v>
      </c>
      <c r="Z43" s="21">
        <f t="shared" si="8"/>
        <v>0.8620187685491949</v>
      </c>
      <c r="AA43" s="21">
        <f t="shared" si="9"/>
        <v>0.2249380225852673</v>
      </c>
      <c r="AB43" s="22"/>
      <c r="AC43" s="21">
        <f t="shared" si="10"/>
        <v>2.0514658214642925</v>
      </c>
      <c r="AD43" s="30">
        <v>467555.3910106521</v>
      </c>
      <c r="AE43" s="24">
        <f t="shared" si="11"/>
        <v>9591.73904299726</v>
      </c>
      <c r="AF43" s="25"/>
      <c r="AG43" s="26">
        <f t="shared" si="12"/>
        <v>6422639981.004643</v>
      </c>
      <c r="AH43" s="20">
        <f t="shared" si="13"/>
        <v>0.2131512702017993</v>
      </c>
      <c r="AI43" s="20">
        <f t="shared" si="14"/>
        <v>0.816848985077217</v>
      </c>
      <c r="AJ43" s="20">
        <f t="shared" si="15"/>
        <v>0.8814291004544953</v>
      </c>
      <c r="AK43" s="20">
        <f t="shared" si="16"/>
        <v>0.913968757140547</v>
      </c>
      <c r="AL43" s="20">
        <f t="shared" si="17"/>
        <v>1.944</v>
      </c>
    </row>
    <row r="44" spans="1:38" ht="15">
      <c r="A44" s="12" t="s">
        <v>121</v>
      </c>
      <c r="B44" s="13" t="s">
        <v>122</v>
      </c>
      <c r="C44" s="14" t="s">
        <v>84</v>
      </c>
      <c r="D44" s="61"/>
      <c r="E44" s="32">
        <v>4089308663</v>
      </c>
      <c r="F44" s="29">
        <v>94.25</v>
      </c>
      <c r="G44" s="17">
        <f t="shared" si="0"/>
        <v>0.9425</v>
      </c>
      <c r="H44" s="15">
        <v>9652078.629999999</v>
      </c>
      <c r="K44" s="15">
        <v>111779.85</v>
      </c>
      <c r="L44" s="18">
        <f t="shared" si="1"/>
        <v>9763858.479999999</v>
      </c>
      <c r="M44" s="15">
        <v>24605339.75</v>
      </c>
      <c r="N44" s="15">
        <v>17476381.31</v>
      </c>
      <c r="P44" s="18">
        <f t="shared" si="2"/>
        <v>42081721.06</v>
      </c>
      <c r="Q44" s="15">
        <v>9324431</v>
      </c>
      <c r="S44" s="15">
        <v>1490829</v>
      </c>
      <c r="T44" s="19">
        <f t="shared" si="3"/>
        <v>10815260</v>
      </c>
      <c r="U44" s="18">
        <f t="shared" si="4"/>
        <v>62660839.54000001</v>
      </c>
      <c r="V44" s="20">
        <f t="shared" si="5"/>
        <v>0.22801974046046716</v>
      </c>
      <c r="W44" s="20">
        <f t="shared" si="18"/>
        <v>0.03645674911969833</v>
      </c>
      <c r="X44" s="20">
        <f t="shared" si="6"/>
        <v>0</v>
      </c>
      <c r="Y44" s="20">
        <f t="shared" si="7"/>
        <v>0.2644764895801655</v>
      </c>
      <c r="Z44" s="21">
        <f t="shared" si="8"/>
        <v>1.029066879708904</v>
      </c>
      <c r="AA44" s="21">
        <f t="shared" si="9"/>
        <v>0.23876550499460303</v>
      </c>
      <c r="AB44" s="22"/>
      <c r="AC44" s="21">
        <f t="shared" si="10"/>
        <v>1.5323088742836726</v>
      </c>
      <c r="AD44" s="30">
        <v>1032374.5512449334</v>
      </c>
      <c r="AE44" s="24">
        <f t="shared" si="11"/>
        <v>15819.166864572355</v>
      </c>
      <c r="AF44" s="25"/>
      <c r="AG44" s="26">
        <f t="shared" si="12"/>
        <v>4338789032.360743</v>
      </c>
      <c r="AH44" s="20">
        <f t="shared" si="13"/>
        <v>0.22503648845741334</v>
      </c>
      <c r="AI44" s="20">
        <f t="shared" si="14"/>
        <v>0.9698955341256421</v>
      </c>
      <c r="AJ44" s="20">
        <f t="shared" si="15"/>
        <v>0.21490860538399031</v>
      </c>
      <c r="AK44" s="20">
        <f t="shared" si="16"/>
        <v>0.24926909142930598</v>
      </c>
      <c r="AL44" s="20">
        <f t="shared" si="17"/>
        <v>1.444</v>
      </c>
    </row>
    <row r="45" spans="1:38" ht="15">
      <c r="A45" s="12" t="s">
        <v>123</v>
      </c>
      <c r="B45" s="13" t="s">
        <v>124</v>
      </c>
      <c r="C45" s="14" t="s">
        <v>84</v>
      </c>
      <c r="D45" s="61"/>
      <c r="E45" s="32">
        <v>2100083275</v>
      </c>
      <c r="F45" s="29">
        <v>98.83</v>
      </c>
      <c r="G45" s="17">
        <f t="shared" si="0"/>
        <v>0.9883</v>
      </c>
      <c r="H45" s="15">
        <v>4805134.08</v>
      </c>
      <c r="K45" s="15">
        <v>55463.67</v>
      </c>
      <c r="L45" s="18">
        <f t="shared" si="1"/>
        <v>4860597.75</v>
      </c>
      <c r="M45" s="15">
        <v>24039792</v>
      </c>
      <c r="P45" s="18">
        <f t="shared" si="2"/>
        <v>24039792</v>
      </c>
      <c r="Q45" s="15">
        <v>22042262</v>
      </c>
      <c r="S45" s="15">
        <v>734099</v>
      </c>
      <c r="T45" s="19">
        <f t="shared" si="3"/>
        <v>22776361</v>
      </c>
      <c r="U45" s="18">
        <f t="shared" si="4"/>
        <v>51676750.75</v>
      </c>
      <c r="V45" s="20">
        <f t="shared" si="5"/>
        <v>1.0495899025718398</v>
      </c>
      <c r="W45" s="20">
        <f t="shared" si="18"/>
        <v>0.034955709077774545</v>
      </c>
      <c r="X45" s="20">
        <f t="shared" si="6"/>
        <v>0</v>
      </c>
      <c r="Y45" s="20">
        <f t="shared" si="7"/>
        <v>1.0845456116496142</v>
      </c>
      <c r="Z45" s="21">
        <f t="shared" si="8"/>
        <v>1.1447066069320513</v>
      </c>
      <c r="AA45" s="21">
        <f t="shared" si="9"/>
        <v>0.23144785770459506</v>
      </c>
      <c r="AB45" s="22"/>
      <c r="AC45" s="21">
        <f t="shared" si="10"/>
        <v>2.4607000762862605</v>
      </c>
      <c r="AD45" s="30">
        <v>281169.8199017646</v>
      </c>
      <c r="AE45" s="24">
        <f t="shared" si="11"/>
        <v>6918.745972816664</v>
      </c>
      <c r="AF45" s="25"/>
      <c r="AG45" s="26">
        <f t="shared" si="12"/>
        <v>2124945133.0567641</v>
      </c>
      <c r="AH45" s="20">
        <f t="shared" si="13"/>
        <v>0.2287399177694513</v>
      </c>
      <c r="AI45" s="20">
        <f t="shared" si="14"/>
        <v>1.1313135396309464</v>
      </c>
      <c r="AJ45" s="20">
        <f t="shared" si="15"/>
        <v>1.037309700711749</v>
      </c>
      <c r="AK45" s="20">
        <f t="shared" si="16"/>
        <v>1.0718564279933138</v>
      </c>
      <c r="AL45" s="20">
        <f t="shared" si="17"/>
        <v>2.4320000000000004</v>
      </c>
    </row>
    <row r="46" spans="1:38" ht="15">
      <c r="A46" s="12" t="s">
        <v>125</v>
      </c>
      <c r="B46" s="13" t="s">
        <v>126</v>
      </c>
      <c r="C46" s="14" t="s">
        <v>84</v>
      </c>
      <c r="D46" s="61"/>
      <c r="E46" s="32">
        <v>2298863175</v>
      </c>
      <c r="F46" s="29">
        <v>93.28</v>
      </c>
      <c r="G46" s="17">
        <f t="shared" si="0"/>
        <v>0.9328</v>
      </c>
      <c r="H46" s="15">
        <v>5400032.94</v>
      </c>
      <c r="K46" s="15">
        <v>62270.25</v>
      </c>
      <c r="L46" s="18">
        <f t="shared" si="1"/>
        <v>5462303.19</v>
      </c>
      <c r="M46" s="15">
        <v>42644801</v>
      </c>
      <c r="P46" s="18">
        <f t="shared" si="2"/>
        <v>42644801</v>
      </c>
      <c r="Q46" s="15">
        <v>11859728</v>
      </c>
      <c r="S46" s="15">
        <v>827105</v>
      </c>
      <c r="T46" s="19">
        <f t="shared" si="3"/>
        <v>12686833</v>
      </c>
      <c r="U46" s="18">
        <f t="shared" si="4"/>
        <v>60793937.19</v>
      </c>
      <c r="V46" s="20">
        <f t="shared" si="5"/>
        <v>0.5158953403131528</v>
      </c>
      <c r="W46" s="20">
        <f t="shared" si="18"/>
        <v>0.03597887029531455</v>
      </c>
      <c r="X46" s="20">
        <f t="shared" si="6"/>
        <v>0</v>
      </c>
      <c r="Y46" s="20">
        <f t="shared" si="7"/>
        <v>0.5518742106084674</v>
      </c>
      <c r="Z46" s="21">
        <f t="shared" si="8"/>
        <v>1.8550386758011381</v>
      </c>
      <c r="AA46" s="21">
        <f t="shared" si="9"/>
        <v>0.23760888640099254</v>
      </c>
      <c r="AB46" s="22"/>
      <c r="AC46" s="21">
        <f t="shared" si="10"/>
        <v>2.644521772810598</v>
      </c>
      <c r="AD46" s="30">
        <v>547904.241478012</v>
      </c>
      <c r="AE46" s="24">
        <f t="shared" si="11"/>
        <v>14489.44696003878</v>
      </c>
      <c r="AF46" s="25"/>
      <c r="AG46" s="26">
        <f t="shared" si="12"/>
        <v>2464475959.476844</v>
      </c>
      <c r="AH46" s="20">
        <f t="shared" si="13"/>
        <v>0.22164156923484582</v>
      </c>
      <c r="AI46" s="20">
        <f t="shared" si="14"/>
        <v>1.7303800767873017</v>
      </c>
      <c r="AJ46" s="20">
        <f t="shared" si="15"/>
        <v>0.4812271734441089</v>
      </c>
      <c r="AK46" s="20">
        <f t="shared" si="16"/>
        <v>0.5147882636555784</v>
      </c>
      <c r="AL46" s="20">
        <f t="shared" si="17"/>
        <v>2.467</v>
      </c>
    </row>
    <row r="47" spans="1:38" ht="15">
      <c r="A47" s="12" t="s">
        <v>127</v>
      </c>
      <c r="B47" s="13" t="s">
        <v>128</v>
      </c>
      <c r="C47" s="14" t="s">
        <v>84</v>
      </c>
      <c r="D47" s="61"/>
      <c r="E47" s="32">
        <v>4994762654</v>
      </c>
      <c r="F47" s="29">
        <v>89.1</v>
      </c>
      <c r="G47" s="17">
        <f t="shared" si="0"/>
        <v>0.8909999999999999</v>
      </c>
      <c r="H47" s="15">
        <v>12102241</v>
      </c>
      <c r="K47" s="15">
        <v>143668.54</v>
      </c>
      <c r="L47" s="18">
        <f t="shared" si="1"/>
        <v>12245909.54</v>
      </c>
      <c r="M47" s="15">
        <v>68099979.5</v>
      </c>
      <c r="P47" s="18">
        <f t="shared" si="2"/>
        <v>68099979.5</v>
      </c>
      <c r="Q47" s="15">
        <v>72235316.03</v>
      </c>
      <c r="S47" s="15">
        <v>2000208</v>
      </c>
      <c r="T47" s="19">
        <f t="shared" si="3"/>
        <v>74235524.03</v>
      </c>
      <c r="U47" s="18">
        <f t="shared" si="4"/>
        <v>154581413.07</v>
      </c>
      <c r="V47" s="20">
        <f t="shared" si="5"/>
        <v>1.4462211927557989</v>
      </c>
      <c r="W47" s="20">
        <f t="shared" si="18"/>
        <v>0.04004610706372916</v>
      </c>
      <c r="X47" s="20">
        <f t="shared" si="6"/>
        <v>0</v>
      </c>
      <c r="Y47" s="20">
        <f t="shared" si="7"/>
        <v>1.486267299819528</v>
      </c>
      <c r="Z47" s="21">
        <f t="shared" si="8"/>
        <v>1.36342773856257</v>
      </c>
      <c r="AA47" s="21">
        <f t="shared" si="9"/>
        <v>0.24517500406536835</v>
      </c>
      <c r="AB47" s="22"/>
      <c r="AC47" s="21">
        <f t="shared" si="10"/>
        <v>3.094870042447466</v>
      </c>
      <c r="AD47" s="30">
        <v>243116.7497871305</v>
      </c>
      <c r="AE47" s="24">
        <f t="shared" si="11"/>
        <v>7524.1474573338655</v>
      </c>
      <c r="AF47" s="25"/>
      <c r="AG47" s="26">
        <f t="shared" si="12"/>
        <v>5605794224.466891</v>
      </c>
      <c r="AH47" s="20">
        <f t="shared" si="13"/>
        <v>0.2184509286222432</v>
      </c>
      <c r="AI47" s="20">
        <f t="shared" si="14"/>
        <v>1.2148141150592497</v>
      </c>
      <c r="AJ47" s="20">
        <f t="shared" si="15"/>
        <v>1.2885830827454168</v>
      </c>
      <c r="AK47" s="20">
        <f t="shared" si="16"/>
        <v>1.3242641641391997</v>
      </c>
      <c r="AL47" s="20">
        <f t="shared" si="17"/>
        <v>2.757</v>
      </c>
    </row>
    <row r="48" spans="1:38" ht="15">
      <c r="A48" s="12" t="s">
        <v>129</v>
      </c>
      <c r="B48" s="13" t="s">
        <v>130</v>
      </c>
      <c r="C48" s="14" t="s">
        <v>84</v>
      </c>
      <c r="D48" s="61"/>
      <c r="E48" s="32">
        <v>1064220564</v>
      </c>
      <c r="F48" s="29">
        <v>112.09</v>
      </c>
      <c r="G48" s="17">
        <f t="shared" si="0"/>
        <v>1.1209</v>
      </c>
      <c r="H48" s="15">
        <v>2102728.71</v>
      </c>
      <c r="K48" s="15">
        <v>24597.84</v>
      </c>
      <c r="L48" s="18">
        <f t="shared" si="1"/>
        <v>2127326.55</v>
      </c>
      <c r="M48" s="15">
        <v>10307244</v>
      </c>
      <c r="N48" s="15">
        <v>4869421.38</v>
      </c>
      <c r="P48" s="18">
        <f t="shared" si="2"/>
        <v>15176665.379999999</v>
      </c>
      <c r="Q48" s="15">
        <v>4399575</v>
      </c>
      <c r="R48" s="15">
        <v>106422</v>
      </c>
      <c r="S48" s="15">
        <v>332692</v>
      </c>
      <c r="T48" s="19">
        <f t="shared" si="3"/>
        <v>4838689</v>
      </c>
      <c r="U48" s="18">
        <f t="shared" si="4"/>
        <v>22142680.93</v>
      </c>
      <c r="V48" s="20">
        <f t="shared" si="5"/>
        <v>0.4134081927024293</v>
      </c>
      <c r="W48" s="20">
        <f t="shared" si="18"/>
        <v>0.03126156468444261</v>
      </c>
      <c r="X48" s="20">
        <f t="shared" si="6"/>
        <v>0.009999994700346723</v>
      </c>
      <c r="Y48" s="20">
        <f t="shared" si="7"/>
        <v>0.4546697520872186</v>
      </c>
      <c r="Z48" s="21">
        <f t="shared" si="8"/>
        <v>1.4260827025327054</v>
      </c>
      <c r="AA48" s="21">
        <f t="shared" si="9"/>
        <v>0.19989526813917116</v>
      </c>
      <c r="AB48" s="22"/>
      <c r="AC48" s="21">
        <f t="shared" si="10"/>
        <v>2.080647722759095</v>
      </c>
      <c r="AD48" s="30">
        <v>639133.3962264151</v>
      </c>
      <c r="AE48" s="24">
        <f t="shared" si="11"/>
        <v>13298.114453977769</v>
      </c>
      <c r="AF48" s="25"/>
      <c r="AG48" s="26">
        <f t="shared" si="12"/>
        <v>949433994.1118743</v>
      </c>
      <c r="AH48" s="20">
        <f t="shared" si="13"/>
        <v>0.22406260605719697</v>
      </c>
      <c r="AI48" s="20">
        <f t="shared" si="14"/>
        <v>1.5984961012689096</v>
      </c>
      <c r="AJ48" s="20">
        <f t="shared" si="15"/>
        <v>0.46338924320015307</v>
      </c>
      <c r="AK48" s="20">
        <f t="shared" si="16"/>
        <v>0.5096393251145634</v>
      </c>
      <c r="AL48" s="20">
        <f t="shared" si="17"/>
        <v>2.332</v>
      </c>
    </row>
    <row r="49" spans="1:38" ht="15">
      <c r="A49" s="12" t="s">
        <v>131</v>
      </c>
      <c r="B49" s="13" t="s">
        <v>132</v>
      </c>
      <c r="C49" s="14" t="s">
        <v>84</v>
      </c>
      <c r="D49" s="61"/>
      <c r="E49" s="32">
        <v>1545907308</v>
      </c>
      <c r="F49" s="29">
        <v>90.57</v>
      </c>
      <c r="G49" s="17">
        <f t="shared" si="0"/>
        <v>0.9057</v>
      </c>
      <c r="H49" s="15">
        <v>3593491.27</v>
      </c>
      <c r="K49" s="15">
        <v>41511.96</v>
      </c>
      <c r="L49" s="18">
        <f t="shared" si="1"/>
        <v>3635003.23</v>
      </c>
      <c r="M49" s="15">
        <v>24323867</v>
      </c>
      <c r="P49" s="18">
        <f t="shared" si="2"/>
        <v>24323867</v>
      </c>
      <c r="Q49" s="15">
        <v>13831225.7</v>
      </c>
      <c r="S49" s="15">
        <v>588037.21</v>
      </c>
      <c r="T49" s="19">
        <f t="shared" si="3"/>
        <v>14419262.91</v>
      </c>
      <c r="U49" s="18">
        <f t="shared" si="4"/>
        <v>42378133.14</v>
      </c>
      <c r="V49" s="20">
        <f t="shared" si="5"/>
        <v>0.8946995481827427</v>
      </c>
      <c r="W49" s="20">
        <f t="shared" si="18"/>
        <v>0.038038322670248995</v>
      </c>
      <c r="X49" s="20">
        <f t="shared" si="6"/>
        <v>0</v>
      </c>
      <c r="Y49" s="20">
        <f t="shared" si="7"/>
        <v>0.9327378708529916</v>
      </c>
      <c r="Z49" s="21">
        <f t="shared" si="8"/>
        <v>1.5734363162736273</v>
      </c>
      <c r="AA49" s="21">
        <f t="shared" si="9"/>
        <v>0.23513720461692778</v>
      </c>
      <c r="AB49" s="22"/>
      <c r="AC49" s="21">
        <f t="shared" si="10"/>
        <v>2.741311391743547</v>
      </c>
      <c r="AD49" s="30">
        <v>349736.28398791543</v>
      </c>
      <c r="AE49" s="24">
        <f t="shared" si="11"/>
        <v>9587.36059402129</v>
      </c>
      <c r="AF49" s="25"/>
      <c r="AG49" s="26">
        <f t="shared" si="12"/>
        <v>1706864643.9218285</v>
      </c>
      <c r="AH49" s="20">
        <f t="shared" si="13"/>
        <v>0.21296376622155147</v>
      </c>
      <c r="AI49" s="20">
        <f t="shared" si="14"/>
        <v>1.4250612716490243</v>
      </c>
      <c r="AJ49" s="20">
        <f t="shared" si="15"/>
        <v>0.8103293807891099</v>
      </c>
      <c r="AK49" s="20">
        <f t="shared" si="16"/>
        <v>0.8447806896315545</v>
      </c>
      <c r="AL49" s="20">
        <f t="shared" si="17"/>
        <v>2.483</v>
      </c>
    </row>
    <row r="50" spans="1:38" ht="15">
      <c r="A50" s="12" t="s">
        <v>133</v>
      </c>
      <c r="B50" s="13" t="s">
        <v>134</v>
      </c>
      <c r="C50" s="14" t="s">
        <v>84</v>
      </c>
      <c r="D50" s="61"/>
      <c r="E50" s="32">
        <v>795944816</v>
      </c>
      <c r="F50" s="29">
        <v>80.55</v>
      </c>
      <c r="G50" s="17">
        <f t="shared" si="0"/>
        <v>0.8055</v>
      </c>
      <c r="H50" s="15">
        <v>2253694.91</v>
      </c>
      <c r="K50" s="15">
        <v>25914.68</v>
      </c>
      <c r="L50" s="18">
        <f t="shared" si="1"/>
        <v>2279609.5900000003</v>
      </c>
      <c r="M50" s="15">
        <v>8207635.5</v>
      </c>
      <c r="N50" s="15">
        <v>4918219.9</v>
      </c>
      <c r="P50" s="18">
        <f t="shared" si="2"/>
        <v>13125855.4</v>
      </c>
      <c r="Q50" s="15">
        <v>5256893</v>
      </c>
      <c r="S50" s="15">
        <v>345666</v>
      </c>
      <c r="T50" s="19">
        <f t="shared" si="3"/>
        <v>5602559</v>
      </c>
      <c r="U50" s="18">
        <f t="shared" si="4"/>
        <v>21008023.99</v>
      </c>
      <c r="V50" s="20">
        <f t="shared" si="5"/>
        <v>0.6604594808994899</v>
      </c>
      <c r="W50" s="20">
        <f t="shared" si="18"/>
        <v>0.0434283876283202</v>
      </c>
      <c r="X50" s="20">
        <f t="shared" si="6"/>
        <v>0</v>
      </c>
      <c r="Y50" s="20">
        <f t="shared" si="7"/>
        <v>0.70388786852781</v>
      </c>
      <c r="Z50" s="21">
        <f t="shared" si="8"/>
        <v>1.649091134981398</v>
      </c>
      <c r="AA50" s="21">
        <f t="shared" si="9"/>
        <v>0.2864029696752244</v>
      </c>
      <c r="AB50" s="22"/>
      <c r="AC50" s="21">
        <f t="shared" si="10"/>
        <v>2.6393819731844324</v>
      </c>
      <c r="AD50" s="30">
        <v>603964.809902741</v>
      </c>
      <c r="AE50" s="24">
        <f t="shared" si="11"/>
        <v>15940.938316950573</v>
      </c>
      <c r="AF50" s="25"/>
      <c r="AG50" s="26">
        <f t="shared" si="12"/>
        <v>988137574.1775295</v>
      </c>
      <c r="AH50" s="20">
        <f t="shared" si="13"/>
        <v>0.23069759207339324</v>
      </c>
      <c r="AI50" s="20">
        <f t="shared" si="14"/>
        <v>1.3283429092275163</v>
      </c>
      <c r="AJ50" s="20">
        <f t="shared" si="15"/>
        <v>0.5320001118645392</v>
      </c>
      <c r="AK50" s="20">
        <f t="shared" si="16"/>
        <v>0.566981678099151</v>
      </c>
      <c r="AL50" s="20">
        <f t="shared" si="17"/>
        <v>2.1260000000000003</v>
      </c>
    </row>
    <row r="51" spans="1:38" ht="15">
      <c r="A51" s="12" t="s">
        <v>135</v>
      </c>
      <c r="B51" s="13" t="s">
        <v>136</v>
      </c>
      <c r="C51" s="14" t="s">
        <v>84</v>
      </c>
      <c r="D51" s="61"/>
      <c r="E51" s="32">
        <v>1956518271</v>
      </c>
      <c r="F51" s="29">
        <v>106.12</v>
      </c>
      <c r="G51" s="17">
        <f t="shared" si="0"/>
        <v>1.0612000000000001</v>
      </c>
      <c r="H51" s="15">
        <v>4079550.52</v>
      </c>
      <c r="K51" s="15">
        <v>47328.11</v>
      </c>
      <c r="L51" s="18">
        <f t="shared" si="1"/>
        <v>4126878.63</v>
      </c>
      <c r="M51" s="15">
        <v>18975747</v>
      </c>
      <c r="N51" s="15">
        <v>10476587.7</v>
      </c>
      <c r="P51" s="18">
        <f t="shared" si="2"/>
        <v>29452334.7</v>
      </c>
      <c r="Q51" s="15">
        <v>8046188.27</v>
      </c>
      <c r="S51" s="15">
        <v>632916.67</v>
      </c>
      <c r="T51" s="19">
        <f t="shared" si="3"/>
        <v>8679104.94</v>
      </c>
      <c r="U51" s="18">
        <f t="shared" si="4"/>
        <v>42258318.27</v>
      </c>
      <c r="V51" s="20">
        <f t="shared" si="5"/>
        <v>0.4112503516712622</v>
      </c>
      <c r="W51" s="20">
        <f t="shared" si="18"/>
        <v>0.0323491315865151</v>
      </c>
      <c r="X51" s="20">
        <f t="shared" si="6"/>
        <v>0</v>
      </c>
      <c r="Y51" s="20">
        <f t="shared" si="7"/>
        <v>0.44359948325777737</v>
      </c>
      <c r="Z51" s="21">
        <f t="shared" si="8"/>
        <v>1.5053442197064972</v>
      </c>
      <c r="AA51" s="21">
        <f t="shared" si="9"/>
        <v>0.2109297260940325</v>
      </c>
      <c r="AB51" s="22"/>
      <c r="AC51" s="21">
        <f t="shared" si="10"/>
        <v>2.1598734290583073</v>
      </c>
      <c r="AD51" s="30">
        <v>549638.1901002126</v>
      </c>
      <c r="AE51" s="24">
        <f t="shared" si="11"/>
        <v>11871.48922393148</v>
      </c>
      <c r="AF51" s="25"/>
      <c r="AG51" s="26">
        <f t="shared" si="12"/>
        <v>1843684763.4753108</v>
      </c>
      <c r="AH51" s="20">
        <f t="shared" si="13"/>
        <v>0.22383862533098728</v>
      </c>
      <c r="AI51" s="20">
        <f t="shared" si="14"/>
        <v>1.5974712859525348</v>
      </c>
      <c r="AJ51" s="20">
        <f t="shared" si="15"/>
        <v>0.43641887319354356</v>
      </c>
      <c r="AK51" s="20">
        <f t="shared" si="16"/>
        <v>0.4707477716331534</v>
      </c>
      <c r="AL51" s="20">
        <f t="shared" si="17"/>
        <v>2.292</v>
      </c>
    </row>
    <row r="52" spans="1:38" ht="15">
      <c r="A52" s="12" t="s">
        <v>137</v>
      </c>
      <c r="B52" s="13" t="s">
        <v>138</v>
      </c>
      <c r="C52" s="14" t="s">
        <v>84</v>
      </c>
      <c r="D52" s="61"/>
      <c r="E52" s="32">
        <v>1148139197</v>
      </c>
      <c r="F52" s="29">
        <v>92.28</v>
      </c>
      <c r="G52" s="17">
        <f t="shared" si="0"/>
        <v>0.9228000000000001</v>
      </c>
      <c r="H52" s="15">
        <v>2738684.57</v>
      </c>
      <c r="K52" s="15">
        <v>31596.72</v>
      </c>
      <c r="L52" s="18">
        <f t="shared" si="1"/>
        <v>2770281.29</v>
      </c>
      <c r="M52" s="15">
        <v>12230721</v>
      </c>
      <c r="P52" s="18">
        <f t="shared" si="2"/>
        <v>12230721</v>
      </c>
      <c r="Q52" s="15">
        <v>6182270.58</v>
      </c>
      <c r="S52" s="15">
        <v>419234</v>
      </c>
      <c r="T52" s="19">
        <f t="shared" si="3"/>
        <v>6601504.58</v>
      </c>
      <c r="U52" s="18">
        <f t="shared" si="4"/>
        <v>21602506.869999997</v>
      </c>
      <c r="V52" s="20">
        <f t="shared" si="5"/>
        <v>0.5384600226308622</v>
      </c>
      <c r="W52" s="20">
        <f t="shared" si="18"/>
        <v>0.03651421370295748</v>
      </c>
      <c r="X52" s="20">
        <f t="shared" si="6"/>
        <v>0</v>
      </c>
      <c r="Y52" s="20">
        <f t="shared" si="7"/>
        <v>0.5749742363338197</v>
      </c>
      <c r="Z52" s="21">
        <f t="shared" si="8"/>
        <v>1.0652646501363197</v>
      </c>
      <c r="AA52" s="21">
        <f t="shared" si="9"/>
        <v>0.24128444506019248</v>
      </c>
      <c r="AB52" s="22"/>
      <c r="AC52" s="21">
        <f t="shared" si="10"/>
        <v>1.8815233315303315</v>
      </c>
      <c r="AD52" s="30">
        <v>753470.7520891365</v>
      </c>
      <c r="AE52" s="24">
        <f t="shared" si="11"/>
        <v>14176.727996814165</v>
      </c>
      <c r="AF52" s="25"/>
      <c r="AG52" s="26">
        <f t="shared" si="12"/>
        <v>1244190720.6328564</v>
      </c>
      <c r="AH52" s="20">
        <f t="shared" si="13"/>
        <v>0.22265728590154565</v>
      </c>
      <c r="AI52" s="20">
        <f t="shared" si="14"/>
        <v>0.983026219145796</v>
      </c>
      <c r="AJ52" s="20">
        <f t="shared" si="15"/>
        <v>0.49689090888375975</v>
      </c>
      <c r="AK52" s="20">
        <f t="shared" si="16"/>
        <v>0.5305862252888489</v>
      </c>
      <c r="AL52" s="20">
        <f t="shared" si="17"/>
        <v>1.737</v>
      </c>
    </row>
    <row r="53" spans="1:38" ht="15">
      <c r="A53" s="12" t="s">
        <v>139</v>
      </c>
      <c r="B53" s="13" t="s">
        <v>140</v>
      </c>
      <c r="C53" s="14" t="s">
        <v>84</v>
      </c>
      <c r="D53" s="61"/>
      <c r="E53" s="32">
        <v>1342604757</v>
      </c>
      <c r="F53" s="29">
        <v>104.06</v>
      </c>
      <c r="G53" s="17">
        <f t="shared" si="0"/>
        <v>1.0406</v>
      </c>
      <c r="H53" s="15">
        <v>2996570.98</v>
      </c>
      <c r="K53" s="15">
        <v>34584.5</v>
      </c>
      <c r="L53" s="18">
        <f t="shared" si="1"/>
        <v>3031155.48</v>
      </c>
      <c r="M53" s="15">
        <v>19625913</v>
      </c>
      <c r="P53" s="18">
        <f t="shared" si="2"/>
        <v>19625913</v>
      </c>
      <c r="Q53" s="15">
        <v>10093070.09</v>
      </c>
      <c r="S53" s="15">
        <v>461974.29</v>
      </c>
      <c r="T53" s="19">
        <f t="shared" si="3"/>
        <v>10555044.379999999</v>
      </c>
      <c r="U53" s="18">
        <f t="shared" si="4"/>
        <v>33212112.86</v>
      </c>
      <c r="V53" s="20">
        <f t="shared" si="5"/>
        <v>0.751752892083638</v>
      </c>
      <c r="W53" s="20">
        <f t="shared" si="18"/>
        <v>0.03440880777394713</v>
      </c>
      <c r="X53" s="20">
        <f t="shared" si="6"/>
        <v>0</v>
      </c>
      <c r="Y53" s="20">
        <f t="shared" si="7"/>
        <v>0.7861616998575851</v>
      </c>
      <c r="Z53" s="21">
        <f t="shared" si="8"/>
        <v>1.4617788964083045</v>
      </c>
      <c r="AA53" s="21">
        <f t="shared" si="9"/>
        <v>0.2257667764244336</v>
      </c>
      <c r="AB53" s="22"/>
      <c r="AC53" s="21">
        <f t="shared" si="10"/>
        <v>2.4737073726903236</v>
      </c>
      <c r="AD53" s="30">
        <v>477072.5</v>
      </c>
      <c r="AE53" s="24">
        <f t="shared" si="11"/>
        <v>11801.377605578045</v>
      </c>
      <c r="AF53" s="25"/>
      <c r="AG53" s="26">
        <f t="shared" si="12"/>
        <v>1290221753.795887</v>
      </c>
      <c r="AH53" s="20">
        <f t="shared" si="13"/>
        <v>0.23493290754726562</v>
      </c>
      <c r="AI53" s="20">
        <f t="shared" si="14"/>
        <v>1.5211271196024818</v>
      </c>
      <c r="AJ53" s="20">
        <f t="shared" si="15"/>
        <v>0.7822740595022337</v>
      </c>
      <c r="AK53" s="20">
        <f t="shared" si="16"/>
        <v>0.8180798648718031</v>
      </c>
      <c r="AL53" s="20">
        <f t="shared" si="17"/>
        <v>2.574</v>
      </c>
    </row>
    <row r="54" spans="1:38" ht="15">
      <c r="A54" s="12" t="s">
        <v>141</v>
      </c>
      <c r="B54" s="13" t="s">
        <v>142</v>
      </c>
      <c r="C54" s="14" t="s">
        <v>84</v>
      </c>
      <c r="D54" s="61"/>
      <c r="E54" s="32">
        <v>1206092026</v>
      </c>
      <c r="F54" s="29">
        <v>90.87</v>
      </c>
      <c r="G54" s="17">
        <f t="shared" si="0"/>
        <v>0.9087000000000001</v>
      </c>
      <c r="H54" s="15">
        <v>2582967.81</v>
      </c>
      <c r="K54" s="15">
        <v>29822.12</v>
      </c>
      <c r="L54" s="18">
        <f t="shared" si="1"/>
        <v>2612789.93</v>
      </c>
      <c r="M54" s="15">
        <v>16835015</v>
      </c>
      <c r="P54" s="18">
        <f t="shared" si="2"/>
        <v>16835015</v>
      </c>
      <c r="Q54" s="15">
        <v>9934402</v>
      </c>
      <c r="S54" s="15">
        <v>398344</v>
      </c>
      <c r="T54" s="19">
        <f t="shared" si="3"/>
        <v>10332746</v>
      </c>
      <c r="U54" s="18">
        <f t="shared" si="4"/>
        <v>29780550.93</v>
      </c>
      <c r="V54" s="20">
        <f t="shared" si="5"/>
        <v>0.8236852400846567</v>
      </c>
      <c r="W54" s="20">
        <f t="shared" si="18"/>
        <v>0.03302766218603621</v>
      </c>
      <c r="X54" s="20">
        <f t="shared" si="6"/>
        <v>0</v>
      </c>
      <c r="Y54" s="20">
        <f t="shared" si="7"/>
        <v>0.856712902270693</v>
      </c>
      <c r="Z54" s="21">
        <f t="shared" si="8"/>
        <v>1.395831714088457</v>
      </c>
      <c r="AA54" s="21">
        <f t="shared" si="9"/>
        <v>0.21663271737773684</v>
      </c>
      <c r="AB54" s="22"/>
      <c r="AC54" s="21">
        <f t="shared" si="10"/>
        <v>2.4691773337368867</v>
      </c>
      <c r="AD54" s="30">
        <v>355026.8096514745</v>
      </c>
      <c r="AE54" s="24">
        <f t="shared" si="11"/>
        <v>8766.24151260341</v>
      </c>
      <c r="AF54" s="25"/>
      <c r="AG54" s="26">
        <f t="shared" si="12"/>
        <v>1327271955.5408826</v>
      </c>
      <c r="AH54" s="20">
        <f t="shared" si="13"/>
        <v>0.19685415028114944</v>
      </c>
      <c r="AI54" s="20">
        <f t="shared" si="14"/>
        <v>1.268392278592181</v>
      </c>
      <c r="AJ54" s="20">
        <f t="shared" si="15"/>
        <v>0.7484827776649275</v>
      </c>
      <c r="AK54" s="20">
        <f t="shared" si="16"/>
        <v>0.7784950142933786</v>
      </c>
      <c r="AL54" s="20">
        <f t="shared" si="17"/>
        <v>2.2430000000000003</v>
      </c>
    </row>
    <row r="55" spans="1:38" ht="15">
      <c r="A55" s="12" t="s">
        <v>143</v>
      </c>
      <c r="B55" s="13" t="s">
        <v>144</v>
      </c>
      <c r="C55" s="14" t="s">
        <v>84</v>
      </c>
      <c r="D55" s="61"/>
      <c r="E55" s="32">
        <v>1949274044</v>
      </c>
      <c r="F55" s="29">
        <v>93.22</v>
      </c>
      <c r="G55" s="17">
        <f t="shared" si="0"/>
        <v>0.9322</v>
      </c>
      <c r="H55" s="15">
        <v>4482775.33</v>
      </c>
      <c r="K55" s="15">
        <v>51668.41</v>
      </c>
      <c r="L55" s="18">
        <f t="shared" si="1"/>
        <v>4534443.74</v>
      </c>
      <c r="M55" s="15">
        <v>38281299.5</v>
      </c>
      <c r="P55" s="18">
        <f t="shared" si="2"/>
        <v>38281299.5</v>
      </c>
      <c r="Q55" s="15">
        <v>16976118.93</v>
      </c>
      <c r="S55" s="15">
        <v>685507.57</v>
      </c>
      <c r="T55" s="19">
        <f t="shared" si="3"/>
        <v>17661626.5</v>
      </c>
      <c r="U55" s="18">
        <f t="shared" si="4"/>
        <v>60477369.739999995</v>
      </c>
      <c r="V55" s="20">
        <f t="shared" si="5"/>
        <v>0.870894422580225</v>
      </c>
      <c r="W55" s="20">
        <f t="shared" si="18"/>
        <v>0.03516732663167806</v>
      </c>
      <c r="X55" s="20">
        <f t="shared" si="6"/>
        <v>0</v>
      </c>
      <c r="Y55" s="20">
        <f t="shared" si="7"/>
        <v>0.906061749211903</v>
      </c>
      <c r="Z55" s="21">
        <f t="shared" si="8"/>
        <v>1.9638746854416127</v>
      </c>
      <c r="AA55" s="21">
        <f t="shared" si="9"/>
        <v>0.23262217818768638</v>
      </c>
      <c r="AB55" s="22"/>
      <c r="AC55" s="21">
        <f t="shared" si="10"/>
        <v>3.102558612841202</v>
      </c>
      <c r="AD55" s="30">
        <v>318336.28179158224</v>
      </c>
      <c r="AE55" s="24">
        <f t="shared" si="11"/>
        <v>9876.569728523173</v>
      </c>
      <c r="AF55" s="25"/>
      <c r="AG55" s="26">
        <f t="shared" si="12"/>
        <v>2091047032.825574</v>
      </c>
      <c r="AH55" s="20">
        <f t="shared" si="13"/>
        <v>0.21685039450656127</v>
      </c>
      <c r="AI55" s="20">
        <f t="shared" si="14"/>
        <v>1.8307239817686713</v>
      </c>
      <c r="AJ55" s="20">
        <f t="shared" si="15"/>
        <v>0.8118477807292857</v>
      </c>
      <c r="AK55" s="20">
        <f t="shared" si="16"/>
        <v>0.844630762615336</v>
      </c>
      <c r="AL55" s="20">
        <f t="shared" si="17"/>
        <v>2.893</v>
      </c>
    </row>
    <row r="56" spans="1:38" ht="15">
      <c r="A56" s="12" t="s">
        <v>145</v>
      </c>
      <c r="B56" s="13" t="s">
        <v>146</v>
      </c>
      <c r="C56" s="14" t="s">
        <v>84</v>
      </c>
      <c r="D56" s="61"/>
      <c r="E56" s="32">
        <v>2655334411</v>
      </c>
      <c r="F56" s="29">
        <v>94.59</v>
      </c>
      <c r="G56" s="17">
        <f t="shared" si="0"/>
        <v>0.9459000000000001</v>
      </c>
      <c r="H56" s="15">
        <v>6301845.92</v>
      </c>
      <c r="K56" s="15">
        <v>73439.15</v>
      </c>
      <c r="L56" s="18">
        <f t="shared" si="1"/>
        <v>6375285.07</v>
      </c>
      <c r="M56" s="15">
        <v>32830378</v>
      </c>
      <c r="P56" s="18">
        <f t="shared" si="2"/>
        <v>32830378</v>
      </c>
      <c r="Q56" s="15">
        <v>27421714.95</v>
      </c>
      <c r="S56" s="15">
        <v>1064450.22</v>
      </c>
      <c r="T56" s="19">
        <f t="shared" si="3"/>
        <v>28486165.169999998</v>
      </c>
      <c r="U56" s="18">
        <f t="shared" si="4"/>
        <v>67691828.24</v>
      </c>
      <c r="V56" s="20">
        <f t="shared" si="5"/>
        <v>1.0327028805261846</v>
      </c>
      <c r="W56" s="20">
        <f t="shared" si="18"/>
        <v>0.04008723781043939</v>
      </c>
      <c r="X56" s="20">
        <f t="shared" si="6"/>
        <v>0</v>
      </c>
      <c r="Y56" s="20">
        <f t="shared" si="7"/>
        <v>1.072790118336624</v>
      </c>
      <c r="Z56" s="21">
        <f t="shared" si="8"/>
        <v>1.2363933470675759</v>
      </c>
      <c r="AA56" s="21">
        <f t="shared" si="9"/>
        <v>0.24009349043155231</v>
      </c>
      <c r="AB56" s="22"/>
      <c r="AC56" s="21">
        <f t="shared" si="10"/>
        <v>2.5492769558357518</v>
      </c>
      <c r="AD56" s="30">
        <v>305686.1111111111</v>
      </c>
      <c r="AE56" s="24">
        <f t="shared" si="11"/>
        <v>7792.785587746028</v>
      </c>
      <c r="AF56" s="25"/>
      <c r="AG56" s="26">
        <f t="shared" si="12"/>
        <v>2807204155.8304257</v>
      </c>
      <c r="AH56" s="20">
        <f t="shared" si="13"/>
        <v>0.22710443259920535</v>
      </c>
      <c r="AI56" s="20">
        <f t="shared" si="14"/>
        <v>1.16950446699122</v>
      </c>
      <c r="AJ56" s="20">
        <f t="shared" si="15"/>
        <v>0.9768336546897181</v>
      </c>
      <c r="AK56" s="20">
        <f t="shared" si="16"/>
        <v>1.0147521729346127</v>
      </c>
      <c r="AL56" s="20">
        <f t="shared" si="17"/>
        <v>2.412</v>
      </c>
    </row>
    <row r="57" spans="1:38" ht="15">
      <c r="A57" s="12" t="s">
        <v>147</v>
      </c>
      <c r="B57" s="13" t="s">
        <v>148</v>
      </c>
      <c r="C57" s="14" t="s">
        <v>84</v>
      </c>
      <c r="D57" s="61"/>
      <c r="E57" s="32">
        <v>5701611777</v>
      </c>
      <c r="F57" s="29">
        <v>91.67</v>
      </c>
      <c r="G57" s="17">
        <f t="shared" si="0"/>
        <v>0.9167000000000001</v>
      </c>
      <c r="H57" s="15">
        <v>13873569.41</v>
      </c>
      <c r="K57" s="15">
        <v>160665.69</v>
      </c>
      <c r="L57" s="18">
        <f t="shared" si="1"/>
        <v>14034235.1</v>
      </c>
      <c r="M57" s="15">
        <v>56092168.5</v>
      </c>
      <c r="P57" s="18">
        <f t="shared" si="2"/>
        <v>56092168.5</v>
      </c>
      <c r="Q57" s="15">
        <v>19840086.78</v>
      </c>
      <c r="R57" s="15">
        <v>570161.18</v>
      </c>
      <c r="S57" s="15">
        <v>2145178.05</v>
      </c>
      <c r="T57" s="19">
        <f t="shared" si="3"/>
        <v>22555426.01</v>
      </c>
      <c r="U57" s="18">
        <f t="shared" si="4"/>
        <v>92681829.61</v>
      </c>
      <c r="V57" s="20">
        <f t="shared" si="5"/>
        <v>0.34797330221664446</v>
      </c>
      <c r="W57" s="20">
        <f t="shared" si="18"/>
        <v>0.0376240637542797</v>
      </c>
      <c r="X57" s="20">
        <f t="shared" si="6"/>
        <v>0.010000000040339472</v>
      </c>
      <c r="Y57" s="20">
        <f t="shared" si="7"/>
        <v>0.3955973660112636</v>
      </c>
      <c r="Z57" s="21">
        <f t="shared" si="8"/>
        <v>0.9837949459532274</v>
      </c>
      <c r="AA57" s="21">
        <f t="shared" si="9"/>
        <v>0.2461450489598987</v>
      </c>
      <c r="AB57" s="22"/>
      <c r="AC57" s="21">
        <f t="shared" si="10"/>
        <v>1.62553736092439</v>
      </c>
      <c r="AD57" s="30">
        <v>469655.18358531315</v>
      </c>
      <c r="AE57" s="24">
        <f t="shared" si="11"/>
        <v>7634.420476697298</v>
      </c>
      <c r="AF57" s="25"/>
      <c r="AG57" s="26">
        <f t="shared" si="12"/>
        <v>6219713948.94731</v>
      </c>
      <c r="AH57" s="20">
        <f t="shared" si="13"/>
        <v>0.22564116638153914</v>
      </c>
      <c r="AI57" s="20">
        <f t="shared" si="14"/>
        <v>0.9018448269553238</v>
      </c>
      <c r="AJ57" s="20">
        <f t="shared" si="15"/>
        <v>0.318987126141998</v>
      </c>
      <c r="AK57" s="20">
        <f t="shared" si="16"/>
        <v>0.3626441054225254</v>
      </c>
      <c r="AL57" s="20">
        <f t="shared" si="17"/>
        <v>1.491</v>
      </c>
    </row>
    <row r="58" spans="1:38" ht="15">
      <c r="A58" s="12" t="s">
        <v>149</v>
      </c>
      <c r="B58" s="13" t="s">
        <v>150</v>
      </c>
      <c r="C58" s="14" t="s">
        <v>84</v>
      </c>
      <c r="D58" s="61"/>
      <c r="E58" s="32">
        <v>1145553594</v>
      </c>
      <c r="F58" s="29">
        <v>89.47</v>
      </c>
      <c r="G58" s="17">
        <f t="shared" si="0"/>
        <v>0.8946999999999999</v>
      </c>
      <c r="H58" s="15">
        <v>2678402.5</v>
      </c>
      <c r="K58" s="15">
        <v>31095.95</v>
      </c>
      <c r="L58" s="18">
        <f t="shared" si="1"/>
        <v>2709498.45</v>
      </c>
      <c r="M58" s="15">
        <v>16088536</v>
      </c>
      <c r="P58" s="18">
        <f t="shared" si="2"/>
        <v>16088536</v>
      </c>
      <c r="Q58" s="15">
        <v>11426828</v>
      </c>
      <c r="S58" s="15">
        <v>443698</v>
      </c>
      <c r="T58" s="19">
        <f t="shared" si="3"/>
        <v>11870526</v>
      </c>
      <c r="U58" s="18">
        <f t="shared" si="4"/>
        <v>30668560.45</v>
      </c>
      <c r="V58" s="20">
        <f t="shared" si="5"/>
        <v>0.9974939679688177</v>
      </c>
      <c r="W58" s="20">
        <f t="shared" si="18"/>
        <v>0.038732190473141664</v>
      </c>
      <c r="X58" s="20">
        <f t="shared" si="6"/>
        <v>0</v>
      </c>
      <c r="Y58" s="20">
        <f t="shared" si="7"/>
        <v>1.0362261584419594</v>
      </c>
      <c r="Z58" s="21">
        <f t="shared" si="8"/>
        <v>1.4044332874748067</v>
      </c>
      <c r="AA58" s="21">
        <f t="shared" si="9"/>
        <v>0.23652306310166402</v>
      </c>
      <c r="AB58" s="22"/>
      <c r="AC58" s="21">
        <f t="shared" si="10"/>
        <v>2.67718250901843</v>
      </c>
      <c r="AD58" s="30">
        <v>316592.12742585136</v>
      </c>
      <c r="AE58" s="24">
        <f t="shared" si="11"/>
        <v>8475.749060374232</v>
      </c>
      <c r="AF58" s="25"/>
      <c r="AG58" s="26">
        <f t="shared" si="12"/>
        <v>1280377326.4781492</v>
      </c>
      <c r="AH58" s="20">
        <f t="shared" si="13"/>
        <v>0.2116171845570588</v>
      </c>
      <c r="AI58" s="20">
        <f t="shared" si="14"/>
        <v>1.2565464623037095</v>
      </c>
      <c r="AJ58" s="20">
        <f t="shared" si="15"/>
        <v>0.8924578531417012</v>
      </c>
      <c r="AK58" s="20">
        <f t="shared" si="16"/>
        <v>0.9271115439580211</v>
      </c>
      <c r="AL58" s="20">
        <f t="shared" si="17"/>
        <v>2.396</v>
      </c>
    </row>
    <row r="59" spans="1:38" ht="15">
      <c r="A59" s="12" t="s">
        <v>151</v>
      </c>
      <c r="B59" s="13" t="s">
        <v>152</v>
      </c>
      <c r="C59" s="14" t="s">
        <v>84</v>
      </c>
      <c r="D59" s="61"/>
      <c r="E59" s="32">
        <v>1062812959</v>
      </c>
      <c r="F59" s="29">
        <v>89.68</v>
      </c>
      <c r="G59" s="17">
        <f t="shared" si="0"/>
        <v>0.8968</v>
      </c>
      <c r="H59" s="15">
        <v>2551302.5900000003</v>
      </c>
      <c r="K59" s="15">
        <v>29324.94</v>
      </c>
      <c r="L59" s="18">
        <f t="shared" si="1"/>
        <v>2580627.5300000003</v>
      </c>
      <c r="M59" s="15">
        <v>17921449</v>
      </c>
      <c r="P59" s="18">
        <f t="shared" si="2"/>
        <v>17921449</v>
      </c>
      <c r="Q59" s="15">
        <v>6288932.97</v>
      </c>
      <c r="R59" s="15">
        <v>106281.3</v>
      </c>
      <c r="S59" s="15">
        <v>418275.48</v>
      </c>
      <c r="T59" s="19">
        <f t="shared" si="3"/>
        <v>6813489.75</v>
      </c>
      <c r="U59" s="18">
        <f t="shared" si="4"/>
        <v>27315566.28</v>
      </c>
      <c r="V59" s="20">
        <f t="shared" si="5"/>
        <v>0.5917252811743331</v>
      </c>
      <c r="W59" s="20">
        <f t="shared" si="18"/>
        <v>0.039355511847875384</v>
      </c>
      <c r="X59" s="20">
        <f t="shared" si="6"/>
        <v>0.010000000385768724</v>
      </c>
      <c r="Y59" s="20">
        <f t="shared" si="7"/>
        <v>0.6410807934079773</v>
      </c>
      <c r="Z59" s="21">
        <f t="shared" si="8"/>
        <v>1.6862279339219084</v>
      </c>
      <c r="AA59" s="21">
        <f t="shared" si="9"/>
        <v>0.24281107114351627</v>
      </c>
      <c r="AB59" s="22"/>
      <c r="AC59" s="21">
        <f t="shared" si="10"/>
        <v>2.570119798473402</v>
      </c>
      <c r="AD59" s="30">
        <v>392037.22095671983</v>
      </c>
      <c r="AE59" s="24">
        <f t="shared" si="11"/>
        <v>10075.826233193573</v>
      </c>
      <c r="AF59" s="25"/>
      <c r="AG59" s="26">
        <f t="shared" si="12"/>
        <v>1185117037.2435324</v>
      </c>
      <c r="AH59" s="20">
        <f t="shared" si="13"/>
        <v>0.2177529686015054</v>
      </c>
      <c r="AI59" s="20">
        <f t="shared" si="14"/>
        <v>1.5122092111411678</v>
      </c>
      <c r="AJ59" s="20">
        <f t="shared" si="15"/>
        <v>0.5306592321571421</v>
      </c>
      <c r="AK59" s="20">
        <f t="shared" si="16"/>
        <v>0.5749212555282741</v>
      </c>
      <c r="AL59" s="20">
        <f t="shared" si="17"/>
        <v>2.3049999999999997</v>
      </c>
    </row>
    <row r="60" spans="1:38" ht="15">
      <c r="A60" s="12" t="s">
        <v>153</v>
      </c>
      <c r="B60" s="13" t="s">
        <v>154</v>
      </c>
      <c r="C60" s="14" t="s">
        <v>84</v>
      </c>
      <c r="D60" s="61"/>
      <c r="E60" s="32">
        <v>2375245724</v>
      </c>
      <c r="F60" s="29">
        <v>102.41</v>
      </c>
      <c r="G60" s="17">
        <f t="shared" si="0"/>
        <v>1.0241</v>
      </c>
      <c r="H60" s="15">
        <v>4904316.12</v>
      </c>
      <c r="K60" s="15">
        <v>57014.77</v>
      </c>
      <c r="L60" s="18">
        <f t="shared" si="1"/>
        <v>4961330.89</v>
      </c>
      <c r="M60" s="15">
        <v>14217867.5</v>
      </c>
      <c r="N60" s="15">
        <v>10919351.66</v>
      </c>
      <c r="P60" s="18">
        <f t="shared" si="2"/>
        <v>25137219.16</v>
      </c>
      <c r="Q60" s="15">
        <v>10010233</v>
      </c>
      <c r="R60" s="15">
        <v>118762</v>
      </c>
      <c r="S60" s="15">
        <v>757697</v>
      </c>
      <c r="T60" s="19">
        <f t="shared" si="3"/>
        <v>10886692</v>
      </c>
      <c r="U60" s="18">
        <f t="shared" si="4"/>
        <v>40985242.05</v>
      </c>
      <c r="V60" s="20">
        <f t="shared" si="5"/>
        <v>0.4214398914122622</v>
      </c>
      <c r="W60" s="20">
        <f t="shared" si="18"/>
        <v>0.031899731145458535</v>
      </c>
      <c r="X60" s="20">
        <f t="shared" si="6"/>
        <v>0.004999987950720336</v>
      </c>
      <c r="Y60" s="20">
        <f t="shared" si="7"/>
        <v>0.45833961050844096</v>
      </c>
      <c r="Z60" s="21">
        <f t="shared" si="8"/>
        <v>1.0582997332026773</v>
      </c>
      <c r="AA60" s="21">
        <f t="shared" si="9"/>
        <v>0.20887653179920007</v>
      </c>
      <c r="AB60" s="22"/>
      <c r="AC60" s="21">
        <f t="shared" si="10"/>
        <v>1.7255158755103182</v>
      </c>
      <c r="AD60" s="30">
        <v>651344.2937853107</v>
      </c>
      <c r="AE60" s="24">
        <f t="shared" si="11"/>
        <v>11239.049193496103</v>
      </c>
      <c r="AF60" s="25"/>
      <c r="AG60" s="26">
        <f t="shared" si="12"/>
        <v>2319349403.3785763</v>
      </c>
      <c r="AH60" s="20">
        <f t="shared" si="13"/>
        <v>0.2139104562155608</v>
      </c>
      <c r="AI60" s="20">
        <f t="shared" si="14"/>
        <v>1.0838047567728617</v>
      </c>
      <c r="AJ60" s="20">
        <f t="shared" si="15"/>
        <v>0.4315965927952976</v>
      </c>
      <c r="AK60" s="20">
        <f t="shared" si="16"/>
        <v>0.4693855951216945</v>
      </c>
      <c r="AL60" s="20">
        <f t="shared" si="17"/>
        <v>1.767</v>
      </c>
    </row>
    <row r="61" spans="1:38" ht="15">
      <c r="A61" s="12" t="s">
        <v>155</v>
      </c>
      <c r="B61" s="13" t="s">
        <v>156</v>
      </c>
      <c r="C61" s="14" t="s">
        <v>84</v>
      </c>
      <c r="D61" s="61"/>
      <c r="E61" s="32">
        <v>783248398</v>
      </c>
      <c r="F61" s="29">
        <v>113.11</v>
      </c>
      <c r="G61" s="17">
        <f t="shared" si="0"/>
        <v>1.1311</v>
      </c>
      <c r="H61" s="15">
        <v>1826580.5899999999</v>
      </c>
      <c r="K61" s="15">
        <v>21068.29</v>
      </c>
      <c r="L61" s="18">
        <f t="shared" si="1"/>
        <v>1847648.88</v>
      </c>
      <c r="M61" s="15">
        <v>7153176</v>
      </c>
      <c r="P61" s="18">
        <f t="shared" si="2"/>
        <v>7153176</v>
      </c>
      <c r="Q61" s="15">
        <v>6113821</v>
      </c>
      <c r="T61" s="19">
        <f t="shared" si="3"/>
        <v>6113821</v>
      </c>
      <c r="U61" s="18">
        <f t="shared" si="4"/>
        <v>15114645.879999999</v>
      </c>
      <c r="V61" s="20">
        <f t="shared" si="5"/>
        <v>0.7805724232071778</v>
      </c>
      <c r="W61" s="20">
        <f t="shared" si="18"/>
        <v>0</v>
      </c>
      <c r="X61" s="20">
        <f t="shared" si="6"/>
        <v>0</v>
      </c>
      <c r="Y61" s="20">
        <f t="shared" si="7"/>
        <v>0.7805724232071778</v>
      </c>
      <c r="Z61" s="21">
        <f t="shared" si="8"/>
        <v>0.9132704284190569</v>
      </c>
      <c r="AA61" s="21">
        <f t="shared" si="9"/>
        <v>0.23589564750057745</v>
      </c>
      <c r="AB61" s="22"/>
      <c r="AC61" s="21">
        <f t="shared" si="10"/>
        <v>1.929738499126812</v>
      </c>
      <c r="AD61" s="30">
        <v>388997.4665551839</v>
      </c>
      <c r="AE61" s="24">
        <f t="shared" si="11"/>
        <v>7506.633872743329</v>
      </c>
      <c r="AF61" s="25"/>
      <c r="AG61" s="26">
        <f t="shared" si="12"/>
        <v>692466093.1836265</v>
      </c>
      <c r="AH61" s="20">
        <f t="shared" si="13"/>
        <v>0.26682156688790315</v>
      </c>
      <c r="AI61" s="20">
        <f t="shared" si="14"/>
        <v>1.0330001815847953</v>
      </c>
      <c r="AJ61" s="20">
        <f t="shared" si="15"/>
        <v>0.8829054678896389</v>
      </c>
      <c r="AK61" s="20">
        <f t="shared" si="16"/>
        <v>0.8829054678896389</v>
      </c>
      <c r="AL61" s="20">
        <f t="shared" si="17"/>
        <v>2.183</v>
      </c>
    </row>
    <row r="62" spans="1:38" ht="15">
      <c r="A62" s="12" t="s">
        <v>157</v>
      </c>
      <c r="B62" s="13" t="s">
        <v>158</v>
      </c>
      <c r="C62" s="14" t="s">
        <v>84</v>
      </c>
      <c r="D62" s="61"/>
      <c r="E62" s="32">
        <v>1945476473</v>
      </c>
      <c r="F62" s="29">
        <v>107.3</v>
      </c>
      <c r="G62" s="17">
        <f t="shared" si="0"/>
        <v>1.073</v>
      </c>
      <c r="H62" s="15">
        <v>4168740.32</v>
      </c>
      <c r="K62" s="15">
        <v>48114.03</v>
      </c>
      <c r="L62" s="18">
        <f t="shared" si="1"/>
        <v>4216854.35</v>
      </c>
      <c r="M62" s="15">
        <v>28226840</v>
      </c>
      <c r="P62" s="18">
        <f t="shared" si="2"/>
        <v>28226840</v>
      </c>
      <c r="Q62" s="15">
        <v>14422477</v>
      </c>
      <c r="R62" s="15">
        <v>97290</v>
      </c>
      <c r="S62" s="15">
        <v>645907</v>
      </c>
      <c r="T62" s="19">
        <f t="shared" si="3"/>
        <v>15165674</v>
      </c>
      <c r="U62" s="18">
        <f t="shared" si="4"/>
        <v>47609368.35</v>
      </c>
      <c r="V62" s="20">
        <f t="shared" si="5"/>
        <v>0.7413339200016119</v>
      </c>
      <c r="W62" s="20">
        <f t="shared" si="18"/>
        <v>0.03320045289491404</v>
      </c>
      <c r="X62" s="20">
        <f t="shared" si="6"/>
        <v>0.005000831485254358</v>
      </c>
      <c r="Y62" s="20">
        <f t="shared" si="7"/>
        <v>0.7795352043817803</v>
      </c>
      <c r="Z62" s="21">
        <f t="shared" si="8"/>
        <v>1.450895983155896</v>
      </c>
      <c r="AA62" s="21">
        <f t="shared" si="9"/>
        <v>0.21675175251528211</v>
      </c>
      <c r="AB62" s="22"/>
      <c r="AC62" s="21">
        <f t="shared" si="10"/>
        <v>2.4471829400529588</v>
      </c>
      <c r="AD62" s="30">
        <v>410068.14391231834</v>
      </c>
      <c r="AE62" s="24">
        <f t="shared" si="11"/>
        <v>10035.117660414071</v>
      </c>
      <c r="AF62" s="25"/>
      <c r="AG62" s="26">
        <f t="shared" si="12"/>
        <v>1813118800.55918</v>
      </c>
      <c r="AH62" s="20">
        <f t="shared" si="13"/>
        <v>0.2325746304488977</v>
      </c>
      <c r="AI62" s="20">
        <f t="shared" si="14"/>
        <v>1.5568113899262763</v>
      </c>
      <c r="AJ62" s="20">
        <f t="shared" si="15"/>
        <v>0.7954512961617295</v>
      </c>
      <c r="AK62" s="20">
        <f t="shared" si="16"/>
        <v>0.83644127430165</v>
      </c>
      <c r="AL62" s="20">
        <f t="shared" si="17"/>
        <v>2.626</v>
      </c>
    </row>
    <row r="63" spans="1:38" ht="15">
      <c r="A63" s="12" t="s">
        <v>159</v>
      </c>
      <c r="B63" s="13" t="s">
        <v>160</v>
      </c>
      <c r="C63" s="14" t="s">
        <v>84</v>
      </c>
      <c r="D63" s="61"/>
      <c r="E63" s="32">
        <v>1503208307</v>
      </c>
      <c r="F63" s="29">
        <v>100.71</v>
      </c>
      <c r="G63" s="17">
        <f t="shared" si="0"/>
        <v>1.0070999999999999</v>
      </c>
      <c r="H63" s="15">
        <v>3451040.0199999996</v>
      </c>
      <c r="K63" s="15">
        <v>39664.1</v>
      </c>
      <c r="L63" s="18">
        <f t="shared" si="1"/>
        <v>3490704.1199999996</v>
      </c>
      <c r="M63" s="15">
        <v>21796369.5</v>
      </c>
      <c r="P63" s="18">
        <f t="shared" si="2"/>
        <v>21796369.5</v>
      </c>
      <c r="Q63" s="15">
        <v>14831340</v>
      </c>
      <c r="S63" s="15">
        <v>528597</v>
      </c>
      <c r="T63" s="19">
        <f t="shared" si="3"/>
        <v>15359937</v>
      </c>
      <c r="U63" s="18">
        <f t="shared" si="4"/>
        <v>40647010.620000005</v>
      </c>
      <c r="V63" s="20">
        <f t="shared" si="5"/>
        <v>0.9866456918136229</v>
      </c>
      <c r="W63" s="20">
        <f t="shared" si="18"/>
        <v>0.03516458747190784</v>
      </c>
      <c r="X63" s="20">
        <f t="shared" si="6"/>
        <v>0</v>
      </c>
      <c r="Y63" s="20">
        <f t="shared" si="7"/>
        <v>1.0218102792855308</v>
      </c>
      <c r="Z63" s="21">
        <f t="shared" si="8"/>
        <v>1.449989958045116</v>
      </c>
      <c r="AA63" s="21">
        <f t="shared" si="9"/>
        <v>0.23221692587413298</v>
      </c>
      <c r="AB63" s="22"/>
      <c r="AC63" s="21">
        <f t="shared" si="10"/>
        <v>2.7040171632047802</v>
      </c>
      <c r="AD63" s="30">
        <v>319460.63287744706</v>
      </c>
      <c r="AE63" s="24">
        <f t="shared" si="11"/>
        <v>8638.270342688782</v>
      </c>
      <c r="AF63" s="25"/>
      <c r="AG63" s="26">
        <f t="shared" si="12"/>
        <v>1492610770.5292425</v>
      </c>
      <c r="AH63" s="20">
        <f t="shared" si="13"/>
        <v>0.23386566604783932</v>
      </c>
      <c r="AI63" s="20">
        <f t="shared" si="14"/>
        <v>1.4602848867472362</v>
      </c>
      <c r="AJ63" s="20">
        <f t="shared" si="15"/>
        <v>0.9936508762254997</v>
      </c>
      <c r="AK63" s="20">
        <f t="shared" si="16"/>
        <v>1.029065132268458</v>
      </c>
      <c r="AL63" s="20">
        <f t="shared" si="17"/>
        <v>2.723</v>
      </c>
    </row>
    <row r="64" spans="1:38" ht="15">
      <c r="A64" s="12" t="s">
        <v>161</v>
      </c>
      <c r="B64" s="13" t="s">
        <v>162</v>
      </c>
      <c r="C64" s="14" t="s">
        <v>84</v>
      </c>
      <c r="D64" s="61"/>
      <c r="E64" s="32">
        <v>853028003</v>
      </c>
      <c r="F64" s="29">
        <v>92.6</v>
      </c>
      <c r="G64" s="17">
        <f t="shared" si="0"/>
        <v>0.9259999999999999</v>
      </c>
      <c r="H64" s="15">
        <v>2109619.46</v>
      </c>
      <c r="K64" s="15">
        <v>24364.39</v>
      </c>
      <c r="L64" s="18">
        <f t="shared" si="1"/>
        <v>2133983.85</v>
      </c>
      <c r="M64" s="15">
        <v>8368789.5</v>
      </c>
      <c r="N64" s="15">
        <v>5072966.84</v>
      </c>
      <c r="P64" s="18">
        <f t="shared" si="2"/>
        <v>13441756.34</v>
      </c>
      <c r="Q64" s="15">
        <v>5653766</v>
      </c>
      <c r="T64" s="19">
        <f t="shared" si="3"/>
        <v>5653766</v>
      </c>
      <c r="U64" s="18">
        <f t="shared" si="4"/>
        <v>21229506.19</v>
      </c>
      <c r="V64" s="20">
        <f t="shared" si="5"/>
        <v>0.6627878545741013</v>
      </c>
      <c r="W64" s="20">
        <f t="shared" si="18"/>
        <v>0</v>
      </c>
      <c r="X64" s="20">
        <f t="shared" si="6"/>
        <v>0</v>
      </c>
      <c r="Y64" s="20">
        <f t="shared" si="7"/>
        <v>0.6627878545741013</v>
      </c>
      <c r="Z64" s="21">
        <f t="shared" si="8"/>
        <v>1.575769645630262</v>
      </c>
      <c r="AA64" s="21">
        <f t="shared" si="9"/>
        <v>0.2501657439726513</v>
      </c>
      <c r="AB64" s="22"/>
      <c r="AC64" s="21">
        <f t="shared" si="10"/>
        <v>2.488723244177015</v>
      </c>
      <c r="AD64" s="30">
        <v>388981.6037735849</v>
      </c>
      <c r="AE64" s="24">
        <f t="shared" si="11"/>
        <v>9680.675588685745</v>
      </c>
      <c r="AF64" s="25"/>
      <c r="AG64" s="26">
        <f t="shared" si="12"/>
        <v>921196547.5161988</v>
      </c>
      <c r="AH64" s="20">
        <f t="shared" si="13"/>
        <v>0.23165347891867505</v>
      </c>
      <c r="AI64" s="20">
        <f t="shared" si="14"/>
        <v>1.4591626918536225</v>
      </c>
      <c r="AJ64" s="20">
        <f t="shared" si="15"/>
        <v>0.6137415533356178</v>
      </c>
      <c r="AK64" s="20">
        <f t="shared" si="16"/>
        <v>0.6137415533356178</v>
      </c>
      <c r="AL64" s="20">
        <f t="shared" si="17"/>
        <v>2.305</v>
      </c>
    </row>
    <row r="65" spans="1:38" ht="15">
      <c r="A65" s="12" t="s">
        <v>163</v>
      </c>
      <c r="B65" s="13" t="s">
        <v>164</v>
      </c>
      <c r="C65" s="14" t="s">
        <v>84</v>
      </c>
      <c r="D65" s="61"/>
      <c r="E65" s="32">
        <v>1180303192</v>
      </c>
      <c r="F65" s="29">
        <v>92.87</v>
      </c>
      <c r="G65" s="17">
        <f t="shared" si="0"/>
        <v>0.9287000000000001</v>
      </c>
      <c r="H65" s="15">
        <v>2853558.63</v>
      </c>
      <c r="K65" s="15">
        <v>33177.16</v>
      </c>
      <c r="L65" s="18">
        <f t="shared" si="1"/>
        <v>2886735.79</v>
      </c>
      <c r="M65" s="15">
        <v>9038413</v>
      </c>
      <c r="N65" s="15">
        <v>6702817.52</v>
      </c>
      <c r="P65" s="18">
        <f t="shared" si="2"/>
        <v>15741230.52</v>
      </c>
      <c r="Q65" s="15">
        <v>7424999.56</v>
      </c>
      <c r="R65" s="15">
        <v>117919</v>
      </c>
      <c r="T65" s="19">
        <f t="shared" si="3"/>
        <v>7542918.56</v>
      </c>
      <c r="U65" s="18">
        <f t="shared" si="4"/>
        <v>26170884.869999997</v>
      </c>
      <c r="V65" s="20">
        <f t="shared" si="5"/>
        <v>0.6290756146663034</v>
      </c>
      <c r="W65" s="20">
        <f t="shared" si="18"/>
        <v>0</v>
      </c>
      <c r="X65" s="20">
        <f t="shared" si="6"/>
        <v>0.009990568592819667</v>
      </c>
      <c r="Y65" s="20">
        <f t="shared" si="7"/>
        <v>0.6390661832591231</v>
      </c>
      <c r="Z65" s="21">
        <f t="shared" si="8"/>
        <v>1.3336599126980926</v>
      </c>
      <c r="AA65" s="21">
        <f t="shared" si="9"/>
        <v>0.2445757843887963</v>
      </c>
      <c r="AB65" s="22"/>
      <c r="AC65" s="21">
        <f t="shared" si="10"/>
        <v>2.2173018803460116</v>
      </c>
      <c r="AD65" s="30">
        <v>549754.7632311977</v>
      </c>
      <c r="AE65" s="24">
        <f t="shared" si="11"/>
        <v>12189.722702417112</v>
      </c>
      <c r="AF65" s="25"/>
      <c r="AG65" s="26">
        <f t="shared" si="12"/>
        <v>1270919771.723915</v>
      </c>
      <c r="AH65" s="20">
        <f t="shared" si="13"/>
        <v>0.2271375309618751</v>
      </c>
      <c r="AI65" s="20">
        <f t="shared" si="14"/>
        <v>1.2385699609227185</v>
      </c>
      <c r="AJ65" s="20">
        <f t="shared" si="15"/>
        <v>0.584222523340596</v>
      </c>
      <c r="AK65" s="20">
        <f t="shared" si="16"/>
        <v>0.5935007643927477</v>
      </c>
      <c r="AL65" s="20">
        <f t="shared" si="17"/>
        <v>2.06</v>
      </c>
    </row>
    <row r="66" spans="1:38" ht="15">
      <c r="A66" s="12" t="s">
        <v>165</v>
      </c>
      <c r="B66" s="13" t="s">
        <v>166</v>
      </c>
      <c r="C66" s="14" t="s">
        <v>84</v>
      </c>
      <c r="D66" s="61"/>
      <c r="E66" s="32">
        <v>2171858700</v>
      </c>
      <c r="F66" s="29">
        <v>90.78</v>
      </c>
      <c r="G66" s="17">
        <f aca="true" t="shared" si="19" ref="G66:G129">F66/100</f>
        <v>0.9078</v>
      </c>
      <c r="H66" s="15">
        <v>5332217.99</v>
      </c>
      <c r="K66" s="15">
        <v>61407.2</v>
      </c>
      <c r="L66" s="18">
        <f aca="true" t="shared" si="20" ref="L66:L129">SUM(H66:K66)</f>
        <v>5393625.19</v>
      </c>
      <c r="M66" s="15">
        <v>25518325.5</v>
      </c>
      <c r="N66" s="15">
        <v>9897661.19</v>
      </c>
      <c r="P66" s="18">
        <f aca="true" t="shared" si="21" ref="P66:P129">SUM(M66:O66)</f>
        <v>35415986.69</v>
      </c>
      <c r="Q66" s="15">
        <v>13028227</v>
      </c>
      <c r="R66" s="15">
        <v>222103</v>
      </c>
      <c r="S66" s="15">
        <v>816497</v>
      </c>
      <c r="T66" s="19">
        <f aca="true" t="shared" si="22" ref="T66:T129">SUM(Q66:S66)</f>
        <v>14066827</v>
      </c>
      <c r="U66" s="18">
        <f aca="true" t="shared" si="23" ref="U66:U129">S66+R66+Q66+O66+N66+M66+K66+J66+I66+H66</f>
        <v>54876438.88</v>
      </c>
      <c r="V66" s="20">
        <f aca="true" t="shared" si="24" ref="V66:V129">(Q66/$E66)*100</f>
        <v>0.5998653135215473</v>
      </c>
      <c r="W66" s="20">
        <f t="shared" si="18"/>
        <v>0.03759438862205907</v>
      </c>
      <c r="X66" s="20">
        <f aca="true" t="shared" si="25" ref="X66:X129">(R66/$E66)*100</f>
        <v>0.010226401929370452</v>
      </c>
      <c r="Y66" s="20">
        <f aca="true" t="shared" si="26" ref="Y66:Y129">(T66/$E66)*100</f>
        <v>0.6476861040729767</v>
      </c>
      <c r="Z66" s="21">
        <f aca="true" t="shared" si="27" ref="Z66:Z129">(P66/E66)*100</f>
        <v>1.630676373651748</v>
      </c>
      <c r="AA66" s="21">
        <f aca="true" t="shared" si="28" ref="AA66:AA129">(L66/E66)*100</f>
        <v>0.24834144090497234</v>
      </c>
      <c r="AB66" s="22"/>
      <c r="AC66" s="21">
        <f aca="true" t="shared" si="29" ref="AC66:AC129">((U66/E66)*100)-AB66</f>
        <v>2.526703918629697</v>
      </c>
      <c r="AD66" s="30">
        <v>408341.7798913043</v>
      </c>
      <c r="AE66" s="24">
        <f aca="true" t="shared" si="30" ref="AE66:AE129">AD66/100*AC66</f>
        <v>10317.58775391584</v>
      </c>
      <c r="AF66" s="25"/>
      <c r="AG66" s="26">
        <f aca="true" t="shared" si="31" ref="AG66:AG129">E66/G66</f>
        <v>2392441837.409121</v>
      </c>
      <c r="AH66" s="20">
        <f aca="true" t="shared" si="32" ref="AH66:AH129">(L66/AG66)*100</f>
        <v>0.2254443600535339</v>
      </c>
      <c r="AI66" s="20">
        <f aca="true" t="shared" si="33" ref="AI66:AI129">(P66/AG66)*100</f>
        <v>1.4803280120010567</v>
      </c>
      <c r="AJ66" s="20">
        <f aca="true" t="shared" si="34" ref="AJ66:AJ129">(Q66/AG66)*100</f>
        <v>0.5445577316148605</v>
      </c>
      <c r="AK66" s="20">
        <f aca="true" t="shared" si="35" ref="AK66:AK129">(T66/AG66)*100</f>
        <v>0.5879694452774482</v>
      </c>
      <c r="AL66" s="20">
        <f aca="true" t="shared" si="36" ref="AL66:AL129">ROUND(AH66,3)+ROUND(AI66,3)+ROUND(AK66,3)</f>
        <v>2.293</v>
      </c>
    </row>
    <row r="67" spans="1:38" ht="15">
      <c r="A67" s="12" t="s">
        <v>167</v>
      </c>
      <c r="B67" s="13" t="s">
        <v>168</v>
      </c>
      <c r="C67" s="14" t="s">
        <v>84</v>
      </c>
      <c r="D67" s="61"/>
      <c r="E67" s="32">
        <v>1729369324</v>
      </c>
      <c r="F67" s="29">
        <v>97.25</v>
      </c>
      <c r="G67" s="17">
        <f t="shared" si="19"/>
        <v>0.9725</v>
      </c>
      <c r="H67" s="15">
        <v>3852036.14</v>
      </c>
      <c r="K67" s="15">
        <v>44424.14</v>
      </c>
      <c r="L67" s="18">
        <f t="shared" si="20"/>
        <v>3896460.2800000003</v>
      </c>
      <c r="M67" s="15">
        <v>12903066</v>
      </c>
      <c r="N67" s="15">
        <v>8671670.15</v>
      </c>
      <c r="P67" s="18">
        <f t="shared" si="21"/>
        <v>21574736.15</v>
      </c>
      <c r="Q67" s="15">
        <v>4634042</v>
      </c>
      <c r="R67" s="15">
        <v>172937</v>
      </c>
      <c r="T67" s="19">
        <f t="shared" si="22"/>
        <v>4806979</v>
      </c>
      <c r="U67" s="18">
        <f t="shared" si="23"/>
        <v>30278175.43</v>
      </c>
      <c r="V67" s="20">
        <f t="shared" si="24"/>
        <v>0.2679613854420376</v>
      </c>
      <c r="W67" s="20">
        <f aca="true" t="shared" si="37" ref="W67:W130">(S67/$E67)*100</f>
        <v>0</v>
      </c>
      <c r="X67" s="20">
        <f t="shared" si="25"/>
        <v>0.010000003908939466</v>
      </c>
      <c r="Y67" s="20">
        <f t="shared" si="26"/>
        <v>0.2779613893509771</v>
      </c>
      <c r="Z67" s="21">
        <f t="shared" si="27"/>
        <v>1.2475493725133289</v>
      </c>
      <c r="AA67" s="21">
        <f t="shared" si="28"/>
        <v>0.22531105565048176</v>
      </c>
      <c r="AB67" s="22"/>
      <c r="AC67" s="21">
        <f t="shared" si="29"/>
        <v>1.7508218175147878</v>
      </c>
      <c r="AD67" s="30">
        <v>824891.0686628807</v>
      </c>
      <c r="AE67" s="24">
        <f t="shared" si="30"/>
        <v>14442.372800880605</v>
      </c>
      <c r="AF67" s="25"/>
      <c r="AG67" s="26">
        <f t="shared" si="31"/>
        <v>1778271798.4575834</v>
      </c>
      <c r="AH67" s="20">
        <f t="shared" si="32"/>
        <v>0.21911500162009354</v>
      </c>
      <c r="AI67" s="20">
        <f t="shared" si="33"/>
        <v>1.2132417647692124</v>
      </c>
      <c r="AJ67" s="20">
        <f t="shared" si="34"/>
        <v>0.2605924473423816</v>
      </c>
      <c r="AK67" s="20">
        <f t="shared" si="35"/>
        <v>0.2703174511438252</v>
      </c>
      <c r="AL67" s="20">
        <f t="shared" si="36"/>
        <v>1.7020000000000002</v>
      </c>
    </row>
    <row r="68" spans="1:38" ht="15">
      <c r="A68" s="12" t="s">
        <v>169</v>
      </c>
      <c r="B68" s="13" t="s">
        <v>170</v>
      </c>
      <c r="C68" s="14" t="s">
        <v>84</v>
      </c>
      <c r="D68" s="61"/>
      <c r="E68" s="32">
        <v>1623247616</v>
      </c>
      <c r="F68" s="29">
        <v>96.08</v>
      </c>
      <c r="G68" s="17">
        <f t="shared" si="19"/>
        <v>0.9608</v>
      </c>
      <c r="H68" s="15">
        <v>3758104.66</v>
      </c>
      <c r="K68" s="15">
        <v>43314.49</v>
      </c>
      <c r="L68" s="18">
        <f t="shared" si="20"/>
        <v>3801419.1500000004</v>
      </c>
      <c r="M68" s="15">
        <v>10413396</v>
      </c>
      <c r="N68" s="15">
        <v>13288823.5</v>
      </c>
      <c r="P68" s="18">
        <f t="shared" si="21"/>
        <v>23702219.5</v>
      </c>
      <c r="Q68" s="15">
        <v>10016201</v>
      </c>
      <c r="S68" s="15">
        <v>576509</v>
      </c>
      <c r="T68" s="19">
        <f t="shared" si="22"/>
        <v>10592710</v>
      </c>
      <c r="U68" s="18">
        <f t="shared" si="23"/>
        <v>38096348.650000006</v>
      </c>
      <c r="V68" s="20">
        <f t="shared" si="24"/>
        <v>0.6170470174280546</v>
      </c>
      <c r="W68" s="20">
        <f t="shared" si="37"/>
        <v>0.0355157767870703</v>
      </c>
      <c r="X68" s="20">
        <f t="shared" si="25"/>
        <v>0</v>
      </c>
      <c r="Y68" s="20">
        <f t="shared" si="26"/>
        <v>0.6525627942151249</v>
      </c>
      <c r="Z68" s="21">
        <f t="shared" si="27"/>
        <v>1.4601727590031466</v>
      </c>
      <c r="AA68" s="21">
        <f t="shared" si="28"/>
        <v>0.23418603006283423</v>
      </c>
      <c r="AB68" s="22"/>
      <c r="AC68" s="21">
        <f t="shared" si="29"/>
        <v>2.3469215832811057</v>
      </c>
      <c r="AD68" s="30">
        <v>531722.4203338391</v>
      </c>
      <c r="AE68" s="24">
        <f t="shared" si="30"/>
        <v>12479.108245959555</v>
      </c>
      <c r="AF68" s="25"/>
      <c r="AG68" s="26">
        <f t="shared" si="31"/>
        <v>1689475037.468776</v>
      </c>
      <c r="AH68" s="20">
        <f t="shared" si="32"/>
        <v>0.22500593768437116</v>
      </c>
      <c r="AI68" s="20">
        <f t="shared" si="33"/>
        <v>1.4029339868502233</v>
      </c>
      <c r="AJ68" s="20">
        <f t="shared" si="34"/>
        <v>0.5928587743448749</v>
      </c>
      <c r="AK68" s="20">
        <f t="shared" si="35"/>
        <v>0.626982332681892</v>
      </c>
      <c r="AL68" s="20">
        <f t="shared" si="36"/>
        <v>2.255</v>
      </c>
    </row>
    <row r="69" spans="1:38" ht="15">
      <c r="A69" s="12" t="s">
        <v>171</v>
      </c>
      <c r="B69" s="13" t="s">
        <v>172</v>
      </c>
      <c r="C69" s="14" t="s">
        <v>84</v>
      </c>
      <c r="D69" s="61"/>
      <c r="E69" s="32">
        <v>2293302355</v>
      </c>
      <c r="F69" s="29">
        <v>86.33</v>
      </c>
      <c r="G69" s="17">
        <f t="shared" si="19"/>
        <v>0.8633</v>
      </c>
      <c r="H69" s="15">
        <v>5158573.55</v>
      </c>
      <c r="K69" s="15">
        <v>60285.21</v>
      </c>
      <c r="L69" s="18">
        <f t="shared" si="20"/>
        <v>5218858.76</v>
      </c>
      <c r="M69" s="15">
        <v>19887998</v>
      </c>
      <c r="P69" s="18">
        <f t="shared" si="21"/>
        <v>19887998</v>
      </c>
      <c r="Q69" s="15">
        <v>13563392.24</v>
      </c>
      <c r="S69" s="15">
        <v>799862</v>
      </c>
      <c r="T69" s="19">
        <f t="shared" si="22"/>
        <v>14363254.24</v>
      </c>
      <c r="U69" s="18">
        <f t="shared" si="23"/>
        <v>39470111</v>
      </c>
      <c r="V69" s="20">
        <f t="shared" si="24"/>
        <v>0.5914349763095237</v>
      </c>
      <c r="W69" s="20">
        <f t="shared" si="37"/>
        <v>0.03487817462255211</v>
      </c>
      <c r="X69" s="20">
        <f t="shared" si="25"/>
        <v>0</v>
      </c>
      <c r="Y69" s="20">
        <f t="shared" si="26"/>
        <v>0.6263131509320758</v>
      </c>
      <c r="Z69" s="21">
        <f t="shared" si="27"/>
        <v>0.8672209295315533</v>
      </c>
      <c r="AA69" s="21">
        <f t="shared" si="28"/>
        <v>0.2275695897063691</v>
      </c>
      <c r="AB69" s="22"/>
      <c r="AC69" s="21">
        <f t="shared" si="29"/>
        <v>1.7211036701699982</v>
      </c>
      <c r="AD69" s="30">
        <v>472908.69686800893</v>
      </c>
      <c r="AE69" s="24">
        <f t="shared" si="30"/>
        <v>8139.2489383484135</v>
      </c>
      <c r="AF69" s="25"/>
      <c r="AG69" s="26">
        <f t="shared" si="31"/>
        <v>2656437339.279509</v>
      </c>
      <c r="AH69" s="20">
        <f t="shared" si="32"/>
        <v>0.19646082679350843</v>
      </c>
      <c r="AI69" s="20">
        <f t="shared" si="33"/>
        <v>0.7486718284645898</v>
      </c>
      <c r="AJ69" s="20">
        <f t="shared" si="34"/>
        <v>0.5105858150480118</v>
      </c>
      <c r="AK69" s="20">
        <f t="shared" si="35"/>
        <v>0.5406961431996611</v>
      </c>
      <c r="AL69" s="20">
        <f t="shared" si="36"/>
        <v>1.4860000000000002</v>
      </c>
    </row>
    <row r="70" spans="1:38" ht="15">
      <c r="A70" s="12" t="s">
        <v>173</v>
      </c>
      <c r="B70" s="13" t="s">
        <v>174</v>
      </c>
      <c r="C70" s="14" t="s">
        <v>84</v>
      </c>
      <c r="D70" s="61"/>
      <c r="E70" s="32">
        <v>7999710453</v>
      </c>
      <c r="F70" s="29">
        <v>92.14</v>
      </c>
      <c r="G70" s="17">
        <f t="shared" si="19"/>
        <v>0.9214</v>
      </c>
      <c r="H70" s="15">
        <v>18378073.36</v>
      </c>
      <c r="K70" s="15">
        <v>213959.88</v>
      </c>
      <c r="L70" s="18">
        <f t="shared" si="20"/>
        <v>18592033.24</v>
      </c>
      <c r="M70" s="15">
        <v>71671390.5</v>
      </c>
      <c r="P70" s="18">
        <f t="shared" si="21"/>
        <v>71671390.5</v>
      </c>
      <c r="Q70" s="15">
        <v>41019328.77</v>
      </c>
      <c r="S70" s="15">
        <v>2817760.19</v>
      </c>
      <c r="T70" s="19">
        <f t="shared" si="22"/>
        <v>43837088.96</v>
      </c>
      <c r="U70" s="18">
        <f t="shared" si="23"/>
        <v>134100512.7</v>
      </c>
      <c r="V70" s="20">
        <f t="shared" si="24"/>
        <v>0.5127601681460509</v>
      </c>
      <c r="W70" s="20">
        <f t="shared" si="37"/>
        <v>0.035223277224281306</v>
      </c>
      <c r="X70" s="20">
        <f t="shared" si="25"/>
        <v>0</v>
      </c>
      <c r="Y70" s="20">
        <f t="shared" si="26"/>
        <v>0.5479834453703321</v>
      </c>
      <c r="Z70" s="21">
        <f t="shared" si="27"/>
        <v>0.8959248077925401</v>
      </c>
      <c r="AA70" s="21">
        <f t="shared" si="28"/>
        <v>0.23240882715983469</v>
      </c>
      <c r="AB70" s="22"/>
      <c r="AC70" s="21">
        <f t="shared" si="29"/>
        <v>1.676317080322707</v>
      </c>
      <c r="AD70" s="30">
        <v>510382.40433124156</v>
      </c>
      <c r="AE70" s="24">
        <f t="shared" si="30"/>
        <v>8555.627418766302</v>
      </c>
      <c r="AF70" s="25"/>
      <c r="AG70" s="26">
        <f t="shared" si="31"/>
        <v>8682125518.775776</v>
      </c>
      <c r="AH70" s="20">
        <f t="shared" si="32"/>
        <v>0.21414149334507168</v>
      </c>
      <c r="AI70" s="20">
        <f t="shared" si="33"/>
        <v>0.8255051179000467</v>
      </c>
      <c r="AJ70" s="20">
        <f t="shared" si="34"/>
        <v>0.47245721892977116</v>
      </c>
      <c r="AK70" s="20">
        <f t="shared" si="35"/>
        <v>0.504911946564224</v>
      </c>
      <c r="AL70" s="20">
        <f t="shared" si="36"/>
        <v>1.545</v>
      </c>
    </row>
    <row r="71" spans="1:38" ht="15">
      <c r="A71" s="12" t="s">
        <v>175</v>
      </c>
      <c r="B71" s="13" t="s">
        <v>176</v>
      </c>
      <c r="C71" s="14" t="s">
        <v>84</v>
      </c>
      <c r="D71" s="61"/>
      <c r="E71" s="32">
        <v>1628911681</v>
      </c>
      <c r="F71" s="29">
        <v>92.05</v>
      </c>
      <c r="G71" s="17">
        <f t="shared" si="19"/>
        <v>0.9205</v>
      </c>
      <c r="H71" s="15">
        <v>3961289.9</v>
      </c>
      <c r="K71" s="15">
        <v>45553.76</v>
      </c>
      <c r="L71" s="18">
        <f t="shared" si="20"/>
        <v>4006843.6599999997</v>
      </c>
      <c r="M71" s="15">
        <v>24310114</v>
      </c>
      <c r="P71" s="18">
        <f t="shared" si="21"/>
        <v>24310114</v>
      </c>
      <c r="Q71" s="15">
        <v>8189474</v>
      </c>
      <c r="S71" s="15">
        <v>605126</v>
      </c>
      <c r="T71" s="19">
        <f t="shared" si="22"/>
        <v>8794600</v>
      </c>
      <c r="U71" s="18">
        <f t="shared" si="23"/>
        <v>37111557.660000004</v>
      </c>
      <c r="V71" s="20">
        <f t="shared" si="24"/>
        <v>0.5027573990366639</v>
      </c>
      <c r="W71" s="20">
        <f t="shared" si="37"/>
        <v>0.03714909820208969</v>
      </c>
      <c r="X71" s="20">
        <f t="shared" si="25"/>
        <v>0</v>
      </c>
      <c r="Y71" s="20">
        <f t="shared" si="26"/>
        <v>0.5399064972387536</v>
      </c>
      <c r="Z71" s="21">
        <f t="shared" si="27"/>
        <v>1.4924144926676353</v>
      </c>
      <c r="AA71" s="21">
        <f t="shared" si="28"/>
        <v>0.24598286737929037</v>
      </c>
      <c r="AB71" s="22"/>
      <c r="AC71" s="21">
        <f t="shared" si="29"/>
        <v>2.2783038572856795</v>
      </c>
      <c r="AD71" s="30">
        <v>475926.7282683094</v>
      </c>
      <c r="AE71" s="24">
        <f t="shared" si="30"/>
        <v>10843.057007990428</v>
      </c>
      <c r="AF71" s="25"/>
      <c r="AG71" s="26">
        <f t="shared" si="31"/>
        <v>1769594438.8919065</v>
      </c>
      <c r="AH71" s="20">
        <f t="shared" si="32"/>
        <v>0.2264272294226368</v>
      </c>
      <c r="AI71" s="20">
        <f t="shared" si="33"/>
        <v>1.3737675405005585</v>
      </c>
      <c r="AJ71" s="20">
        <f t="shared" si="34"/>
        <v>0.46278818581324915</v>
      </c>
      <c r="AK71" s="20">
        <f t="shared" si="35"/>
        <v>0.49698393070827274</v>
      </c>
      <c r="AL71" s="20">
        <f t="shared" si="36"/>
        <v>2.097</v>
      </c>
    </row>
    <row r="72" spans="1:38" ht="15">
      <c r="A72" s="12" t="s">
        <v>177</v>
      </c>
      <c r="B72" s="13" t="s">
        <v>178</v>
      </c>
      <c r="C72" s="14" t="s">
        <v>84</v>
      </c>
      <c r="D72" s="61"/>
      <c r="E72" s="32">
        <v>2848072602</v>
      </c>
      <c r="F72" s="29">
        <v>84.1</v>
      </c>
      <c r="G72" s="17">
        <f t="shared" si="19"/>
        <v>0.841</v>
      </c>
      <c r="H72" s="15">
        <v>7630992.22</v>
      </c>
      <c r="K72" s="15">
        <v>88315.55</v>
      </c>
      <c r="L72" s="18">
        <f t="shared" si="20"/>
        <v>7719307.77</v>
      </c>
      <c r="M72" s="15">
        <v>49779649.5</v>
      </c>
      <c r="P72" s="18">
        <f t="shared" si="21"/>
        <v>49779649.5</v>
      </c>
      <c r="Q72" s="15">
        <v>15064270.83</v>
      </c>
      <c r="S72" s="15">
        <v>1170894.94</v>
      </c>
      <c r="T72" s="19">
        <f t="shared" si="22"/>
        <v>16235165.77</v>
      </c>
      <c r="U72" s="18">
        <f t="shared" si="23"/>
        <v>73734123.03999999</v>
      </c>
      <c r="V72" s="20">
        <f t="shared" si="24"/>
        <v>0.5289286101562659</v>
      </c>
      <c r="W72" s="20">
        <f t="shared" si="37"/>
        <v>0.04111183609497045</v>
      </c>
      <c r="X72" s="20">
        <f t="shared" si="25"/>
        <v>0</v>
      </c>
      <c r="Y72" s="20">
        <f t="shared" si="26"/>
        <v>0.5700404462512364</v>
      </c>
      <c r="Z72" s="21">
        <f t="shared" si="27"/>
        <v>1.747836395218411</v>
      </c>
      <c r="AA72" s="21">
        <f t="shared" si="28"/>
        <v>0.2710362005722493</v>
      </c>
      <c r="AB72" s="22"/>
      <c r="AC72" s="21">
        <f t="shared" si="29"/>
        <v>2.5889130420418964</v>
      </c>
      <c r="AD72" s="30">
        <v>436564.13213448005</v>
      </c>
      <c r="AE72" s="24">
        <f t="shared" si="30"/>
        <v>11302.265753706572</v>
      </c>
      <c r="AF72" s="25"/>
      <c r="AG72" s="26">
        <f t="shared" si="31"/>
        <v>3386531036.86088</v>
      </c>
      <c r="AH72" s="20">
        <f t="shared" si="32"/>
        <v>0.22794144468126165</v>
      </c>
      <c r="AI72" s="20">
        <f t="shared" si="33"/>
        <v>1.4699304083786837</v>
      </c>
      <c r="AJ72" s="20">
        <f t="shared" si="34"/>
        <v>0.4448289611414196</v>
      </c>
      <c r="AK72" s="20">
        <f t="shared" si="35"/>
        <v>0.47940401529728977</v>
      </c>
      <c r="AL72" s="20">
        <f t="shared" si="36"/>
        <v>2.177</v>
      </c>
    </row>
    <row r="73" spans="1:38" ht="15">
      <c r="A73" s="12" t="s">
        <v>179</v>
      </c>
      <c r="B73" s="13" t="s">
        <v>180</v>
      </c>
      <c r="C73" s="14" t="s">
        <v>84</v>
      </c>
      <c r="D73" s="61"/>
      <c r="E73" s="32">
        <v>1550641508</v>
      </c>
      <c r="F73" s="29">
        <v>86.66</v>
      </c>
      <c r="G73" s="17">
        <f t="shared" si="19"/>
        <v>0.8665999999999999</v>
      </c>
      <c r="H73" s="15">
        <v>3658694.4</v>
      </c>
      <c r="K73" s="15">
        <v>42358.84</v>
      </c>
      <c r="L73" s="18">
        <f t="shared" si="20"/>
        <v>3701053.2399999998</v>
      </c>
      <c r="M73" s="15">
        <v>17760013</v>
      </c>
      <c r="P73" s="18">
        <f t="shared" si="21"/>
        <v>17760013</v>
      </c>
      <c r="Q73" s="15">
        <v>8968898</v>
      </c>
      <c r="S73" s="15">
        <v>605428</v>
      </c>
      <c r="T73" s="19">
        <f t="shared" si="22"/>
        <v>9574326</v>
      </c>
      <c r="U73" s="18">
        <f t="shared" si="23"/>
        <v>31035392.24</v>
      </c>
      <c r="V73" s="20">
        <f t="shared" si="24"/>
        <v>0.5783991950252888</v>
      </c>
      <c r="W73" s="20">
        <f t="shared" si="37"/>
        <v>0.03904371170747739</v>
      </c>
      <c r="X73" s="20">
        <f t="shared" si="25"/>
        <v>0</v>
      </c>
      <c r="Y73" s="20">
        <f t="shared" si="26"/>
        <v>0.6174429067327663</v>
      </c>
      <c r="Z73" s="21">
        <f t="shared" si="27"/>
        <v>1.1453332642247314</v>
      </c>
      <c r="AA73" s="21">
        <f t="shared" si="28"/>
        <v>0.23867884491068325</v>
      </c>
      <c r="AB73" s="22"/>
      <c r="AC73" s="21">
        <f t="shared" si="29"/>
        <v>2.001455015868181</v>
      </c>
      <c r="AD73" s="30">
        <v>386799.5991983968</v>
      </c>
      <c r="AE73" s="24">
        <f t="shared" si="30"/>
        <v>7741.619979514333</v>
      </c>
      <c r="AF73" s="25"/>
      <c r="AG73" s="26">
        <f t="shared" si="31"/>
        <v>1789339381.490884</v>
      </c>
      <c r="AH73" s="20">
        <f t="shared" si="32"/>
        <v>0.20683908699959808</v>
      </c>
      <c r="AI73" s="20">
        <f t="shared" si="33"/>
        <v>0.9925458067771522</v>
      </c>
      <c r="AJ73" s="20">
        <f t="shared" si="34"/>
        <v>0.5012407424089153</v>
      </c>
      <c r="AK73" s="20">
        <f t="shared" si="35"/>
        <v>0.5350760229746152</v>
      </c>
      <c r="AL73" s="20">
        <f t="shared" si="36"/>
        <v>1.7349999999999999</v>
      </c>
    </row>
    <row r="74" spans="1:38" ht="15">
      <c r="A74" s="12" t="s">
        <v>181</v>
      </c>
      <c r="B74" s="13" t="s">
        <v>182</v>
      </c>
      <c r="C74" s="14" t="s">
        <v>84</v>
      </c>
      <c r="D74" s="61"/>
      <c r="E74" s="32">
        <v>1227786634</v>
      </c>
      <c r="F74" s="29">
        <v>89.61</v>
      </c>
      <c r="G74" s="17">
        <f t="shared" si="19"/>
        <v>0.8961</v>
      </c>
      <c r="H74" s="15">
        <v>2916862.24</v>
      </c>
      <c r="K74" s="15">
        <v>34117.44</v>
      </c>
      <c r="L74" s="18">
        <f t="shared" si="20"/>
        <v>2950979.68</v>
      </c>
      <c r="M74" s="15">
        <v>22362835</v>
      </c>
      <c r="P74" s="18">
        <f t="shared" si="21"/>
        <v>22362835</v>
      </c>
      <c r="Q74" s="15">
        <v>15241266</v>
      </c>
      <c r="S74" s="15">
        <v>456246</v>
      </c>
      <c r="T74" s="19">
        <f t="shared" si="22"/>
        <v>15697512</v>
      </c>
      <c r="U74" s="18">
        <f t="shared" si="23"/>
        <v>41011326.68</v>
      </c>
      <c r="V74" s="20">
        <f t="shared" si="24"/>
        <v>1.241361127246153</v>
      </c>
      <c r="W74" s="20">
        <f t="shared" si="37"/>
        <v>0.03716003964903889</v>
      </c>
      <c r="X74" s="20">
        <f t="shared" si="25"/>
        <v>0</v>
      </c>
      <c r="Y74" s="20">
        <f t="shared" si="26"/>
        <v>1.278521166895192</v>
      </c>
      <c r="Z74" s="21">
        <f t="shared" si="27"/>
        <v>1.8213942374616205</v>
      </c>
      <c r="AA74" s="21">
        <f t="shared" si="28"/>
        <v>0.2403495524614092</v>
      </c>
      <c r="AB74" s="22"/>
      <c r="AC74" s="21">
        <f t="shared" si="29"/>
        <v>3.3402649568182214</v>
      </c>
      <c r="AD74" s="30">
        <v>268009.12906610704</v>
      </c>
      <c r="AE74" s="24">
        <f t="shared" si="30"/>
        <v>8952.215019268891</v>
      </c>
      <c r="AF74" s="25"/>
      <c r="AG74" s="26">
        <f t="shared" si="31"/>
        <v>1370144664.6579623</v>
      </c>
      <c r="AH74" s="20">
        <f t="shared" si="32"/>
        <v>0.21537723396066877</v>
      </c>
      <c r="AI74" s="20">
        <f t="shared" si="33"/>
        <v>1.6321513761893582</v>
      </c>
      <c r="AJ74" s="20">
        <f t="shared" si="34"/>
        <v>1.1123837061252777</v>
      </c>
      <c r="AK74" s="20">
        <f t="shared" si="35"/>
        <v>1.1456828176547815</v>
      </c>
      <c r="AL74" s="20">
        <f t="shared" si="36"/>
        <v>2.993</v>
      </c>
    </row>
    <row r="75" spans="1:38" ht="15">
      <c r="A75" s="12" t="s">
        <v>183</v>
      </c>
      <c r="B75" s="13" t="s">
        <v>184</v>
      </c>
      <c r="C75" s="14" t="s">
        <v>84</v>
      </c>
      <c r="D75" s="61"/>
      <c r="E75" s="32">
        <v>6610269000</v>
      </c>
      <c r="F75" s="29">
        <v>106.71</v>
      </c>
      <c r="G75" s="17">
        <f t="shared" si="19"/>
        <v>1.0671</v>
      </c>
      <c r="H75" s="15">
        <v>13679082.219999999</v>
      </c>
      <c r="K75" s="15">
        <v>158564.33</v>
      </c>
      <c r="L75" s="18">
        <f t="shared" si="20"/>
        <v>13837646.549999999</v>
      </c>
      <c r="M75" s="15">
        <v>86150328</v>
      </c>
      <c r="P75" s="18">
        <f t="shared" si="21"/>
        <v>86150328</v>
      </c>
      <c r="Q75" s="15">
        <v>30950897.35</v>
      </c>
      <c r="R75" s="15">
        <v>330520.49</v>
      </c>
      <c r="S75" s="15">
        <v>2126203.69</v>
      </c>
      <c r="T75" s="19">
        <f t="shared" si="22"/>
        <v>33407621.53</v>
      </c>
      <c r="U75" s="18">
        <f t="shared" si="23"/>
        <v>133395596.08</v>
      </c>
      <c r="V75" s="20">
        <f t="shared" si="24"/>
        <v>0.4682244754336019</v>
      </c>
      <c r="W75" s="20">
        <f t="shared" si="37"/>
        <v>0.03216516135727608</v>
      </c>
      <c r="X75" s="20">
        <f t="shared" si="25"/>
        <v>0.005000106500960853</v>
      </c>
      <c r="Y75" s="20">
        <f t="shared" si="26"/>
        <v>0.5053897432918388</v>
      </c>
      <c r="Z75" s="21">
        <f t="shared" si="27"/>
        <v>1.3032802144663098</v>
      </c>
      <c r="AA75" s="21">
        <f t="shared" si="28"/>
        <v>0.20933560419401995</v>
      </c>
      <c r="AB75" s="22"/>
      <c r="AC75" s="21">
        <f t="shared" si="29"/>
        <v>2.018005561952169</v>
      </c>
      <c r="AD75" s="30">
        <v>794530.8995562727</v>
      </c>
      <c r="AE75" s="24">
        <f t="shared" si="30"/>
        <v>16033.677744474182</v>
      </c>
      <c r="AF75" s="25"/>
      <c r="AG75" s="26">
        <f t="shared" si="31"/>
        <v>6194610626.932809</v>
      </c>
      <c r="AH75" s="20">
        <f t="shared" si="32"/>
        <v>0.22338202323543865</v>
      </c>
      <c r="AI75" s="20">
        <f t="shared" si="33"/>
        <v>1.3907303168569993</v>
      </c>
      <c r="AJ75" s="20">
        <f t="shared" si="34"/>
        <v>0.49964233773519656</v>
      </c>
      <c r="AK75" s="20">
        <f t="shared" si="35"/>
        <v>0.5393013950667211</v>
      </c>
      <c r="AL75" s="20">
        <f t="shared" si="36"/>
        <v>2.153</v>
      </c>
    </row>
    <row r="76" spans="1:38" ht="15">
      <c r="A76" s="12" t="s">
        <v>185</v>
      </c>
      <c r="B76" s="13" t="s">
        <v>186</v>
      </c>
      <c r="C76" s="14" t="s">
        <v>84</v>
      </c>
      <c r="D76" s="61"/>
      <c r="E76" s="32">
        <v>1437652112</v>
      </c>
      <c r="F76" s="29">
        <v>87.02</v>
      </c>
      <c r="G76" s="17">
        <f t="shared" si="19"/>
        <v>0.8702</v>
      </c>
      <c r="H76" s="15">
        <v>3477496.22</v>
      </c>
      <c r="K76" s="15">
        <v>40304.07</v>
      </c>
      <c r="L76" s="18">
        <f t="shared" si="20"/>
        <v>3517800.29</v>
      </c>
      <c r="M76" s="15">
        <v>14455278</v>
      </c>
      <c r="N76" s="15">
        <v>14337932.5</v>
      </c>
      <c r="P76" s="18">
        <f t="shared" si="21"/>
        <v>28793210.5</v>
      </c>
      <c r="Q76" s="15">
        <v>11145294</v>
      </c>
      <c r="S76" s="15">
        <v>594023</v>
      </c>
      <c r="T76" s="19">
        <f t="shared" si="22"/>
        <v>11739317</v>
      </c>
      <c r="U76" s="18">
        <f t="shared" si="23"/>
        <v>44050327.79</v>
      </c>
      <c r="V76" s="20">
        <f t="shared" si="24"/>
        <v>0.7752427661025132</v>
      </c>
      <c r="W76" s="20">
        <f t="shared" si="37"/>
        <v>0.04131896687952002</v>
      </c>
      <c r="X76" s="20">
        <f t="shared" si="25"/>
        <v>0</v>
      </c>
      <c r="Y76" s="20">
        <f t="shared" si="26"/>
        <v>0.816561732982033</v>
      </c>
      <c r="Z76" s="21">
        <f t="shared" si="27"/>
        <v>2.0027940180843973</v>
      </c>
      <c r="AA76" s="21">
        <f t="shared" si="28"/>
        <v>0.24469064947194957</v>
      </c>
      <c r="AB76" s="22"/>
      <c r="AC76" s="21">
        <f t="shared" si="29"/>
        <v>3.06404640053838</v>
      </c>
      <c r="AD76" s="30">
        <v>381473.93056416616</v>
      </c>
      <c r="AE76" s="24">
        <f t="shared" si="30"/>
        <v>11688.538238443612</v>
      </c>
      <c r="AF76" s="25"/>
      <c r="AG76" s="26">
        <f t="shared" si="31"/>
        <v>1652093900.2528155</v>
      </c>
      <c r="AH76" s="20">
        <f t="shared" si="32"/>
        <v>0.2129298031704905</v>
      </c>
      <c r="AI76" s="20">
        <f t="shared" si="33"/>
        <v>1.7428313545370426</v>
      </c>
      <c r="AJ76" s="20">
        <f t="shared" si="34"/>
        <v>0.6746162550624069</v>
      </c>
      <c r="AK76" s="20">
        <f t="shared" si="35"/>
        <v>0.7105720200409652</v>
      </c>
      <c r="AL76" s="20">
        <f t="shared" si="36"/>
        <v>2.6670000000000003</v>
      </c>
    </row>
    <row r="77" spans="1:38" ht="15">
      <c r="A77" s="12" t="s">
        <v>187</v>
      </c>
      <c r="B77" s="13" t="s">
        <v>188</v>
      </c>
      <c r="C77" s="14" t="s">
        <v>84</v>
      </c>
      <c r="D77" s="61"/>
      <c r="E77" s="32">
        <v>2081135724</v>
      </c>
      <c r="F77" s="29">
        <v>104.73</v>
      </c>
      <c r="G77" s="17">
        <f t="shared" si="19"/>
        <v>1.0473000000000001</v>
      </c>
      <c r="H77" s="15">
        <v>4423296.07</v>
      </c>
      <c r="K77" s="15">
        <v>51092.45</v>
      </c>
      <c r="L77" s="18">
        <f t="shared" si="20"/>
        <v>4474388.5200000005</v>
      </c>
      <c r="M77" s="15">
        <v>20078749</v>
      </c>
      <c r="N77" s="15">
        <v>10673670.45</v>
      </c>
      <c r="P77" s="18">
        <f t="shared" si="21"/>
        <v>30752419.45</v>
      </c>
      <c r="Q77" s="15">
        <v>9027850</v>
      </c>
      <c r="R77" s="15">
        <v>208114</v>
      </c>
      <c r="S77" s="15">
        <v>680775</v>
      </c>
      <c r="T77" s="19">
        <f t="shared" si="22"/>
        <v>9916739</v>
      </c>
      <c r="U77" s="18">
        <f t="shared" si="23"/>
        <v>45143546.970000006</v>
      </c>
      <c r="V77" s="20">
        <f t="shared" si="24"/>
        <v>0.43379438908713863</v>
      </c>
      <c r="W77" s="20">
        <f t="shared" si="37"/>
        <v>0.032711706024224685</v>
      </c>
      <c r="X77" s="20">
        <f t="shared" si="25"/>
        <v>0.010000020546473498</v>
      </c>
      <c r="Y77" s="20">
        <f t="shared" si="26"/>
        <v>0.47650611565783685</v>
      </c>
      <c r="Z77" s="21">
        <f t="shared" si="27"/>
        <v>1.4776748625934402</v>
      </c>
      <c r="AA77" s="21">
        <f t="shared" si="28"/>
        <v>0.21499743954229486</v>
      </c>
      <c r="AB77" s="22"/>
      <c r="AC77" s="21">
        <f t="shared" si="29"/>
        <v>2.1691784177935722</v>
      </c>
      <c r="AD77" s="30">
        <v>596360.3526907875</v>
      </c>
      <c r="AE77" s="24">
        <f t="shared" si="30"/>
        <v>12936.12006284619</v>
      </c>
      <c r="AF77" s="25"/>
      <c r="AG77" s="26">
        <f t="shared" si="31"/>
        <v>1987143821.2546546</v>
      </c>
      <c r="AH77" s="20">
        <f t="shared" si="32"/>
        <v>0.22516681843264544</v>
      </c>
      <c r="AI77" s="20">
        <f t="shared" si="33"/>
        <v>1.5475688835941102</v>
      </c>
      <c r="AJ77" s="20">
        <f t="shared" si="34"/>
        <v>0.45431286369096036</v>
      </c>
      <c r="AK77" s="20">
        <f t="shared" si="35"/>
        <v>0.4990448549284526</v>
      </c>
      <c r="AL77" s="20">
        <f t="shared" si="36"/>
        <v>2.2720000000000002</v>
      </c>
    </row>
    <row r="78" spans="1:38" ht="15">
      <c r="A78" s="12" t="s">
        <v>189</v>
      </c>
      <c r="B78" s="13" t="s">
        <v>190</v>
      </c>
      <c r="C78" s="14" t="s">
        <v>84</v>
      </c>
      <c r="D78" s="61"/>
      <c r="E78" s="32">
        <v>1003063740</v>
      </c>
      <c r="F78" s="29">
        <v>108.98</v>
      </c>
      <c r="G78" s="17">
        <f t="shared" si="19"/>
        <v>1.0898</v>
      </c>
      <c r="H78" s="15">
        <v>2123967.91</v>
      </c>
      <c r="K78" s="15">
        <v>24522.62</v>
      </c>
      <c r="L78" s="18">
        <f t="shared" si="20"/>
        <v>2148490.5300000003</v>
      </c>
      <c r="M78" s="15">
        <v>9872535</v>
      </c>
      <c r="P78" s="18">
        <f t="shared" si="21"/>
        <v>9872535</v>
      </c>
      <c r="Q78" s="15">
        <v>8636047</v>
      </c>
      <c r="T78" s="19">
        <f t="shared" si="22"/>
        <v>8636047</v>
      </c>
      <c r="U78" s="18">
        <f t="shared" si="23"/>
        <v>20657072.53</v>
      </c>
      <c r="V78" s="20">
        <f t="shared" si="24"/>
        <v>0.8609669212048279</v>
      </c>
      <c r="W78" s="20">
        <f t="shared" si="37"/>
        <v>0</v>
      </c>
      <c r="X78" s="20">
        <f t="shared" si="25"/>
        <v>0</v>
      </c>
      <c r="Y78" s="20">
        <f t="shared" si="26"/>
        <v>0.8609669212048279</v>
      </c>
      <c r="Z78" s="21">
        <f t="shared" si="27"/>
        <v>0.9842380505151148</v>
      </c>
      <c r="AA78" s="21">
        <f t="shared" si="28"/>
        <v>0.2141928218838815</v>
      </c>
      <c r="AB78" s="22"/>
      <c r="AC78" s="21">
        <f t="shared" si="29"/>
        <v>2.059397793603824</v>
      </c>
      <c r="AD78" s="30">
        <v>333393.42541436467</v>
      </c>
      <c r="AE78" s="24">
        <f t="shared" si="30"/>
        <v>6865.896847003637</v>
      </c>
      <c r="AF78" s="25"/>
      <c r="AG78" s="26">
        <f t="shared" si="31"/>
        <v>920410846.0267938</v>
      </c>
      <c r="AH78" s="20">
        <f t="shared" si="32"/>
        <v>0.2334273372890541</v>
      </c>
      <c r="AI78" s="20">
        <f t="shared" si="33"/>
        <v>1.0726226274513722</v>
      </c>
      <c r="AJ78" s="20">
        <f t="shared" si="34"/>
        <v>0.9382817507290215</v>
      </c>
      <c r="AK78" s="20">
        <f t="shared" si="35"/>
        <v>0.9382817507290215</v>
      </c>
      <c r="AL78" s="20">
        <f t="shared" si="36"/>
        <v>2.2439999999999998</v>
      </c>
    </row>
    <row r="79" spans="1:38" ht="15">
      <c r="A79" s="12" t="s">
        <v>191</v>
      </c>
      <c r="B79" s="13" t="s">
        <v>192</v>
      </c>
      <c r="C79" s="14" t="s">
        <v>84</v>
      </c>
      <c r="D79" s="61"/>
      <c r="E79" s="32">
        <v>217071273</v>
      </c>
      <c r="F79" s="29">
        <v>88.97</v>
      </c>
      <c r="G79" s="17">
        <f t="shared" si="19"/>
        <v>0.8896999999999999</v>
      </c>
      <c r="H79" s="15">
        <v>513706.18000000005</v>
      </c>
      <c r="K79" s="15">
        <v>5936.92</v>
      </c>
      <c r="L79" s="18">
        <f t="shared" si="20"/>
        <v>519643.10000000003</v>
      </c>
      <c r="M79" s="15">
        <v>654046</v>
      </c>
      <c r="P79" s="18">
        <f t="shared" si="21"/>
        <v>654046</v>
      </c>
      <c r="Q79" s="15">
        <v>900297</v>
      </c>
      <c r="T79" s="19">
        <f t="shared" si="22"/>
        <v>900297</v>
      </c>
      <c r="U79" s="18">
        <f t="shared" si="23"/>
        <v>2073986.1</v>
      </c>
      <c r="V79" s="20">
        <f t="shared" si="24"/>
        <v>0.41474718766679</v>
      </c>
      <c r="W79" s="20">
        <f t="shared" si="37"/>
        <v>0</v>
      </c>
      <c r="X79" s="20">
        <f t="shared" si="25"/>
        <v>0</v>
      </c>
      <c r="Y79" s="20">
        <f t="shared" si="26"/>
        <v>0.41474718766679</v>
      </c>
      <c r="Z79" s="21">
        <f t="shared" si="27"/>
        <v>0.30130472400187197</v>
      </c>
      <c r="AA79" s="21">
        <f t="shared" si="28"/>
        <v>0.2393882400090776</v>
      </c>
      <c r="AB79" s="22"/>
      <c r="AC79" s="21">
        <f t="shared" si="29"/>
        <v>0.9554401516777395</v>
      </c>
      <c r="AD79" s="30">
        <v>1551972.602739726</v>
      </c>
      <c r="AE79" s="24">
        <f t="shared" si="30"/>
        <v>14828.169389613398</v>
      </c>
      <c r="AF79" s="25"/>
      <c r="AG79" s="26">
        <f t="shared" si="31"/>
        <v>243982548.04990447</v>
      </c>
      <c r="AH79" s="20">
        <f t="shared" si="32"/>
        <v>0.2129837171360763</v>
      </c>
      <c r="AI79" s="20">
        <f t="shared" si="33"/>
        <v>0.26807081294446544</v>
      </c>
      <c r="AJ79" s="20">
        <f t="shared" si="34"/>
        <v>0.369000572867143</v>
      </c>
      <c r="AK79" s="20">
        <f t="shared" si="35"/>
        <v>0.369000572867143</v>
      </c>
      <c r="AL79" s="20">
        <f t="shared" si="36"/>
        <v>0.85</v>
      </c>
    </row>
    <row r="80" spans="1:38" ht="15">
      <c r="A80" s="12" t="s">
        <v>193</v>
      </c>
      <c r="B80" s="13" t="s">
        <v>194</v>
      </c>
      <c r="C80" s="14" t="s">
        <v>84</v>
      </c>
      <c r="D80" s="61"/>
      <c r="E80" s="32">
        <v>2803828649</v>
      </c>
      <c r="F80" s="29">
        <v>107.88</v>
      </c>
      <c r="G80" s="17">
        <f t="shared" si="19"/>
        <v>1.0788</v>
      </c>
      <c r="H80" s="15">
        <v>5862210.46</v>
      </c>
      <c r="K80" s="15">
        <v>68013.19</v>
      </c>
      <c r="L80" s="18">
        <f t="shared" si="20"/>
        <v>5930223.65</v>
      </c>
      <c r="M80" s="15">
        <v>36576309</v>
      </c>
      <c r="P80" s="18">
        <f t="shared" si="21"/>
        <v>36576309</v>
      </c>
      <c r="Q80" s="15">
        <v>22101474.53</v>
      </c>
      <c r="S80" s="15">
        <v>904841.04</v>
      </c>
      <c r="T80" s="19">
        <f t="shared" si="22"/>
        <v>23006315.57</v>
      </c>
      <c r="U80" s="18">
        <f t="shared" si="23"/>
        <v>65512848.22</v>
      </c>
      <c r="V80" s="20">
        <f t="shared" si="24"/>
        <v>0.7882605286126385</v>
      </c>
      <c r="W80" s="20">
        <f t="shared" si="37"/>
        <v>0.03227162402819146</v>
      </c>
      <c r="X80" s="20">
        <f t="shared" si="25"/>
        <v>0</v>
      </c>
      <c r="Y80" s="20">
        <f t="shared" si="26"/>
        <v>0.8205321526408299</v>
      </c>
      <c r="Z80" s="21">
        <f t="shared" si="27"/>
        <v>1.304512992013443</v>
      </c>
      <c r="AA80" s="21">
        <f t="shared" si="28"/>
        <v>0.21150449590116877</v>
      </c>
      <c r="AB80" s="22"/>
      <c r="AC80" s="21">
        <f t="shared" si="29"/>
        <v>2.336549640555442</v>
      </c>
      <c r="AD80" s="30">
        <v>444306.6826251745</v>
      </c>
      <c r="AE80" s="24">
        <f t="shared" si="30"/>
        <v>10381.446195842324</v>
      </c>
      <c r="AF80" s="25"/>
      <c r="AG80" s="26">
        <f t="shared" si="31"/>
        <v>2599025444.011865</v>
      </c>
      <c r="AH80" s="20">
        <f t="shared" si="32"/>
        <v>0.22817105017818085</v>
      </c>
      <c r="AI80" s="20">
        <f t="shared" si="33"/>
        <v>1.4073086157841024</v>
      </c>
      <c r="AJ80" s="20">
        <f t="shared" si="34"/>
        <v>0.8503754582673144</v>
      </c>
      <c r="AK80" s="20">
        <f t="shared" si="35"/>
        <v>0.8851900862689274</v>
      </c>
      <c r="AL80" s="20">
        <f t="shared" si="36"/>
        <v>2.52</v>
      </c>
    </row>
    <row r="81" spans="1:38" ht="15">
      <c r="A81" s="12" t="s">
        <v>195</v>
      </c>
      <c r="B81" s="13" t="s">
        <v>196</v>
      </c>
      <c r="C81" s="14" t="s">
        <v>84</v>
      </c>
      <c r="D81" s="61"/>
      <c r="E81" s="32">
        <v>2269593555</v>
      </c>
      <c r="F81" s="29">
        <v>98.75</v>
      </c>
      <c r="G81" s="17">
        <f t="shared" si="19"/>
        <v>0.9875</v>
      </c>
      <c r="H81" s="15">
        <v>5197649.71</v>
      </c>
      <c r="K81" s="15">
        <v>60259.5</v>
      </c>
      <c r="L81" s="18">
        <f t="shared" si="20"/>
        <v>5257909.21</v>
      </c>
      <c r="M81" s="15">
        <v>28306566</v>
      </c>
      <c r="P81" s="18">
        <f t="shared" si="21"/>
        <v>28306566</v>
      </c>
      <c r="Q81" s="15">
        <v>15209003.72</v>
      </c>
      <c r="S81" s="15">
        <v>803251.03</v>
      </c>
      <c r="T81" s="19">
        <f t="shared" si="22"/>
        <v>16012254.75</v>
      </c>
      <c r="U81" s="18">
        <f t="shared" si="23"/>
        <v>49576729.96</v>
      </c>
      <c r="V81" s="20">
        <f t="shared" si="24"/>
        <v>0.6701201493322007</v>
      </c>
      <c r="W81" s="20">
        <f t="shared" si="37"/>
        <v>0.03539184486272477</v>
      </c>
      <c r="X81" s="20">
        <f t="shared" si="25"/>
        <v>0</v>
      </c>
      <c r="Y81" s="20">
        <f t="shared" si="26"/>
        <v>0.7055119941949253</v>
      </c>
      <c r="Z81" s="21">
        <f t="shared" si="27"/>
        <v>1.2472085998675653</v>
      </c>
      <c r="AA81" s="21">
        <f t="shared" si="28"/>
        <v>0.23166743659527178</v>
      </c>
      <c r="AB81" s="22"/>
      <c r="AC81" s="21">
        <f t="shared" si="29"/>
        <v>2.1843880306577623</v>
      </c>
      <c r="AD81" s="30">
        <v>359246.2394195889</v>
      </c>
      <c r="AE81" s="24">
        <f t="shared" si="30"/>
        <v>7847.331854469628</v>
      </c>
      <c r="AF81" s="25"/>
      <c r="AG81" s="26">
        <f t="shared" si="31"/>
        <v>2298322587.341772</v>
      </c>
      <c r="AH81" s="20">
        <f t="shared" si="32"/>
        <v>0.22877159363783092</v>
      </c>
      <c r="AI81" s="20">
        <f t="shared" si="33"/>
        <v>1.2316184923692206</v>
      </c>
      <c r="AJ81" s="20">
        <f t="shared" si="34"/>
        <v>0.6617436474655481</v>
      </c>
      <c r="AK81" s="20">
        <f t="shared" si="35"/>
        <v>0.6966930942674888</v>
      </c>
      <c r="AL81" s="20">
        <f t="shared" si="36"/>
        <v>2.158</v>
      </c>
    </row>
    <row r="82" spans="1:38" ht="15">
      <c r="A82" s="12" t="s">
        <v>197</v>
      </c>
      <c r="B82" s="13" t="s">
        <v>198</v>
      </c>
      <c r="C82" s="14" t="s">
        <v>84</v>
      </c>
      <c r="D82" s="61"/>
      <c r="E82" s="32">
        <v>2190248844</v>
      </c>
      <c r="F82" s="29">
        <v>91.04</v>
      </c>
      <c r="G82" s="17">
        <f t="shared" si="19"/>
        <v>0.9104000000000001</v>
      </c>
      <c r="H82" s="15">
        <v>5262226.95</v>
      </c>
      <c r="K82" s="15">
        <v>61847.74</v>
      </c>
      <c r="L82" s="18">
        <f t="shared" si="20"/>
        <v>5324074.69</v>
      </c>
      <c r="M82" s="15">
        <v>7299354</v>
      </c>
      <c r="P82" s="18">
        <f t="shared" si="21"/>
        <v>7299354</v>
      </c>
      <c r="Q82" s="15">
        <v>8628546.08</v>
      </c>
      <c r="T82" s="19">
        <f t="shared" si="22"/>
        <v>8628546.08</v>
      </c>
      <c r="U82" s="18">
        <f t="shared" si="23"/>
        <v>21251974.77</v>
      </c>
      <c r="V82" s="20">
        <f t="shared" si="24"/>
        <v>0.3939527740711822</v>
      </c>
      <c r="W82" s="20">
        <f t="shared" si="37"/>
        <v>0</v>
      </c>
      <c r="X82" s="20">
        <f t="shared" si="25"/>
        <v>0</v>
      </c>
      <c r="Y82" s="20">
        <f t="shared" si="26"/>
        <v>0.3939527740711822</v>
      </c>
      <c r="Z82" s="21">
        <f t="shared" si="27"/>
        <v>0.3332659674719591</v>
      </c>
      <c r="AA82" s="21">
        <f t="shared" si="28"/>
        <v>0.24308081269326312</v>
      </c>
      <c r="AB82" s="22"/>
      <c r="AC82" s="21">
        <f t="shared" si="29"/>
        <v>0.9702995542364043</v>
      </c>
      <c r="AD82" s="30">
        <v>1696971.111111111</v>
      </c>
      <c r="AE82" s="24">
        <f t="shared" si="30"/>
        <v>16465.70312663167</v>
      </c>
      <c r="AF82" s="25"/>
      <c r="AG82" s="26">
        <f t="shared" si="31"/>
        <v>2405809362.9173985</v>
      </c>
      <c r="AH82" s="20">
        <f t="shared" si="32"/>
        <v>0.22130077187594677</v>
      </c>
      <c r="AI82" s="20">
        <f t="shared" si="33"/>
        <v>0.30340533678647164</v>
      </c>
      <c r="AJ82" s="20">
        <f t="shared" si="34"/>
        <v>0.35865460551440437</v>
      </c>
      <c r="AK82" s="20">
        <f t="shared" si="35"/>
        <v>0.35865460551440437</v>
      </c>
      <c r="AL82" s="20">
        <f t="shared" si="36"/>
        <v>0.883</v>
      </c>
    </row>
    <row r="83" spans="1:38" ht="15">
      <c r="A83" s="12" t="s">
        <v>199</v>
      </c>
      <c r="B83" s="13" t="s">
        <v>200</v>
      </c>
      <c r="C83" s="14" t="s">
        <v>84</v>
      </c>
      <c r="D83" s="61"/>
      <c r="E83" s="32">
        <v>633726228</v>
      </c>
      <c r="F83" s="29">
        <v>91.22</v>
      </c>
      <c r="G83" s="17">
        <f t="shared" si="19"/>
        <v>0.9122</v>
      </c>
      <c r="H83" s="15">
        <v>1460226.26</v>
      </c>
      <c r="K83" s="15">
        <v>17010.67</v>
      </c>
      <c r="L83" s="18">
        <f t="shared" si="20"/>
        <v>1477236.93</v>
      </c>
      <c r="M83" s="15">
        <v>7167076.25</v>
      </c>
      <c r="P83" s="18">
        <f t="shared" si="21"/>
        <v>7167076.25</v>
      </c>
      <c r="Q83" s="15">
        <v>5807535</v>
      </c>
      <c r="T83" s="19">
        <f t="shared" si="22"/>
        <v>5807535</v>
      </c>
      <c r="U83" s="18">
        <f t="shared" si="23"/>
        <v>14451848.18</v>
      </c>
      <c r="V83" s="20">
        <f t="shared" si="24"/>
        <v>0.9164107059807535</v>
      </c>
      <c r="W83" s="20">
        <f t="shared" si="37"/>
        <v>0</v>
      </c>
      <c r="X83" s="20">
        <f t="shared" si="25"/>
        <v>0</v>
      </c>
      <c r="Y83" s="20">
        <f t="shared" si="26"/>
        <v>0.9164107059807535</v>
      </c>
      <c r="Z83" s="21">
        <f t="shared" si="27"/>
        <v>1.1309420272250432</v>
      </c>
      <c r="AA83" s="21">
        <f t="shared" si="28"/>
        <v>0.23310332833502354</v>
      </c>
      <c r="AB83" s="34"/>
      <c r="AC83" s="21">
        <f t="shared" si="29"/>
        <v>2.2804560615408205</v>
      </c>
      <c r="AD83" s="30">
        <v>385527.626459144</v>
      </c>
      <c r="AE83" s="24">
        <f t="shared" si="30"/>
        <v>8791.788126502</v>
      </c>
      <c r="AF83" s="25"/>
      <c r="AG83" s="26">
        <f t="shared" si="31"/>
        <v>694722898.4871739</v>
      </c>
      <c r="AH83" s="20">
        <f t="shared" si="32"/>
        <v>0.21263685610720845</v>
      </c>
      <c r="AI83" s="20">
        <f t="shared" si="33"/>
        <v>1.0316453172346844</v>
      </c>
      <c r="AJ83" s="20">
        <f t="shared" si="34"/>
        <v>0.8359498459956434</v>
      </c>
      <c r="AK83" s="20">
        <f t="shared" si="35"/>
        <v>0.8359498459956434</v>
      </c>
      <c r="AL83" s="20">
        <f t="shared" si="36"/>
        <v>2.081</v>
      </c>
    </row>
    <row r="84" spans="1:38" ht="15">
      <c r="A84" s="12" t="s">
        <v>201</v>
      </c>
      <c r="B84" s="13" t="s">
        <v>202</v>
      </c>
      <c r="C84" s="14" t="s">
        <v>84</v>
      </c>
      <c r="D84" s="61"/>
      <c r="E84" s="32">
        <v>6016932785</v>
      </c>
      <c r="F84" s="29">
        <v>108.79</v>
      </c>
      <c r="G84" s="17">
        <f t="shared" si="19"/>
        <v>1.0879</v>
      </c>
      <c r="H84" s="15">
        <v>12415847.13</v>
      </c>
      <c r="K84" s="15">
        <v>144662.49</v>
      </c>
      <c r="L84" s="18">
        <f t="shared" si="20"/>
        <v>12560509.620000001</v>
      </c>
      <c r="M84" s="15">
        <v>79546326</v>
      </c>
      <c r="P84" s="18">
        <f t="shared" si="21"/>
        <v>79546326</v>
      </c>
      <c r="Q84" s="15">
        <v>49527771.52</v>
      </c>
      <c r="R84" s="15">
        <v>601693</v>
      </c>
      <c r="S84" s="15">
        <v>1938189.05</v>
      </c>
      <c r="T84" s="19">
        <f t="shared" si="22"/>
        <v>52067653.57</v>
      </c>
      <c r="U84" s="18">
        <f t="shared" si="23"/>
        <v>144174489.19</v>
      </c>
      <c r="V84" s="20">
        <f t="shared" si="24"/>
        <v>0.8231398503149476</v>
      </c>
      <c r="W84" s="20">
        <f t="shared" si="37"/>
        <v>0.03221224366726909</v>
      </c>
      <c r="X84" s="20">
        <f t="shared" si="25"/>
        <v>0.00999999537139586</v>
      </c>
      <c r="Y84" s="20">
        <f t="shared" si="26"/>
        <v>0.8653520893536125</v>
      </c>
      <c r="Z84" s="21">
        <f t="shared" si="27"/>
        <v>1.3220411269726358</v>
      </c>
      <c r="AA84" s="21">
        <f t="shared" si="28"/>
        <v>0.20875269957000195</v>
      </c>
      <c r="AB84" s="22"/>
      <c r="AC84" s="21">
        <f t="shared" si="29"/>
        <v>2.39614591589625</v>
      </c>
      <c r="AD84" s="30">
        <v>461989.7353933582</v>
      </c>
      <c r="AE84" s="24">
        <f t="shared" si="30"/>
        <v>11069.948176487846</v>
      </c>
      <c r="AF84" s="25"/>
      <c r="AG84" s="26">
        <f t="shared" si="31"/>
        <v>5530777447.375677</v>
      </c>
      <c r="AH84" s="20">
        <f t="shared" si="32"/>
        <v>0.22710206186220516</v>
      </c>
      <c r="AI84" s="20">
        <f t="shared" si="33"/>
        <v>1.4382485420335307</v>
      </c>
      <c r="AJ84" s="20">
        <f t="shared" si="34"/>
        <v>0.8954938431576316</v>
      </c>
      <c r="AK84" s="20">
        <f t="shared" si="35"/>
        <v>0.941416538007795</v>
      </c>
      <c r="AL84" s="20">
        <f t="shared" si="36"/>
        <v>2.606</v>
      </c>
    </row>
    <row r="85" spans="1:38" ht="15">
      <c r="A85" s="12" t="s">
        <v>203</v>
      </c>
      <c r="B85" s="13" t="s">
        <v>204</v>
      </c>
      <c r="C85" s="14" t="s">
        <v>84</v>
      </c>
      <c r="D85" s="61"/>
      <c r="E85" s="32">
        <v>3838392985</v>
      </c>
      <c r="F85" s="29">
        <v>94.03</v>
      </c>
      <c r="G85" s="17">
        <f t="shared" si="19"/>
        <v>0.9403</v>
      </c>
      <c r="H85" s="15">
        <v>8823757.99</v>
      </c>
      <c r="K85" s="15">
        <v>102262.63</v>
      </c>
      <c r="L85" s="18">
        <f t="shared" si="20"/>
        <v>8926020.620000001</v>
      </c>
      <c r="M85" s="15">
        <v>57347591</v>
      </c>
      <c r="P85" s="18">
        <f t="shared" si="21"/>
        <v>57347591</v>
      </c>
      <c r="Q85" s="15">
        <v>20325959</v>
      </c>
      <c r="R85" s="15">
        <v>191920</v>
      </c>
      <c r="S85" s="15">
        <v>1360343</v>
      </c>
      <c r="T85" s="19">
        <f t="shared" si="22"/>
        <v>21878222</v>
      </c>
      <c r="U85" s="18">
        <f t="shared" si="23"/>
        <v>88151833.61999999</v>
      </c>
      <c r="V85" s="20">
        <f t="shared" si="24"/>
        <v>0.5295434594485641</v>
      </c>
      <c r="W85" s="20">
        <f t="shared" si="37"/>
        <v>0.03544043054778561</v>
      </c>
      <c r="X85" s="20">
        <f t="shared" si="25"/>
        <v>0.005000009137938751</v>
      </c>
      <c r="Y85" s="20">
        <f t="shared" si="26"/>
        <v>0.5699838991342884</v>
      </c>
      <c r="Z85" s="21">
        <f t="shared" si="27"/>
        <v>1.4940521000352964</v>
      </c>
      <c r="AA85" s="21">
        <f t="shared" si="28"/>
        <v>0.23254577253767048</v>
      </c>
      <c r="AB85" s="22"/>
      <c r="AC85" s="21">
        <f t="shared" si="29"/>
        <v>2.296581771707255</v>
      </c>
      <c r="AD85" s="30">
        <v>785326.5165031222</v>
      </c>
      <c r="AE85" s="24">
        <f t="shared" si="30"/>
        <v>18035.665626394275</v>
      </c>
      <c r="AF85" s="25"/>
      <c r="AG85" s="26">
        <f t="shared" si="31"/>
        <v>4082093996.596831</v>
      </c>
      <c r="AH85" s="20">
        <f t="shared" si="32"/>
        <v>0.21866278991717158</v>
      </c>
      <c r="AI85" s="20">
        <f t="shared" si="33"/>
        <v>1.4048571896631892</v>
      </c>
      <c r="AJ85" s="20">
        <f t="shared" si="34"/>
        <v>0.49792971491948473</v>
      </c>
      <c r="AK85" s="20">
        <f t="shared" si="35"/>
        <v>0.5359558603559713</v>
      </c>
      <c r="AL85" s="20">
        <f t="shared" si="36"/>
        <v>2.16</v>
      </c>
    </row>
    <row r="86" spans="1:38" ht="15">
      <c r="A86" s="12" t="s">
        <v>205</v>
      </c>
      <c r="B86" s="13" t="s">
        <v>206</v>
      </c>
      <c r="C86" s="14" t="s">
        <v>84</v>
      </c>
      <c r="D86" s="61"/>
      <c r="E86" s="32">
        <v>378910724</v>
      </c>
      <c r="F86" s="29">
        <v>97.17</v>
      </c>
      <c r="G86" s="17">
        <f t="shared" si="19"/>
        <v>0.9717</v>
      </c>
      <c r="H86" s="15">
        <v>925996.53</v>
      </c>
      <c r="K86" s="15">
        <v>10660.46</v>
      </c>
      <c r="L86" s="18">
        <f t="shared" si="20"/>
        <v>936656.99</v>
      </c>
      <c r="M86" s="15">
        <v>129013</v>
      </c>
      <c r="P86" s="18">
        <f t="shared" si="21"/>
        <v>129013</v>
      </c>
      <c r="Q86" s="15">
        <v>3961385.18</v>
      </c>
      <c r="T86" s="19">
        <f t="shared" si="22"/>
        <v>3961385.18</v>
      </c>
      <c r="U86" s="18">
        <f t="shared" si="23"/>
        <v>5027055.17</v>
      </c>
      <c r="V86" s="20">
        <f t="shared" si="24"/>
        <v>1.0454666308151257</v>
      </c>
      <c r="W86" s="20">
        <f t="shared" si="37"/>
        <v>0</v>
      </c>
      <c r="X86" s="20">
        <f t="shared" si="25"/>
        <v>0</v>
      </c>
      <c r="Y86" s="20">
        <f t="shared" si="26"/>
        <v>1.0454666308151257</v>
      </c>
      <c r="Z86" s="21">
        <f t="shared" si="27"/>
        <v>0.03404838972042396</v>
      </c>
      <c r="AA86" s="21">
        <f t="shared" si="28"/>
        <v>0.24719727647507808</v>
      </c>
      <c r="AB86" s="22"/>
      <c r="AC86" s="21">
        <f t="shared" si="29"/>
        <v>1.3267122970106278</v>
      </c>
      <c r="AD86" s="30">
        <v>170000</v>
      </c>
      <c r="AE86" s="24">
        <f t="shared" si="30"/>
        <v>2255.410904918067</v>
      </c>
      <c r="AF86" s="25"/>
      <c r="AG86" s="26">
        <f t="shared" si="31"/>
        <v>389946201.50252134</v>
      </c>
      <c r="AH86" s="20">
        <f t="shared" si="32"/>
        <v>0.24020159355083334</v>
      </c>
      <c r="AI86" s="20">
        <f t="shared" si="33"/>
        <v>0.03308482029133596</v>
      </c>
      <c r="AJ86" s="20">
        <f t="shared" si="34"/>
        <v>1.0158799251630577</v>
      </c>
      <c r="AK86" s="20">
        <f t="shared" si="35"/>
        <v>1.0158799251630577</v>
      </c>
      <c r="AL86" s="20">
        <f t="shared" si="36"/>
        <v>1.2890000000000001</v>
      </c>
    </row>
    <row r="87" spans="1:38" ht="15">
      <c r="A87" s="12" t="s">
        <v>207</v>
      </c>
      <c r="B87" s="13" t="s">
        <v>208</v>
      </c>
      <c r="C87" s="14" t="s">
        <v>84</v>
      </c>
      <c r="D87" s="61"/>
      <c r="E87" s="32">
        <v>2196834882</v>
      </c>
      <c r="F87" s="29">
        <v>77.96</v>
      </c>
      <c r="G87" s="17">
        <f t="shared" si="19"/>
        <v>0.7796</v>
      </c>
      <c r="H87" s="15">
        <v>6335147.82</v>
      </c>
      <c r="K87" s="15">
        <v>73019</v>
      </c>
      <c r="L87" s="18">
        <f t="shared" si="20"/>
        <v>6408166.82</v>
      </c>
      <c r="M87" s="15">
        <v>20588204</v>
      </c>
      <c r="N87" s="15">
        <v>11849615.51</v>
      </c>
      <c r="P87" s="18">
        <f t="shared" si="21"/>
        <v>32437819.509999998</v>
      </c>
      <c r="Q87" s="15">
        <v>6919600.51</v>
      </c>
      <c r="S87" s="15">
        <v>969918</v>
      </c>
      <c r="T87" s="19">
        <f t="shared" si="22"/>
        <v>7889518.51</v>
      </c>
      <c r="U87" s="18">
        <f t="shared" si="23"/>
        <v>46735504.839999996</v>
      </c>
      <c r="V87" s="20">
        <f t="shared" si="24"/>
        <v>0.31498045514009637</v>
      </c>
      <c r="W87" s="20">
        <f t="shared" si="37"/>
        <v>0.04415070099018939</v>
      </c>
      <c r="X87" s="20">
        <f t="shared" si="25"/>
        <v>0</v>
      </c>
      <c r="Y87" s="20">
        <f t="shared" si="26"/>
        <v>0.3591311561302858</v>
      </c>
      <c r="Z87" s="21">
        <f t="shared" si="27"/>
        <v>1.4765706688191598</v>
      </c>
      <c r="AA87" s="21">
        <f t="shared" si="28"/>
        <v>0.2916999758382387</v>
      </c>
      <c r="AB87" s="22"/>
      <c r="AC87" s="21">
        <f t="shared" si="29"/>
        <v>2.127401800787684</v>
      </c>
      <c r="AD87" s="30">
        <v>757344.9197860962</v>
      </c>
      <c r="AE87" s="24">
        <f t="shared" si="30"/>
        <v>16111.769461703452</v>
      </c>
      <c r="AF87" s="25"/>
      <c r="AG87" s="26">
        <f t="shared" si="31"/>
        <v>2817900053.8737817</v>
      </c>
      <c r="AH87" s="20">
        <f t="shared" si="32"/>
        <v>0.22740930116349087</v>
      </c>
      <c r="AI87" s="20">
        <f t="shared" si="33"/>
        <v>1.1511344934114167</v>
      </c>
      <c r="AJ87" s="20">
        <f t="shared" si="34"/>
        <v>0.2455587628272191</v>
      </c>
      <c r="AK87" s="20">
        <f t="shared" si="35"/>
        <v>0.27997864931917077</v>
      </c>
      <c r="AL87" s="20">
        <f t="shared" si="36"/>
        <v>1.6580000000000001</v>
      </c>
    </row>
    <row r="88" spans="1:38" ht="15">
      <c r="A88" s="12" t="s">
        <v>209</v>
      </c>
      <c r="B88" s="13" t="s">
        <v>210</v>
      </c>
      <c r="C88" s="14" t="s">
        <v>84</v>
      </c>
      <c r="D88" s="61"/>
      <c r="E88" s="32">
        <v>1558152207</v>
      </c>
      <c r="F88" s="29">
        <v>103.94</v>
      </c>
      <c r="G88" s="17">
        <f t="shared" si="19"/>
        <v>1.0393999999999999</v>
      </c>
      <c r="H88" s="15">
        <v>3401847.4</v>
      </c>
      <c r="K88" s="15">
        <v>39206.28</v>
      </c>
      <c r="L88" s="18">
        <f t="shared" si="20"/>
        <v>3441053.6799999997</v>
      </c>
      <c r="M88" s="15">
        <v>25537972</v>
      </c>
      <c r="P88" s="18">
        <f t="shared" si="21"/>
        <v>25537972</v>
      </c>
      <c r="Q88" s="15">
        <v>8125948</v>
      </c>
      <c r="R88" s="15">
        <v>77908</v>
      </c>
      <c r="S88" s="15">
        <v>521804</v>
      </c>
      <c r="T88" s="19">
        <f t="shared" si="22"/>
        <v>8725660</v>
      </c>
      <c r="U88" s="18">
        <f t="shared" si="23"/>
        <v>37704685.68</v>
      </c>
      <c r="V88" s="20">
        <f t="shared" si="24"/>
        <v>0.5215118242938124</v>
      </c>
      <c r="W88" s="20">
        <f t="shared" si="37"/>
        <v>0.03348864107471626</v>
      </c>
      <c r="X88" s="20">
        <f t="shared" si="25"/>
        <v>0.00500002500718468</v>
      </c>
      <c r="Y88" s="20">
        <f t="shared" si="26"/>
        <v>0.5600004903757134</v>
      </c>
      <c r="Z88" s="21">
        <f t="shared" si="27"/>
        <v>1.638990843466424</v>
      </c>
      <c r="AA88" s="21">
        <f t="shared" si="28"/>
        <v>0.22084194756719294</v>
      </c>
      <c r="AB88" s="22"/>
      <c r="AC88" s="21">
        <f t="shared" si="29"/>
        <v>2.41983328140933</v>
      </c>
      <c r="AD88" s="30">
        <v>415159.5865787897</v>
      </c>
      <c r="AE88" s="24">
        <f t="shared" si="30"/>
        <v>10046.169846994937</v>
      </c>
      <c r="AF88" s="25"/>
      <c r="AG88" s="26">
        <f t="shared" si="31"/>
        <v>1499088134.5006735</v>
      </c>
      <c r="AH88" s="20">
        <f t="shared" si="32"/>
        <v>0.22954312030134036</v>
      </c>
      <c r="AI88" s="20">
        <f t="shared" si="33"/>
        <v>1.703567082699001</v>
      </c>
      <c r="AJ88" s="20">
        <f t="shared" si="34"/>
        <v>0.5420593901709886</v>
      </c>
      <c r="AK88" s="20">
        <f t="shared" si="35"/>
        <v>0.5820645096965165</v>
      </c>
      <c r="AL88" s="20">
        <f t="shared" si="36"/>
        <v>2.516</v>
      </c>
    </row>
    <row r="89" spans="1:38" ht="15">
      <c r="A89" s="12" t="s">
        <v>211</v>
      </c>
      <c r="B89" s="13" t="s">
        <v>212</v>
      </c>
      <c r="C89" s="14" t="s">
        <v>84</v>
      </c>
      <c r="D89" s="61"/>
      <c r="E89" s="32">
        <v>1098393412</v>
      </c>
      <c r="F89" s="29">
        <v>109.84</v>
      </c>
      <c r="G89" s="17">
        <f t="shared" si="19"/>
        <v>1.0984</v>
      </c>
      <c r="H89" s="15">
        <v>2241512.5599999996</v>
      </c>
      <c r="K89" s="15">
        <v>25876.75</v>
      </c>
      <c r="L89" s="18">
        <f t="shared" si="20"/>
        <v>2267389.3099999996</v>
      </c>
      <c r="M89" s="15">
        <v>13201286</v>
      </c>
      <c r="P89" s="18">
        <f t="shared" si="21"/>
        <v>13201286</v>
      </c>
      <c r="Q89" s="15">
        <v>7608190</v>
      </c>
      <c r="S89" s="15">
        <v>343485</v>
      </c>
      <c r="T89" s="19">
        <f t="shared" si="22"/>
        <v>7951675</v>
      </c>
      <c r="U89" s="18">
        <f t="shared" si="23"/>
        <v>23420350.31</v>
      </c>
      <c r="V89" s="20">
        <f t="shared" si="24"/>
        <v>0.6926652979597442</v>
      </c>
      <c r="W89" s="20">
        <f t="shared" si="37"/>
        <v>0.03127158231717435</v>
      </c>
      <c r="X89" s="20">
        <f t="shared" si="25"/>
        <v>0</v>
      </c>
      <c r="Y89" s="20">
        <f t="shared" si="26"/>
        <v>0.7239368802769185</v>
      </c>
      <c r="Z89" s="21">
        <f t="shared" si="27"/>
        <v>1.2018722850824965</v>
      </c>
      <c r="AA89" s="21">
        <f t="shared" si="28"/>
        <v>0.20642779583605145</v>
      </c>
      <c r="AB89" s="22"/>
      <c r="AC89" s="21">
        <f t="shared" si="29"/>
        <v>2.1322369611954666</v>
      </c>
      <c r="AD89" s="30">
        <v>366981.09360519</v>
      </c>
      <c r="AE89" s="24">
        <f t="shared" si="30"/>
        <v>7824.906518449194</v>
      </c>
      <c r="AF89" s="25"/>
      <c r="AG89" s="26">
        <f t="shared" si="31"/>
        <v>999994002.1849964</v>
      </c>
      <c r="AH89" s="20">
        <f t="shared" si="32"/>
        <v>0.22674029094631892</v>
      </c>
      <c r="AI89" s="20">
        <f t="shared" si="33"/>
        <v>1.320136517934614</v>
      </c>
      <c r="AJ89" s="20">
        <f t="shared" si="34"/>
        <v>0.7608235632789829</v>
      </c>
      <c r="AK89" s="20">
        <f t="shared" si="35"/>
        <v>0.7951722692961672</v>
      </c>
      <c r="AL89" s="20">
        <f t="shared" si="36"/>
        <v>2.342</v>
      </c>
    </row>
    <row r="90" spans="1:38" ht="15">
      <c r="A90" s="12" t="s">
        <v>213</v>
      </c>
      <c r="B90" s="13" t="s">
        <v>214</v>
      </c>
      <c r="C90" s="14" t="s">
        <v>84</v>
      </c>
      <c r="D90" s="61"/>
      <c r="E90" s="32">
        <v>1882350557</v>
      </c>
      <c r="F90" s="29">
        <v>108.13</v>
      </c>
      <c r="G90" s="17">
        <f t="shared" si="19"/>
        <v>1.0813</v>
      </c>
      <c r="H90" s="15">
        <v>3873122.97</v>
      </c>
      <c r="K90" s="15">
        <v>44893.51</v>
      </c>
      <c r="L90" s="18">
        <f t="shared" si="20"/>
        <v>3918016.48</v>
      </c>
      <c r="N90" s="15">
        <v>21809766.8</v>
      </c>
      <c r="P90" s="18">
        <f t="shared" si="21"/>
        <v>21809766.8</v>
      </c>
      <c r="Q90" s="15">
        <v>8762178</v>
      </c>
      <c r="S90" s="15">
        <v>601516</v>
      </c>
      <c r="T90" s="19">
        <f t="shared" si="22"/>
        <v>9363694</v>
      </c>
      <c r="U90" s="18">
        <f t="shared" si="23"/>
        <v>35091477.28</v>
      </c>
      <c r="V90" s="20">
        <f t="shared" si="24"/>
        <v>0.46549129583836596</v>
      </c>
      <c r="W90" s="20">
        <f t="shared" si="37"/>
        <v>0.03195557797473534</v>
      </c>
      <c r="X90" s="20">
        <f t="shared" si="25"/>
        <v>0</v>
      </c>
      <c r="Y90" s="20">
        <f t="shared" si="26"/>
        <v>0.4974468738131013</v>
      </c>
      <c r="Z90" s="21">
        <f t="shared" si="27"/>
        <v>1.158645328782932</v>
      </c>
      <c r="AA90" s="21">
        <f t="shared" si="28"/>
        <v>0.20814488913501566</v>
      </c>
      <c r="AB90" s="22"/>
      <c r="AC90" s="21">
        <f t="shared" si="29"/>
        <v>1.864237091731049</v>
      </c>
      <c r="AD90" s="30">
        <v>539758.1705150977</v>
      </c>
      <c r="AE90" s="24">
        <f t="shared" si="30"/>
        <v>10062.372020391373</v>
      </c>
      <c r="AF90" s="25"/>
      <c r="AG90" s="26">
        <f t="shared" si="31"/>
        <v>1740821748.820864</v>
      </c>
      <c r="AH90" s="20">
        <f t="shared" si="32"/>
        <v>0.22506706862169243</v>
      </c>
      <c r="AI90" s="20">
        <f t="shared" si="33"/>
        <v>1.2528431940129843</v>
      </c>
      <c r="AJ90" s="20">
        <f t="shared" si="34"/>
        <v>0.5033357381900251</v>
      </c>
      <c r="AK90" s="20">
        <f t="shared" si="35"/>
        <v>0.5378893046541064</v>
      </c>
      <c r="AL90" s="20">
        <f t="shared" si="36"/>
        <v>2.016</v>
      </c>
    </row>
    <row r="91" spans="1:38" ht="15">
      <c r="A91" s="12" t="s">
        <v>215</v>
      </c>
      <c r="B91" s="13" t="s">
        <v>216</v>
      </c>
      <c r="C91" s="14" t="s">
        <v>84</v>
      </c>
      <c r="D91" s="61"/>
      <c r="E91" s="32">
        <v>1730830635</v>
      </c>
      <c r="F91" s="29">
        <v>87.81</v>
      </c>
      <c r="G91" s="17">
        <f t="shared" si="19"/>
        <v>0.8781</v>
      </c>
      <c r="H91" s="15">
        <v>4509841.970000001</v>
      </c>
      <c r="K91" s="15">
        <v>53390.58</v>
      </c>
      <c r="L91" s="18">
        <f t="shared" si="20"/>
        <v>4563232.550000001</v>
      </c>
      <c r="N91" s="15">
        <v>25066091.21</v>
      </c>
      <c r="P91" s="18">
        <f t="shared" si="21"/>
        <v>25066091.21</v>
      </c>
      <c r="Q91" s="15">
        <v>11388372</v>
      </c>
      <c r="S91" s="15">
        <v>710367</v>
      </c>
      <c r="T91" s="19">
        <f t="shared" si="22"/>
        <v>12098739</v>
      </c>
      <c r="U91" s="18">
        <f t="shared" si="23"/>
        <v>41728062.76</v>
      </c>
      <c r="V91" s="20">
        <f t="shared" si="24"/>
        <v>0.6579714831543874</v>
      </c>
      <c r="W91" s="20">
        <f t="shared" si="37"/>
        <v>0.04104197057963444</v>
      </c>
      <c r="X91" s="20">
        <f t="shared" si="25"/>
        <v>0</v>
      </c>
      <c r="Y91" s="20">
        <f t="shared" si="26"/>
        <v>0.6990134537340218</v>
      </c>
      <c r="Z91" s="21">
        <f t="shared" si="27"/>
        <v>1.4482116680353305</v>
      </c>
      <c r="AA91" s="21">
        <f t="shared" si="28"/>
        <v>0.26364408265745776</v>
      </c>
      <c r="AB91" s="22"/>
      <c r="AC91" s="21">
        <f t="shared" si="29"/>
        <v>2.4108692044268096</v>
      </c>
      <c r="AD91" s="30">
        <v>398264.28110896196</v>
      </c>
      <c r="AE91" s="24">
        <f t="shared" si="30"/>
        <v>9601.630905487784</v>
      </c>
      <c r="AF91" s="25"/>
      <c r="AG91" s="26">
        <f t="shared" si="31"/>
        <v>1971108797.4034848</v>
      </c>
      <c r="AH91" s="20">
        <f t="shared" si="32"/>
        <v>0.23150586898151365</v>
      </c>
      <c r="AI91" s="20">
        <f t="shared" si="33"/>
        <v>1.2716746657018236</v>
      </c>
      <c r="AJ91" s="20">
        <f t="shared" si="34"/>
        <v>0.5777647593578675</v>
      </c>
      <c r="AK91" s="20">
        <f t="shared" si="35"/>
        <v>0.6138037137238446</v>
      </c>
      <c r="AL91" s="20">
        <f t="shared" si="36"/>
        <v>2.118</v>
      </c>
    </row>
    <row r="92" spans="1:38" ht="15">
      <c r="A92" s="12" t="s">
        <v>217</v>
      </c>
      <c r="B92" s="13" t="s">
        <v>218</v>
      </c>
      <c r="C92" s="14" t="s">
        <v>84</v>
      </c>
      <c r="D92" s="61"/>
      <c r="E92" s="32">
        <v>1847942619</v>
      </c>
      <c r="F92" s="29">
        <v>91.66</v>
      </c>
      <c r="G92" s="17">
        <f t="shared" si="19"/>
        <v>0.9166</v>
      </c>
      <c r="H92" s="15">
        <v>4272658.760000001</v>
      </c>
      <c r="K92" s="15">
        <v>49239.13</v>
      </c>
      <c r="L92" s="18">
        <f t="shared" si="20"/>
        <v>4321897.890000001</v>
      </c>
      <c r="M92" s="15">
        <v>13697539</v>
      </c>
      <c r="N92" s="15">
        <v>11381680.13</v>
      </c>
      <c r="P92" s="18">
        <f t="shared" si="21"/>
        <v>25079219.130000003</v>
      </c>
      <c r="Q92" s="15">
        <v>8869460</v>
      </c>
      <c r="R92" s="15">
        <v>184794</v>
      </c>
      <c r="T92" s="19">
        <f t="shared" si="22"/>
        <v>9054254</v>
      </c>
      <c r="U92" s="18">
        <f t="shared" si="23"/>
        <v>38455371.02</v>
      </c>
      <c r="V92" s="20">
        <f t="shared" si="24"/>
        <v>0.4799640372383229</v>
      </c>
      <c r="W92" s="20">
        <f t="shared" si="37"/>
        <v>0</v>
      </c>
      <c r="X92" s="20">
        <f t="shared" si="25"/>
        <v>0.009999985827482016</v>
      </c>
      <c r="Y92" s="20">
        <f t="shared" si="26"/>
        <v>0.48996402306580494</v>
      </c>
      <c r="Z92" s="21">
        <f t="shared" si="27"/>
        <v>1.3571427419954971</v>
      </c>
      <c r="AA92" s="21">
        <f t="shared" si="28"/>
        <v>0.23387619537335863</v>
      </c>
      <c r="AB92" s="22"/>
      <c r="AC92" s="21">
        <f t="shared" si="29"/>
        <v>2.080982960434661</v>
      </c>
      <c r="AD92" s="30">
        <v>682502.401280683</v>
      </c>
      <c r="AE92" s="24">
        <f t="shared" si="30"/>
        <v>14202.758675208404</v>
      </c>
      <c r="AF92" s="25"/>
      <c r="AG92" s="26">
        <f t="shared" si="31"/>
        <v>2016084026.8383155</v>
      </c>
      <c r="AH92" s="20">
        <f t="shared" si="32"/>
        <v>0.21437092067922053</v>
      </c>
      <c r="AI92" s="20">
        <f t="shared" si="33"/>
        <v>1.2439570373130726</v>
      </c>
      <c r="AJ92" s="20">
        <f t="shared" si="34"/>
        <v>0.43993503653264676</v>
      </c>
      <c r="AK92" s="20">
        <f t="shared" si="35"/>
        <v>0.4491010235421168</v>
      </c>
      <c r="AL92" s="20">
        <f t="shared" si="36"/>
        <v>1.907</v>
      </c>
    </row>
    <row r="93" spans="1:38" ht="15">
      <c r="A93" s="12" t="s">
        <v>219</v>
      </c>
      <c r="B93" s="13" t="s">
        <v>220</v>
      </c>
      <c r="C93" s="14" t="s">
        <v>84</v>
      </c>
      <c r="D93" s="61"/>
      <c r="E93" s="32">
        <v>791021980</v>
      </c>
      <c r="F93" s="29">
        <v>67.23</v>
      </c>
      <c r="G93" s="17">
        <f t="shared" si="19"/>
        <v>0.6723</v>
      </c>
      <c r="H93" s="15">
        <v>2697393.65</v>
      </c>
      <c r="K93" s="15">
        <v>31197.78</v>
      </c>
      <c r="L93" s="18">
        <f t="shared" si="20"/>
        <v>2728591.4299999997</v>
      </c>
      <c r="M93" s="15">
        <v>14371865</v>
      </c>
      <c r="P93" s="18">
        <f t="shared" si="21"/>
        <v>14371865</v>
      </c>
      <c r="Q93" s="15">
        <v>10292512</v>
      </c>
      <c r="S93" s="15">
        <v>409201</v>
      </c>
      <c r="T93" s="19">
        <f t="shared" si="22"/>
        <v>10701713</v>
      </c>
      <c r="U93" s="18">
        <f t="shared" si="23"/>
        <v>27802169.43</v>
      </c>
      <c r="V93" s="20">
        <f t="shared" si="24"/>
        <v>1.3011663721405062</v>
      </c>
      <c r="W93" s="20">
        <f t="shared" si="37"/>
        <v>0.051730673779760206</v>
      </c>
      <c r="X93" s="20">
        <f t="shared" si="25"/>
        <v>0</v>
      </c>
      <c r="Y93" s="20">
        <f t="shared" si="26"/>
        <v>1.3528970459202663</v>
      </c>
      <c r="Z93" s="21">
        <f t="shared" si="27"/>
        <v>1.8168730279783125</v>
      </c>
      <c r="AA93" s="21">
        <f t="shared" si="28"/>
        <v>0.3449450835740367</v>
      </c>
      <c r="AB93" s="22"/>
      <c r="AC93" s="21">
        <f t="shared" si="29"/>
        <v>3.514715157472615</v>
      </c>
      <c r="AD93" s="30">
        <v>235995.05627009645</v>
      </c>
      <c r="AE93" s="24">
        <f t="shared" si="30"/>
        <v>8294.554013611107</v>
      </c>
      <c r="AF93" s="25"/>
      <c r="AG93" s="26">
        <f t="shared" si="31"/>
        <v>1176590777.9265208</v>
      </c>
      <c r="AH93" s="20">
        <f t="shared" si="32"/>
        <v>0.23190657968682488</v>
      </c>
      <c r="AI93" s="20">
        <f t="shared" si="33"/>
        <v>1.2214837367098195</v>
      </c>
      <c r="AJ93" s="20">
        <f t="shared" si="34"/>
        <v>0.8747741519900624</v>
      </c>
      <c r="AK93" s="20">
        <f t="shared" si="35"/>
        <v>0.9095526839721951</v>
      </c>
      <c r="AL93" s="20">
        <f t="shared" si="36"/>
        <v>2.363</v>
      </c>
    </row>
    <row r="94" spans="1:38" ht="15">
      <c r="A94" s="12" t="s">
        <v>221</v>
      </c>
      <c r="B94" s="13" t="s">
        <v>222</v>
      </c>
      <c r="C94" s="14" t="s">
        <v>84</v>
      </c>
      <c r="D94" s="61"/>
      <c r="E94" s="32">
        <v>4827801547</v>
      </c>
      <c r="F94" s="35">
        <v>111.84</v>
      </c>
      <c r="G94" s="17">
        <f t="shared" si="19"/>
        <v>1.1184</v>
      </c>
      <c r="H94" s="15">
        <v>9690549.3</v>
      </c>
      <c r="K94" s="15">
        <v>112680.97</v>
      </c>
      <c r="L94" s="18">
        <f t="shared" si="20"/>
        <v>9803230.270000001</v>
      </c>
      <c r="M94" s="15">
        <v>33954803</v>
      </c>
      <c r="N94" s="15">
        <v>18268085.99</v>
      </c>
      <c r="P94" s="18">
        <f t="shared" si="21"/>
        <v>52222888.989999995</v>
      </c>
      <c r="Q94" s="15">
        <v>10262611</v>
      </c>
      <c r="R94" s="15">
        <v>241390</v>
      </c>
      <c r="S94" s="15">
        <v>1489856</v>
      </c>
      <c r="T94" s="19">
        <f t="shared" si="22"/>
        <v>11993857</v>
      </c>
      <c r="U94" s="18">
        <f t="shared" si="23"/>
        <v>74019976.25999999</v>
      </c>
      <c r="V94" s="20">
        <f t="shared" si="24"/>
        <v>0.21257317435463344</v>
      </c>
      <c r="W94" s="20">
        <f t="shared" si="37"/>
        <v>0.030859926314199843</v>
      </c>
      <c r="X94" s="20">
        <f t="shared" si="25"/>
        <v>0.004999998397821467</v>
      </c>
      <c r="Y94" s="20">
        <f t="shared" si="26"/>
        <v>0.24843309906665473</v>
      </c>
      <c r="Z94" s="21">
        <f t="shared" si="27"/>
        <v>1.081711592359287</v>
      </c>
      <c r="AA94" s="21">
        <f t="shared" si="28"/>
        <v>0.20305785510367005</v>
      </c>
      <c r="AB94" s="22"/>
      <c r="AC94" s="21">
        <f t="shared" si="29"/>
        <v>1.5332025465296117</v>
      </c>
      <c r="AD94" s="30">
        <v>811989.8777537016</v>
      </c>
      <c r="AE94" s="24">
        <f t="shared" si="30"/>
        <v>12449.449483282435</v>
      </c>
      <c r="AF94" s="25"/>
      <c r="AG94" s="26">
        <f t="shared" si="31"/>
        <v>4316703815.271816</v>
      </c>
      <c r="AH94" s="20">
        <f t="shared" si="32"/>
        <v>0.22709990514794462</v>
      </c>
      <c r="AI94" s="20">
        <f t="shared" si="33"/>
        <v>1.2097862448946268</v>
      </c>
      <c r="AJ94" s="20">
        <f t="shared" si="34"/>
        <v>0.23774183819822206</v>
      </c>
      <c r="AK94" s="20">
        <f t="shared" si="35"/>
        <v>0.2778475779961467</v>
      </c>
      <c r="AL94" s="20">
        <f t="shared" si="36"/>
        <v>1.715</v>
      </c>
    </row>
    <row r="95" spans="1:38" ht="15">
      <c r="A95" s="12" t="s">
        <v>223</v>
      </c>
      <c r="B95" s="13" t="s">
        <v>224</v>
      </c>
      <c r="C95" s="14" t="s">
        <v>225</v>
      </c>
      <c r="D95" s="61"/>
      <c r="E95" s="32">
        <v>194251111</v>
      </c>
      <c r="F95" s="29">
        <v>106.31</v>
      </c>
      <c r="G95" s="17">
        <f t="shared" si="19"/>
        <v>1.0631</v>
      </c>
      <c r="H95" s="15">
        <v>585526.82</v>
      </c>
      <c r="I95" s="15">
        <v>57274.78</v>
      </c>
      <c r="K95" s="15">
        <v>75769.75</v>
      </c>
      <c r="L95" s="18">
        <f t="shared" si="20"/>
        <v>718571.35</v>
      </c>
      <c r="M95" s="15">
        <v>1238974</v>
      </c>
      <c r="N95" s="15">
        <v>960052.97</v>
      </c>
      <c r="P95" s="18">
        <f t="shared" si="21"/>
        <v>2199026.9699999997</v>
      </c>
      <c r="Q95" s="15">
        <v>110000</v>
      </c>
      <c r="T95" s="19">
        <f t="shared" si="22"/>
        <v>110000</v>
      </c>
      <c r="U95" s="18">
        <f t="shared" si="23"/>
        <v>3027598.3199999994</v>
      </c>
      <c r="V95" s="20">
        <f t="shared" si="24"/>
        <v>0.05662773274949248</v>
      </c>
      <c r="W95" s="20">
        <f t="shared" si="37"/>
        <v>0</v>
      </c>
      <c r="X95" s="20">
        <f t="shared" si="25"/>
        <v>0</v>
      </c>
      <c r="Y95" s="20">
        <f t="shared" si="26"/>
        <v>0.05662773274949248</v>
      </c>
      <c r="Z95" s="21">
        <f t="shared" si="27"/>
        <v>1.1320537415098748</v>
      </c>
      <c r="AA95" s="21">
        <f t="shared" si="28"/>
        <v>0.3699187851749275</v>
      </c>
      <c r="AB95" s="22"/>
      <c r="AC95" s="21">
        <f t="shared" si="29"/>
        <v>1.5586002594342945</v>
      </c>
      <c r="AD95" s="30">
        <v>275557.19489981787</v>
      </c>
      <c r="AE95" s="24">
        <f t="shared" si="30"/>
        <v>4294.835154598426</v>
      </c>
      <c r="AF95" s="25"/>
      <c r="AG95" s="26">
        <f t="shared" si="31"/>
        <v>182721391.21437308</v>
      </c>
      <c r="AH95" s="20">
        <f t="shared" si="32"/>
        <v>0.3932606605194654</v>
      </c>
      <c r="AI95" s="20">
        <f t="shared" si="33"/>
        <v>1.2034863325991476</v>
      </c>
      <c r="AJ95" s="20">
        <f t="shared" si="34"/>
        <v>0.060200942685985456</v>
      </c>
      <c r="AK95" s="20">
        <f t="shared" si="35"/>
        <v>0.060200942685985456</v>
      </c>
      <c r="AL95" s="20">
        <f t="shared" si="36"/>
        <v>1.6560000000000001</v>
      </c>
    </row>
    <row r="96" spans="1:38" ht="15">
      <c r="A96" s="12" t="s">
        <v>226</v>
      </c>
      <c r="B96" s="13" t="s">
        <v>227</v>
      </c>
      <c r="C96" s="14" t="s">
        <v>225</v>
      </c>
      <c r="D96" s="61"/>
      <c r="E96" s="32">
        <v>122442960</v>
      </c>
      <c r="F96" s="29">
        <v>97</v>
      </c>
      <c r="G96" s="17">
        <f t="shared" si="19"/>
        <v>0.97</v>
      </c>
      <c r="H96" s="15">
        <v>402435.98</v>
      </c>
      <c r="I96" s="15">
        <v>39370.3</v>
      </c>
      <c r="K96" s="15">
        <v>52078.25</v>
      </c>
      <c r="L96" s="18">
        <f t="shared" si="20"/>
        <v>493884.52999999997</v>
      </c>
      <c r="M96" s="15">
        <v>2718047.5</v>
      </c>
      <c r="P96" s="18">
        <f t="shared" si="21"/>
        <v>2718047.5</v>
      </c>
      <c r="Q96" s="15">
        <v>1490349.84</v>
      </c>
      <c r="T96" s="19">
        <f t="shared" si="22"/>
        <v>1490349.84</v>
      </c>
      <c r="U96" s="18">
        <f t="shared" si="23"/>
        <v>4702281.869999999</v>
      </c>
      <c r="V96" s="20">
        <f t="shared" si="24"/>
        <v>1.2171788725133728</v>
      </c>
      <c r="W96" s="20">
        <f t="shared" si="37"/>
        <v>0</v>
      </c>
      <c r="X96" s="20">
        <f t="shared" si="25"/>
        <v>0</v>
      </c>
      <c r="Y96" s="20">
        <f t="shared" si="26"/>
        <v>1.2171788725133728</v>
      </c>
      <c r="Z96" s="21">
        <f t="shared" si="27"/>
        <v>2.219847919390384</v>
      </c>
      <c r="AA96" s="21">
        <f t="shared" si="28"/>
        <v>0.403358861954987</v>
      </c>
      <c r="AB96" s="22"/>
      <c r="AC96" s="21">
        <f t="shared" si="29"/>
        <v>3.840385653858743</v>
      </c>
      <c r="AD96" s="30">
        <v>129013.95617070358</v>
      </c>
      <c r="AE96" s="24">
        <f t="shared" si="30"/>
        <v>4954.6334642553065</v>
      </c>
      <c r="AF96" s="25"/>
      <c r="AG96" s="26">
        <f t="shared" si="31"/>
        <v>126229855.6701031</v>
      </c>
      <c r="AH96" s="20">
        <f t="shared" si="32"/>
        <v>0.3912580960963374</v>
      </c>
      <c r="AI96" s="20">
        <f t="shared" si="33"/>
        <v>2.1532524818086722</v>
      </c>
      <c r="AJ96" s="20">
        <f t="shared" si="34"/>
        <v>1.1806635063379716</v>
      </c>
      <c r="AK96" s="20">
        <f t="shared" si="35"/>
        <v>1.1806635063379716</v>
      </c>
      <c r="AL96" s="20">
        <f t="shared" si="36"/>
        <v>3.725</v>
      </c>
    </row>
    <row r="97" spans="1:38" ht="15">
      <c r="A97" s="12" t="s">
        <v>228</v>
      </c>
      <c r="B97" s="13" t="s">
        <v>229</v>
      </c>
      <c r="C97" s="14" t="s">
        <v>225</v>
      </c>
      <c r="D97" s="61"/>
      <c r="E97" s="32">
        <v>395076987</v>
      </c>
      <c r="F97" s="29">
        <v>110.1</v>
      </c>
      <c r="G97" s="17">
        <f t="shared" si="19"/>
        <v>1.101</v>
      </c>
      <c r="H97" s="15">
        <v>1144417.2999999998</v>
      </c>
      <c r="I97" s="15">
        <v>111977.74</v>
      </c>
      <c r="K97" s="15">
        <v>148079.64</v>
      </c>
      <c r="L97" s="18">
        <f t="shared" si="20"/>
        <v>1404474.6799999997</v>
      </c>
      <c r="N97" s="15">
        <v>5528279.5</v>
      </c>
      <c r="P97" s="18">
        <f t="shared" si="21"/>
        <v>5528279.5</v>
      </c>
      <c r="Q97" s="15">
        <v>3205190</v>
      </c>
      <c r="T97" s="19">
        <f t="shared" si="22"/>
        <v>3205190</v>
      </c>
      <c r="U97" s="18">
        <f t="shared" si="23"/>
        <v>10137944.18</v>
      </c>
      <c r="V97" s="20">
        <f t="shared" si="24"/>
        <v>0.8112823843115924</v>
      </c>
      <c r="W97" s="20">
        <f t="shared" si="37"/>
        <v>0</v>
      </c>
      <c r="X97" s="20">
        <f t="shared" si="25"/>
        <v>0</v>
      </c>
      <c r="Y97" s="20">
        <f t="shared" si="26"/>
        <v>0.8112823843115924</v>
      </c>
      <c r="Z97" s="21">
        <f t="shared" si="27"/>
        <v>1.399291703113044</v>
      </c>
      <c r="AA97" s="21">
        <f t="shared" si="28"/>
        <v>0.3554939230110104</v>
      </c>
      <c r="AB97" s="22"/>
      <c r="AC97" s="21">
        <f t="shared" si="29"/>
        <v>2.566068010435647</v>
      </c>
      <c r="AD97" s="30">
        <v>244304.38963210702</v>
      </c>
      <c r="AE97" s="24">
        <f t="shared" si="30"/>
        <v>6269.01679043956</v>
      </c>
      <c r="AF97" s="25"/>
      <c r="AG97" s="26">
        <f t="shared" si="31"/>
        <v>358834683.92370576</v>
      </c>
      <c r="AH97" s="20">
        <f t="shared" si="32"/>
        <v>0.3913988092351224</v>
      </c>
      <c r="AI97" s="20">
        <f t="shared" si="33"/>
        <v>1.5406201651274614</v>
      </c>
      <c r="AJ97" s="20">
        <f t="shared" si="34"/>
        <v>0.8932219051270631</v>
      </c>
      <c r="AK97" s="20">
        <f t="shared" si="35"/>
        <v>0.8932219051270631</v>
      </c>
      <c r="AL97" s="20">
        <f t="shared" si="36"/>
        <v>2.825</v>
      </c>
    </row>
    <row r="98" spans="1:38" ht="15">
      <c r="A98" s="12" t="s">
        <v>230</v>
      </c>
      <c r="B98" s="13" t="s">
        <v>231</v>
      </c>
      <c r="C98" s="14" t="s">
        <v>225</v>
      </c>
      <c r="D98" s="61"/>
      <c r="E98" s="32">
        <v>1170881460</v>
      </c>
      <c r="F98" s="29">
        <v>89.53</v>
      </c>
      <c r="G98" s="17">
        <f t="shared" si="19"/>
        <v>0.8953</v>
      </c>
      <c r="H98" s="15">
        <v>4151437.2600000002</v>
      </c>
      <c r="I98" s="15">
        <v>406444.78</v>
      </c>
      <c r="K98" s="15">
        <v>537391.61</v>
      </c>
      <c r="L98" s="18">
        <f t="shared" si="20"/>
        <v>5095273.65</v>
      </c>
      <c r="N98" s="15">
        <v>20685965.54</v>
      </c>
      <c r="P98" s="18">
        <f t="shared" si="21"/>
        <v>20685965.54</v>
      </c>
      <c r="Q98" s="15">
        <v>6118020</v>
      </c>
      <c r="R98" s="15">
        <v>351264</v>
      </c>
      <c r="T98" s="19">
        <f t="shared" si="22"/>
        <v>6469284</v>
      </c>
      <c r="U98" s="18">
        <f t="shared" si="23"/>
        <v>32250523.19</v>
      </c>
      <c r="V98" s="20">
        <f t="shared" si="24"/>
        <v>0.5225140382699373</v>
      </c>
      <c r="W98" s="20">
        <f t="shared" si="37"/>
        <v>0</v>
      </c>
      <c r="X98" s="20">
        <f t="shared" si="25"/>
        <v>0.02999996259228496</v>
      </c>
      <c r="Y98" s="20">
        <f t="shared" si="26"/>
        <v>0.5525140008622222</v>
      </c>
      <c r="Z98" s="21">
        <f t="shared" si="27"/>
        <v>1.7667002379557706</v>
      </c>
      <c r="AA98" s="21">
        <f t="shared" si="28"/>
        <v>0.4351656272702448</v>
      </c>
      <c r="AB98" s="22"/>
      <c r="AC98" s="21">
        <f t="shared" si="29"/>
        <v>2.7543798660882373</v>
      </c>
      <c r="AD98" s="30">
        <v>239065.8051689861</v>
      </c>
      <c r="AE98" s="24">
        <f t="shared" si="30"/>
        <v>6584.780404276285</v>
      </c>
      <c r="AF98" s="25"/>
      <c r="AG98" s="26">
        <f t="shared" si="31"/>
        <v>1307809069.5856137</v>
      </c>
      <c r="AH98" s="20">
        <f t="shared" si="32"/>
        <v>0.38960378609505014</v>
      </c>
      <c r="AI98" s="20">
        <f t="shared" si="33"/>
        <v>1.5817267230418013</v>
      </c>
      <c r="AJ98" s="20">
        <f t="shared" si="34"/>
        <v>0.46780681846307487</v>
      </c>
      <c r="AK98" s="20">
        <f t="shared" si="35"/>
        <v>0.4946657849719476</v>
      </c>
      <c r="AL98" s="20">
        <f t="shared" si="36"/>
        <v>2.467</v>
      </c>
    </row>
    <row r="99" spans="1:38" ht="15">
      <c r="A99" s="12" t="s">
        <v>232</v>
      </c>
      <c r="B99" s="13" t="s">
        <v>233</v>
      </c>
      <c r="C99" s="14" t="s">
        <v>225</v>
      </c>
      <c r="D99" s="61"/>
      <c r="E99" s="32">
        <v>649244037</v>
      </c>
      <c r="F99" s="29">
        <v>97.19</v>
      </c>
      <c r="G99" s="17">
        <f t="shared" si="19"/>
        <v>0.9719</v>
      </c>
      <c r="H99" s="15">
        <v>2107940.72</v>
      </c>
      <c r="I99" s="15">
        <v>206198.2</v>
      </c>
      <c r="K99" s="15">
        <v>272783.08</v>
      </c>
      <c r="L99" s="18">
        <f t="shared" si="20"/>
        <v>2586922.0000000005</v>
      </c>
      <c r="M99" s="15">
        <v>10282547</v>
      </c>
      <c r="P99" s="18">
        <f t="shared" si="21"/>
        <v>10282547</v>
      </c>
      <c r="Q99" s="15">
        <v>7185035.86</v>
      </c>
      <c r="T99" s="19">
        <f t="shared" si="22"/>
        <v>7185035.86</v>
      </c>
      <c r="U99" s="18">
        <f t="shared" si="23"/>
        <v>20054504.859999996</v>
      </c>
      <c r="V99" s="20">
        <f t="shared" si="24"/>
        <v>1.1066772200481527</v>
      </c>
      <c r="W99" s="20">
        <f t="shared" si="37"/>
        <v>0</v>
      </c>
      <c r="X99" s="20">
        <f t="shared" si="25"/>
        <v>0</v>
      </c>
      <c r="Y99" s="20">
        <f t="shared" si="26"/>
        <v>1.1066772200481527</v>
      </c>
      <c r="Z99" s="21">
        <f t="shared" si="27"/>
        <v>1.5837722665137086</v>
      </c>
      <c r="AA99" s="21">
        <f t="shared" si="28"/>
        <v>0.3984514069553172</v>
      </c>
      <c r="AB99" s="22"/>
      <c r="AC99" s="21">
        <f t="shared" si="29"/>
        <v>3.088900893517178</v>
      </c>
      <c r="AD99" s="30">
        <v>141113.0964230171</v>
      </c>
      <c r="AE99" s="24">
        <f t="shared" si="30"/>
        <v>4358.843696280332</v>
      </c>
      <c r="AF99" s="25"/>
      <c r="AG99" s="26">
        <f t="shared" si="31"/>
        <v>668015265.9738656</v>
      </c>
      <c r="AH99" s="20">
        <f t="shared" si="32"/>
        <v>0.38725492241987286</v>
      </c>
      <c r="AI99" s="20">
        <f t="shared" si="33"/>
        <v>1.5392682658246732</v>
      </c>
      <c r="AJ99" s="20">
        <f t="shared" si="34"/>
        <v>1.0755795901647995</v>
      </c>
      <c r="AK99" s="20">
        <f t="shared" si="35"/>
        <v>1.0755795901647995</v>
      </c>
      <c r="AL99" s="20">
        <f t="shared" si="36"/>
        <v>3.002</v>
      </c>
    </row>
    <row r="100" spans="1:38" ht="15">
      <c r="A100" s="12" t="s">
        <v>234</v>
      </c>
      <c r="B100" s="13" t="s">
        <v>235</v>
      </c>
      <c r="C100" s="14" t="s">
        <v>225</v>
      </c>
      <c r="D100" s="61"/>
      <c r="E100" s="32">
        <v>2229054146</v>
      </c>
      <c r="F100" s="29">
        <v>98.97</v>
      </c>
      <c r="G100" s="17">
        <f t="shared" si="19"/>
        <v>0.9897</v>
      </c>
      <c r="H100" s="15">
        <v>7101677.9</v>
      </c>
      <c r="I100" s="15">
        <v>694835.04</v>
      </c>
      <c r="K100" s="15">
        <v>918913.2</v>
      </c>
      <c r="L100" s="18">
        <f t="shared" si="20"/>
        <v>8715426.14</v>
      </c>
      <c r="M100" s="15">
        <v>39727475</v>
      </c>
      <c r="P100" s="18">
        <f t="shared" si="21"/>
        <v>39727475</v>
      </c>
      <c r="Q100" s="15">
        <v>10105769</v>
      </c>
      <c r="T100" s="19">
        <f t="shared" si="22"/>
        <v>10105769</v>
      </c>
      <c r="U100" s="18">
        <f t="shared" si="23"/>
        <v>58548670.14</v>
      </c>
      <c r="V100" s="20">
        <f t="shared" si="24"/>
        <v>0.4533657927571939</v>
      </c>
      <c r="W100" s="20">
        <f t="shared" si="37"/>
        <v>0</v>
      </c>
      <c r="X100" s="20">
        <f t="shared" si="25"/>
        <v>0</v>
      </c>
      <c r="Y100" s="20">
        <f t="shared" si="26"/>
        <v>0.4533657927571939</v>
      </c>
      <c r="Z100" s="21">
        <f t="shared" si="27"/>
        <v>1.782257065010748</v>
      </c>
      <c r="AA100" s="21">
        <f t="shared" si="28"/>
        <v>0.3909921235264601</v>
      </c>
      <c r="AB100" s="22"/>
      <c r="AC100" s="21">
        <f t="shared" si="29"/>
        <v>2.626614981294402</v>
      </c>
      <c r="AD100" s="30">
        <v>231615.088164614</v>
      </c>
      <c r="AE100" s="24">
        <f t="shared" si="30"/>
        <v>6083.6366046699895</v>
      </c>
      <c r="AF100" s="25"/>
      <c r="AG100" s="26">
        <f t="shared" si="31"/>
        <v>2252252345.1550975</v>
      </c>
      <c r="AH100" s="20">
        <f t="shared" si="32"/>
        <v>0.3869649046541376</v>
      </c>
      <c r="AI100" s="20">
        <f t="shared" si="33"/>
        <v>1.7638998172411375</v>
      </c>
      <c r="AJ100" s="20">
        <f t="shared" si="34"/>
        <v>0.4486961250917949</v>
      </c>
      <c r="AK100" s="20">
        <f t="shared" si="35"/>
        <v>0.4486961250917949</v>
      </c>
      <c r="AL100" s="20">
        <f t="shared" si="36"/>
        <v>2.5999999999999996</v>
      </c>
    </row>
    <row r="101" spans="1:38" ht="15">
      <c r="A101" s="12" t="s">
        <v>236</v>
      </c>
      <c r="B101" s="13" t="s">
        <v>237</v>
      </c>
      <c r="C101" s="14" t="s">
        <v>225</v>
      </c>
      <c r="D101" s="61"/>
      <c r="E101" s="32">
        <v>720431888</v>
      </c>
      <c r="F101" s="29">
        <v>100.44</v>
      </c>
      <c r="G101" s="17">
        <f t="shared" si="19"/>
        <v>1.0044</v>
      </c>
      <c r="H101" s="15">
        <v>2288996.12</v>
      </c>
      <c r="I101" s="15">
        <v>223906.34</v>
      </c>
      <c r="K101" s="15">
        <v>296213.6</v>
      </c>
      <c r="L101" s="18">
        <f t="shared" si="20"/>
        <v>2809116.06</v>
      </c>
      <c r="M101" s="15">
        <v>8099591</v>
      </c>
      <c r="N101" s="15">
        <v>4305574.32</v>
      </c>
      <c r="P101" s="18">
        <f t="shared" si="21"/>
        <v>12405165.32</v>
      </c>
      <c r="Q101" s="15">
        <v>2126809</v>
      </c>
      <c r="T101" s="19">
        <f t="shared" si="22"/>
        <v>2126809</v>
      </c>
      <c r="U101" s="18">
        <f t="shared" si="23"/>
        <v>17341090.38</v>
      </c>
      <c r="V101" s="20">
        <f t="shared" si="24"/>
        <v>0.29521305697673395</v>
      </c>
      <c r="W101" s="20">
        <f t="shared" si="37"/>
        <v>0</v>
      </c>
      <c r="X101" s="20">
        <f t="shared" si="25"/>
        <v>0</v>
      </c>
      <c r="Y101" s="20">
        <f t="shared" si="26"/>
        <v>0.29521305697673395</v>
      </c>
      <c r="Z101" s="21">
        <f t="shared" si="27"/>
        <v>1.7219067515789919</v>
      </c>
      <c r="AA101" s="21">
        <f t="shared" si="28"/>
        <v>0.38992111631793847</v>
      </c>
      <c r="AB101" s="22"/>
      <c r="AC101" s="21">
        <f t="shared" si="29"/>
        <v>2.407040924873664</v>
      </c>
      <c r="AD101" s="30">
        <v>396860.18957345973</v>
      </c>
      <c r="AE101" s="24">
        <f t="shared" si="30"/>
        <v>9552.587177564383</v>
      </c>
      <c r="AF101" s="25"/>
      <c r="AG101" s="26">
        <f t="shared" si="31"/>
        <v>717275874.1537236</v>
      </c>
      <c r="AH101" s="20">
        <f t="shared" si="32"/>
        <v>0.39163676922973734</v>
      </c>
      <c r="AI101" s="20">
        <f t="shared" si="33"/>
        <v>1.7294831412859393</v>
      </c>
      <c r="AJ101" s="20">
        <f t="shared" si="34"/>
        <v>0.2965119944274316</v>
      </c>
      <c r="AK101" s="20">
        <f t="shared" si="35"/>
        <v>0.2965119944274316</v>
      </c>
      <c r="AL101" s="20">
        <f t="shared" si="36"/>
        <v>2.418</v>
      </c>
    </row>
    <row r="102" spans="1:38" ht="15">
      <c r="A102" s="12" t="s">
        <v>238</v>
      </c>
      <c r="B102" s="13" t="s">
        <v>239</v>
      </c>
      <c r="C102" s="14" t="s">
        <v>225</v>
      </c>
      <c r="D102" s="61"/>
      <c r="E102" s="32">
        <v>1957615391</v>
      </c>
      <c r="F102" s="29">
        <v>111.71</v>
      </c>
      <c r="G102" s="17">
        <f t="shared" si="19"/>
        <v>1.1171</v>
      </c>
      <c r="H102" s="15">
        <v>5863009.58</v>
      </c>
      <c r="I102" s="15">
        <v>573606.54</v>
      </c>
      <c r="K102" s="15">
        <v>758716.18</v>
      </c>
      <c r="L102" s="18">
        <f t="shared" si="20"/>
        <v>7195332.3</v>
      </c>
      <c r="M102" s="15">
        <v>30106097</v>
      </c>
      <c r="P102" s="18">
        <f t="shared" si="21"/>
        <v>30106097</v>
      </c>
      <c r="Q102" s="15">
        <v>8412802</v>
      </c>
      <c r="R102" s="15">
        <v>334051</v>
      </c>
      <c r="T102" s="19">
        <f t="shared" si="22"/>
        <v>8746853</v>
      </c>
      <c r="U102" s="18">
        <f t="shared" si="23"/>
        <v>46048282.3</v>
      </c>
      <c r="V102" s="20">
        <f t="shared" si="24"/>
        <v>0.4297474385764062</v>
      </c>
      <c r="W102" s="20">
        <f t="shared" si="37"/>
        <v>0</v>
      </c>
      <c r="X102" s="20">
        <f t="shared" si="25"/>
        <v>0.017064179283416758</v>
      </c>
      <c r="Y102" s="20">
        <f t="shared" si="26"/>
        <v>0.44681161785982304</v>
      </c>
      <c r="Z102" s="21">
        <f t="shared" si="27"/>
        <v>1.5378964192052575</v>
      </c>
      <c r="AA102" s="21">
        <f t="shared" si="28"/>
        <v>0.3675559731027881</v>
      </c>
      <c r="AB102" s="22"/>
      <c r="AC102" s="21">
        <f t="shared" si="29"/>
        <v>2.3522640101678682</v>
      </c>
      <c r="AD102" s="30">
        <v>289554.50474655203</v>
      </c>
      <c r="AE102" s="24">
        <f t="shared" si="30"/>
        <v>6811.086404972955</v>
      </c>
      <c r="AF102" s="25"/>
      <c r="AG102" s="26">
        <f t="shared" si="31"/>
        <v>1752408370.7814877</v>
      </c>
      <c r="AH102" s="20">
        <f t="shared" si="32"/>
        <v>0.4105967775531246</v>
      </c>
      <c r="AI102" s="20">
        <f t="shared" si="33"/>
        <v>1.7179840898941934</v>
      </c>
      <c r="AJ102" s="20">
        <f t="shared" si="34"/>
        <v>0.48007086363370344</v>
      </c>
      <c r="AK102" s="20">
        <f t="shared" si="35"/>
        <v>0.4991332583112083</v>
      </c>
      <c r="AL102" s="20">
        <f t="shared" si="36"/>
        <v>2.628</v>
      </c>
    </row>
    <row r="103" spans="1:38" ht="15">
      <c r="A103" s="12" t="s">
        <v>240</v>
      </c>
      <c r="B103" s="13" t="s">
        <v>241</v>
      </c>
      <c r="C103" s="14" t="s">
        <v>225</v>
      </c>
      <c r="D103" s="61"/>
      <c r="E103" s="32">
        <v>495064202</v>
      </c>
      <c r="F103" s="29">
        <v>115.71</v>
      </c>
      <c r="G103" s="17">
        <f t="shared" si="19"/>
        <v>1.1571</v>
      </c>
      <c r="H103" s="15">
        <v>1436516.4000000001</v>
      </c>
      <c r="I103" s="15">
        <v>140520.13</v>
      </c>
      <c r="K103" s="15">
        <v>185907.2</v>
      </c>
      <c r="L103" s="18">
        <f t="shared" si="20"/>
        <v>1762943.7300000002</v>
      </c>
      <c r="M103" s="15">
        <v>5855359</v>
      </c>
      <c r="P103" s="18">
        <f t="shared" si="21"/>
        <v>5855359</v>
      </c>
      <c r="Q103" s="15">
        <v>3249146.11</v>
      </c>
      <c r="R103" s="15">
        <v>99012.84</v>
      </c>
      <c r="T103" s="19">
        <f t="shared" si="22"/>
        <v>3348158.9499999997</v>
      </c>
      <c r="U103" s="18">
        <f t="shared" si="23"/>
        <v>10966461.68</v>
      </c>
      <c r="V103" s="20">
        <f t="shared" si="24"/>
        <v>0.6563080297209613</v>
      </c>
      <c r="W103" s="20">
        <f t="shared" si="37"/>
        <v>0</v>
      </c>
      <c r="X103" s="20">
        <f t="shared" si="25"/>
        <v>0.0199999999192024</v>
      </c>
      <c r="Y103" s="20">
        <f t="shared" si="26"/>
        <v>0.6763080296401637</v>
      </c>
      <c r="Z103" s="21">
        <f t="shared" si="27"/>
        <v>1.182747404547744</v>
      </c>
      <c r="AA103" s="21">
        <f t="shared" si="28"/>
        <v>0.3561040614283802</v>
      </c>
      <c r="AB103" s="22"/>
      <c r="AC103" s="21">
        <f t="shared" si="29"/>
        <v>2.215159495616288</v>
      </c>
      <c r="AD103" s="30">
        <v>238049.5847362514</v>
      </c>
      <c r="AE103" s="24">
        <f t="shared" si="30"/>
        <v>5273.177980560214</v>
      </c>
      <c r="AF103" s="25"/>
      <c r="AG103" s="26">
        <f t="shared" si="31"/>
        <v>427849107.25088584</v>
      </c>
      <c r="AH103" s="20">
        <f t="shared" si="32"/>
        <v>0.41204800947877873</v>
      </c>
      <c r="AI103" s="20">
        <f t="shared" si="33"/>
        <v>1.3685570218021943</v>
      </c>
      <c r="AJ103" s="20">
        <f t="shared" si="34"/>
        <v>0.7594140211901244</v>
      </c>
      <c r="AK103" s="20">
        <f t="shared" si="35"/>
        <v>0.7825560210966334</v>
      </c>
      <c r="AL103" s="20">
        <f t="shared" si="36"/>
        <v>2.564</v>
      </c>
    </row>
    <row r="104" spans="1:38" ht="15">
      <c r="A104" s="12" t="s">
        <v>242</v>
      </c>
      <c r="B104" s="13" t="s">
        <v>243</v>
      </c>
      <c r="C104" s="14" t="s">
        <v>225</v>
      </c>
      <c r="D104" s="61"/>
      <c r="E104" s="32">
        <v>1409575370</v>
      </c>
      <c r="F104" s="29">
        <v>88.67</v>
      </c>
      <c r="G104" s="17">
        <f t="shared" si="19"/>
        <v>0.8867</v>
      </c>
      <c r="H104" s="15">
        <v>5182113.44</v>
      </c>
      <c r="I104" s="15">
        <v>506905.57</v>
      </c>
      <c r="K104" s="15">
        <v>670606.12</v>
      </c>
      <c r="L104" s="18">
        <f t="shared" si="20"/>
        <v>6359625.130000001</v>
      </c>
      <c r="M104" s="15">
        <v>27540677.5</v>
      </c>
      <c r="P104" s="18">
        <f t="shared" si="21"/>
        <v>27540677.5</v>
      </c>
      <c r="Q104" s="15">
        <v>10500000</v>
      </c>
      <c r="R104" s="15">
        <v>325000</v>
      </c>
      <c r="T104" s="19">
        <f t="shared" si="22"/>
        <v>10825000</v>
      </c>
      <c r="U104" s="18">
        <f t="shared" si="23"/>
        <v>44725302.629999995</v>
      </c>
      <c r="V104" s="20">
        <f t="shared" si="24"/>
        <v>0.7449051837504794</v>
      </c>
      <c r="W104" s="20">
        <f t="shared" si="37"/>
        <v>0</v>
      </c>
      <c r="X104" s="20">
        <f t="shared" si="25"/>
        <v>0.023056589020848173</v>
      </c>
      <c r="Y104" s="20">
        <f t="shared" si="26"/>
        <v>0.7679617727713276</v>
      </c>
      <c r="Z104" s="21">
        <f t="shared" si="27"/>
        <v>1.953827946071447</v>
      </c>
      <c r="AA104" s="21">
        <f t="shared" si="28"/>
        <v>0.4511731167663635</v>
      </c>
      <c r="AB104" s="22"/>
      <c r="AC104" s="21">
        <f t="shared" si="29"/>
        <v>3.1729628356091375</v>
      </c>
      <c r="AD104" s="30">
        <v>209386.56455990695</v>
      </c>
      <c r="AE104" s="24">
        <f t="shared" si="30"/>
        <v>6643.757876244581</v>
      </c>
      <c r="AF104" s="25"/>
      <c r="AG104" s="26">
        <f t="shared" si="31"/>
        <v>1589686895.2295027</v>
      </c>
      <c r="AH104" s="20">
        <f t="shared" si="32"/>
        <v>0.4000552026367345</v>
      </c>
      <c r="AI104" s="20">
        <f t="shared" si="33"/>
        <v>1.732459239781552</v>
      </c>
      <c r="AJ104" s="20">
        <f t="shared" si="34"/>
        <v>0.66050742643155</v>
      </c>
      <c r="AK104" s="20">
        <f t="shared" si="35"/>
        <v>0.6809517039163362</v>
      </c>
      <c r="AL104" s="20">
        <f t="shared" si="36"/>
        <v>2.813</v>
      </c>
    </row>
    <row r="105" spans="1:38" ht="15">
      <c r="A105" s="12" t="s">
        <v>244</v>
      </c>
      <c r="B105" s="13" t="s">
        <v>245</v>
      </c>
      <c r="C105" s="14" t="s">
        <v>225</v>
      </c>
      <c r="D105" s="61"/>
      <c r="E105" s="32">
        <v>520184117</v>
      </c>
      <c r="F105" s="29">
        <v>108.49</v>
      </c>
      <c r="G105" s="17">
        <f t="shared" si="19"/>
        <v>1.0849</v>
      </c>
      <c r="H105" s="15">
        <v>1529154.09</v>
      </c>
      <c r="I105" s="15">
        <v>149585.92</v>
      </c>
      <c r="K105" s="15">
        <v>197872.99</v>
      </c>
      <c r="L105" s="18">
        <f t="shared" si="20"/>
        <v>1876613</v>
      </c>
      <c r="M105" s="15">
        <v>4763624</v>
      </c>
      <c r="N105" s="15">
        <v>1968922.23</v>
      </c>
      <c r="P105" s="18">
        <f t="shared" si="21"/>
        <v>6732546.23</v>
      </c>
      <c r="Q105" s="15">
        <v>3619186</v>
      </c>
      <c r="R105" s="15">
        <v>182064</v>
      </c>
      <c r="T105" s="19">
        <f t="shared" si="22"/>
        <v>3801250</v>
      </c>
      <c r="U105" s="18">
        <f t="shared" si="23"/>
        <v>12410409.23</v>
      </c>
      <c r="V105" s="20">
        <f t="shared" si="24"/>
        <v>0.6957509623462802</v>
      </c>
      <c r="W105" s="20">
        <f t="shared" si="37"/>
        <v>0</v>
      </c>
      <c r="X105" s="20">
        <f t="shared" si="25"/>
        <v>0.034999915231937004</v>
      </c>
      <c r="Y105" s="20">
        <f t="shared" si="26"/>
        <v>0.7307508775782172</v>
      </c>
      <c r="Z105" s="21">
        <f t="shared" si="27"/>
        <v>1.2942621679469695</v>
      </c>
      <c r="AA105" s="21">
        <f t="shared" si="28"/>
        <v>0.3607593808943613</v>
      </c>
      <c r="AB105" s="22"/>
      <c r="AC105" s="21">
        <f t="shared" si="29"/>
        <v>2.385772426419548</v>
      </c>
      <c r="AD105" s="30">
        <v>274759.36763794173</v>
      </c>
      <c r="AE105" s="24">
        <f t="shared" si="30"/>
        <v>6555.133232110729</v>
      </c>
      <c r="AF105" s="25"/>
      <c r="AG105" s="26">
        <f t="shared" si="31"/>
        <v>479476557.28638583</v>
      </c>
      <c r="AH105" s="20">
        <f t="shared" si="32"/>
        <v>0.39138785233229256</v>
      </c>
      <c r="AI105" s="20">
        <f t="shared" si="33"/>
        <v>1.4041450260056674</v>
      </c>
      <c r="AJ105" s="20">
        <f t="shared" si="34"/>
        <v>0.7548202190494794</v>
      </c>
      <c r="AK105" s="20">
        <f t="shared" si="35"/>
        <v>0.7927916270846078</v>
      </c>
      <c r="AL105" s="20">
        <f t="shared" si="36"/>
        <v>2.588</v>
      </c>
    </row>
    <row r="106" spans="1:38" ht="15">
      <c r="A106" s="12" t="s">
        <v>246</v>
      </c>
      <c r="B106" s="13" t="s">
        <v>247</v>
      </c>
      <c r="C106" s="14" t="s">
        <v>225</v>
      </c>
      <c r="D106" s="61"/>
      <c r="E106" s="32">
        <v>617316981</v>
      </c>
      <c r="F106" s="29">
        <v>107.42</v>
      </c>
      <c r="G106" s="17">
        <f t="shared" si="19"/>
        <v>1.0742</v>
      </c>
      <c r="H106" s="15">
        <v>1803517.36</v>
      </c>
      <c r="I106" s="15">
        <v>176431.24</v>
      </c>
      <c r="K106" s="15">
        <v>233358.51</v>
      </c>
      <c r="L106" s="18">
        <f t="shared" si="20"/>
        <v>2213307.1100000003</v>
      </c>
      <c r="M106" s="15">
        <v>7849518</v>
      </c>
      <c r="P106" s="18">
        <f t="shared" si="21"/>
        <v>7849518</v>
      </c>
      <c r="Q106" s="15">
        <v>3886695</v>
      </c>
      <c r="R106" s="15">
        <v>61317</v>
      </c>
      <c r="T106" s="19">
        <f t="shared" si="22"/>
        <v>3948012</v>
      </c>
      <c r="U106" s="18">
        <f t="shared" si="23"/>
        <v>14010837.11</v>
      </c>
      <c r="V106" s="20">
        <f t="shared" si="24"/>
        <v>0.629610900011837</v>
      </c>
      <c r="W106" s="20">
        <f t="shared" si="37"/>
        <v>0</v>
      </c>
      <c r="X106" s="20">
        <f t="shared" si="25"/>
        <v>0.009932822502415497</v>
      </c>
      <c r="Y106" s="20">
        <f t="shared" si="26"/>
        <v>0.6395437225142524</v>
      </c>
      <c r="Z106" s="21">
        <f t="shared" si="27"/>
        <v>1.2715538761438996</v>
      </c>
      <c r="AA106" s="21">
        <f t="shared" si="28"/>
        <v>0.3585365668079687</v>
      </c>
      <c r="AB106" s="22"/>
      <c r="AC106" s="21">
        <f t="shared" si="29"/>
        <v>2.2696341654661207</v>
      </c>
      <c r="AD106" s="30">
        <v>195524.6649916248</v>
      </c>
      <c r="AE106" s="24">
        <f t="shared" si="30"/>
        <v>4437.694598563092</v>
      </c>
      <c r="AF106" s="25"/>
      <c r="AG106" s="26">
        <f t="shared" si="31"/>
        <v>574676020.2941724</v>
      </c>
      <c r="AH106" s="20">
        <f t="shared" si="32"/>
        <v>0.38513998006511996</v>
      </c>
      <c r="AI106" s="20">
        <f t="shared" si="33"/>
        <v>1.365903173753777</v>
      </c>
      <c r="AJ106" s="20">
        <f t="shared" si="34"/>
        <v>0.6763280287927151</v>
      </c>
      <c r="AK106" s="20">
        <f t="shared" si="35"/>
        <v>0.6869978667248099</v>
      </c>
      <c r="AL106" s="20">
        <f t="shared" si="36"/>
        <v>2.438</v>
      </c>
    </row>
    <row r="107" spans="1:38" ht="15">
      <c r="A107" s="12" t="s">
        <v>248</v>
      </c>
      <c r="B107" s="13" t="s">
        <v>249</v>
      </c>
      <c r="C107" s="14" t="s">
        <v>225</v>
      </c>
      <c r="D107" s="61"/>
      <c r="E107" s="32">
        <v>5245153517</v>
      </c>
      <c r="F107" s="29">
        <v>100.99</v>
      </c>
      <c r="G107" s="17">
        <f t="shared" si="19"/>
        <v>1.0099</v>
      </c>
      <c r="H107" s="15">
        <v>16644916.12</v>
      </c>
      <c r="I107" s="15">
        <v>1628272.06</v>
      </c>
      <c r="K107" s="15">
        <v>2153955.03</v>
      </c>
      <c r="L107" s="18">
        <f t="shared" si="20"/>
        <v>20427143.21</v>
      </c>
      <c r="M107" s="15">
        <v>54780817.5</v>
      </c>
      <c r="N107" s="15">
        <v>32586944.4</v>
      </c>
      <c r="P107" s="18">
        <f t="shared" si="21"/>
        <v>87367761.9</v>
      </c>
      <c r="Q107" s="15">
        <v>20853935.89</v>
      </c>
      <c r="R107" s="15">
        <v>1573546.06</v>
      </c>
      <c r="T107" s="19">
        <f t="shared" si="22"/>
        <v>22427481.95</v>
      </c>
      <c r="U107" s="18">
        <f t="shared" si="23"/>
        <v>130222387.06</v>
      </c>
      <c r="V107" s="20">
        <f t="shared" si="24"/>
        <v>0.39758485280574873</v>
      </c>
      <c r="W107" s="20">
        <f t="shared" si="37"/>
        <v>0</v>
      </c>
      <c r="X107" s="20">
        <f t="shared" si="25"/>
        <v>0.030000000093419573</v>
      </c>
      <c r="Y107" s="20">
        <f t="shared" si="26"/>
        <v>0.42758485289916826</v>
      </c>
      <c r="Z107" s="21">
        <f t="shared" si="27"/>
        <v>1.6656855059977458</v>
      </c>
      <c r="AA107" s="21">
        <f t="shared" si="28"/>
        <v>0.38944795693384093</v>
      </c>
      <c r="AB107" s="22"/>
      <c r="AC107" s="21">
        <f t="shared" si="29"/>
        <v>2.4827183158307546</v>
      </c>
      <c r="AD107" s="30">
        <v>271872.9398590343</v>
      </c>
      <c r="AE107" s="24">
        <f t="shared" si="30"/>
        <v>6749.839273667778</v>
      </c>
      <c r="AF107" s="25"/>
      <c r="AG107" s="26">
        <f t="shared" si="31"/>
        <v>5193735535.201505</v>
      </c>
      <c r="AH107" s="20">
        <f t="shared" si="32"/>
        <v>0.39330349170748596</v>
      </c>
      <c r="AI107" s="20">
        <f t="shared" si="33"/>
        <v>1.6821757925071235</v>
      </c>
      <c r="AJ107" s="20">
        <f t="shared" si="34"/>
        <v>0.40152094284852563</v>
      </c>
      <c r="AK107" s="20">
        <f t="shared" si="35"/>
        <v>0.43181794294287</v>
      </c>
      <c r="AL107" s="20">
        <f t="shared" si="36"/>
        <v>2.507</v>
      </c>
    </row>
    <row r="108" spans="1:38" ht="15">
      <c r="A108" s="12" t="s">
        <v>250</v>
      </c>
      <c r="B108" s="13" t="s">
        <v>251</v>
      </c>
      <c r="C108" s="14" t="s">
        <v>225</v>
      </c>
      <c r="D108" s="61"/>
      <c r="E108" s="32">
        <v>56076379</v>
      </c>
      <c r="F108" s="29">
        <v>105.39</v>
      </c>
      <c r="G108" s="17">
        <f t="shared" si="19"/>
        <v>1.0539</v>
      </c>
      <c r="H108" s="15">
        <v>184328.23</v>
      </c>
      <c r="I108" s="15">
        <v>18031.37</v>
      </c>
      <c r="K108" s="15">
        <v>23853.17</v>
      </c>
      <c r="L108" s="18">
        <f t="shared" si="20"/>
        <v>226212.77000000002</v>
      </c>
      <c r="N108" s="15">
        <v>810430.45</v>
      </c>
      <c r="P108" s="18">
        <f t="shared" si="21"/>
        <v>810430.45</v>
      </c>
      <c r="Q108" s="15">
        <v>375301.5</v>
      </c>
      <c r="T108" s="19">
        <f t="shared" si="22"/>
        <v>375301.5</v>
      </c>
      <c r="U108" s="18">
        <f t="shared" si="23"/>
        <v>1411944.72</v>
      </c>
      <c r="V108" s="20">
        <f t="shared" si="24"/>
        <v>0.6692684276208348</v>
      </c>
      <c r="W108" s="20">
        <f t="shared" si="37"/>
        <v>0</v>
      </c>
      <c r="X108" s="20">
        <f t="shared" si="25"/>
        <v>0</v>
      </c>
      <c r="Y108" s="20">
        <f t="shared" si="26"/>
        <v>0.6692684276208348</v>
      </c>
      <c r="Z108" s="21">
        <f t="shared" si="27"/>
        <v>1.445226072817576</v>
      </c>
      <c r="AA108" s="21">
        <f t="shared" si="28"/>
        <v>0.4034011718195999</v>
      </c>
      <c r="AB108" s="22"/>
      <c r="AC108" s="21">
        <f t="shared" si="29"/>
        <v>2.517895672258011</v>
      </c>
      <c r="AD108" s="30">
        <v>208321.39303482586</v>
      </c>
      <c r="AE108" s="24">
        <f t="shared" si="30"/>
        <v>5245.315339611481</v>
      </c>
      <c r="AF108" s="25"/>
      <c r="AG108" s="26">
        <f t="shared" si="31"/>
        <v>53208443.87513047</v>
      </c>
      <c r="AH108" s="20">
        <f t="shared" si="32"/>
        <v>0.4251444949806763</v>
      </c>
      <c r="AI108" s="20">
        <f t="shared" si="33"/>
        <v>1.5231237581424435</v>
      </c>
      <c r="AJ108" s="20">
        <f t="shared" si="34"/>
        <v>0.7053419958695978</v>
      </c>
      <c r="AK108" s="20">
        <f t="shared" si="35"/>
        <v>0.7053419958695978</v>
      </c>
      <c r="AL108" s="20">
        <f t="shared" si="36"/>
        <v>2.653</v>
      </c>
    </row>
    <row r="109" spans="1:38" ht="15">
      <c r="A109" s="12" t="s">
        <v>252</v>
      </c>
      <c r="B109" s="13" t="s">
        <v>253</v>
      </c>
      <c r="C109" s="14" t="s">
        <v>225</v>
      </c>
      <c r="D109" s="61"/>
      <c r="E109" s="32">
        <v>1225669840</v>
      </c>
      <c r="F109" s="29">
        <v>103.33</v>
      </c>
      <c r="G109" s="17">
        <f t="shared" si="19"/>
        <v>1.0332999999999999</v>
      </c>
      <c r="H109" s="15">
        <v>3992694.27</v>
      </c>
      <c r="I109" s="15">
        <v>390558.27</v>
      </c>
      <c r="K109" s="15">
        <v>516685.29</v>
      </c>
      <c r="L109" s="18">
        <f t="shared" si="20"/>
        <v>4899937.83</v>
      </c>
      <c r="M109" s="15">
        <v>17116275</v>
      </c>
      <c r="P109" s="18">
        <f t="shared" si="21"/>
        <v>17116275</v>
      </c>
      <c r="Q109" s="15">
        <v>5381524</v>
      </c>
      <c r="R109" s="15">
        <v>122570</v>
      </c>
      <c r="T109" s="19">
        <f t="shared" si="22"/>
        <v>5504094</v>
      </c>
      <c r="U109" s="18">
        <f t="shared" si="23"/>
        <v>27520306.83</v>
      </c>
      <c r="V109" s="20">
        <f t="shared" si="24"/>
        <v>0.43906799566839305</v>
      </c>
      <c r="W109" s="20">
        <f t="shared" si="37"/>
        <v>0</v>
      </c>
      <c r="X109" s="20">
        <f t="shared" si="25"/>
        <v>0.010000246069528805</v>
      </c>
      <c r="Y109" s="20">
        <f t="shared" si="26"/>
        <v>0.4490682417379218</v>
      </c>
      <c r="Z109" s="21">
        <f t="shared" si="27"/>
        <v>1.3964833302906434</v>
      </c>
      <c r="AA109" s="21">
        <f t="shared" si="28"/>
        <v>0.3997763239405483</v>
      </c>
      <c r="AB109" s="22"/>
      <c r="AC109" s="21">
        <f t="shared" si="29"/>
        <v>2.245327895969113</v>
      </c>
      <c r="AD109" s="30">
        <v>229291.41292442498</v>
      </c>
      <c r="AE109" s="24">
        <f t="shared" si="30"/>
        <v>5148.344057453842</v>
      </c>
      <c r="AF109" s="25"/>
      <c r="AG109" s="26">
        <f t="shared" si="31"/>
        <v>1186170366.7860255</v>
      </c>
      <c r="AH109" s="20">
        <f t="shared" si="32"/>
        <v>0.4130888755277685</v>
      </c>
      <c r="AI109" s="20">
        <f t="shared" si="33"/>
        <v>1.4429862251893217</v>
      </c>
      <c r="AJ109" s="20">
        <f t="shared" si="34"/>
        <v>0.4536889599241505</v>
      </c>
      <c r="AK109" s="20">
        <f t="shared" si="35"/>
        <v>0.46402221418779455</v>
      </c>
      <c r="AL109" s="20">
        <f t="shared" si="36"/>
        <v>2.3200000000000003</v>
      </c>
    </row>
    <row r="110" spans="1:38" ht="15">
      <c r="A110" s="12" t="s">
        <v>254</v>
      </c>
      <c r="B110" s="13" t="s">
        <v>255</v>
      </c>
      <c r="C110" s="14" t="s">
        <v>225</v>
      </c>
      <c r="D110" s="61"/>
      <c r="E110" s="32">
        <v>440095353</v>
      </c>
      <c r="F110" s="29">
        <v>56.15</v>
      </c>
      <c r="G110" s="17">
        <f t="shared" si="19"/>
        <v>0.5615</v>
      </c>
      <c r="H110" s="15">
        <v>2536979.7600000002</v>
      </c>
      <c r="I110" s="15">
        <v>248183.53</v>
      </c>
      <c r="K110" s="15">
        <v>328298.58</v>
      </c>
      <c r="L110" s="18">
        <f t="shared" si="20"/>
        <v>3113461.87</v>
      </c>
      <c r="M110" s="15">
        <v>7751611</v>
      </c>
      <c r="N110" s="15">
        <v>2460799.51</v>
      </c>
      <c r="P110" s="18">
        <f t="shared" si="21"/>
        <v>10212410.51</v>
      </c>
      <c r="Q110" s="15">
        <v>2081111.27</v>
      </c>
      <c r="R110" s="15">
        <v>132028.61</v>
      </c>
      <c r="T110" s="19">
        <f t="shared" si="22"/>
        <v>2213139.88</v>
      </c>
      <c r="U110" s="18">
        <f t="shared" si="23"/>
        <v>15539012.26</v>
      </c>
      <c r="V110" s="20">
        <f t="shared" si="24"/>
        <v>0.47287735619421545</v>
      </c>
      <c r="W110" s="20">
        <f t="shared" si="37"/>
        <v>0</v>
      </c>
      <c r="X110" s="20">
        <f t="shared" si="25"/>
        <v>0.03000000093161629</v>
      </c>
      <c r="Y110" s="20">
        <f t="shared" si="26"/>
        <v>0.5028773571258318</v>
      </c>
      <c r="Z110" s="21">
        <f t="shared" si="27"/>
        <v>2.320499510023229</v>
      </c>
      <c r="AA110" s="21">
        <f t="shared" si="28"/>
        <v>0.7074516576411113</v>
      </c>
      <c r="AB110" s="22"/>
      <c r="AC110" s="21">
        <f t="shared" si="29"/>
        <v>3.5308285247901723</v>
      </c>
      <c r="AD110" s="30">
        <v>163864.41745389113</v>
      </c>
      <c r="AE110" s="24">
        <f t="shared" si="30"/>
        <v>5785.7715934432335</v>
      </c>
      <c r="AF110" s="25"/>
      <c r="AG110" s="26">
        <f t="shared" si="31"/>
        <v>783785134.4612645</v>
      </c>
      <c r="AH110" s="20">
        <f t="shared" si="32"/>
        <v>0.397234105765484</v>
      </c>
      <c r="AI110" s="20">
        <f t="shared" si="33"/>
        <v>1.302960474878043</v>
      </c>
      <c r="AJ110" s="20">
        <f t="shared" si="34"/>
        <v>0.265520635503052</v>
      </c>
      <c r="AK110" s="20">
        <f t="shared" si="35"/>
        <v>0.28236563602615455</v>
      </c>
      <c r="AL110" s="20">
        <f t="shared" si="36"/>
        <v>1.982</v>
      </c>
    </row>
    <row r="111" spans="1:38" ht="15">
      <c r="A111" s="12" t="s">
        <v>256</v>
      </c>
      <c r="B111" s="13" t="s">
        <v>257</v>
      </c>
      <c r="C111" s="14" t="s">
        <v>225</v>
      </c>
      <c r="D111" s="61"/>
      <c r="E111" s="32">
        <v>1430909299</v>
      </c>
      <c r="F111" s="29">
        <v>100.21</v>
      </c>
      <c r="G111" s="17">
        <f t="shared" si="19"/>
        <v>1.0021</v>
      </c>
      <c r="H111" s="15">
        <v>4713046.720000001</v>
      </c>
      <c r="I111" s="15">
        <v>461052.41</v>
      </c>
      <c r="K111" s="15">
        <v>609820.97</v>
      </c>
      <c r="L111" s="18">
        <f t="shared" si="20"/>
        <v>5783920.100000001</v>
      </c>
      <c r="M111" s="15">
        <v>13944946</v>
      </c>
      <c r="N111" s="15">
        <v>5585009.8</v>
      </c>
      <c r="P111" s="18">
        <f t="shared" si="21"/>
        <v>19529955.8</v>
      </c>
      <c r="Q111" s="15">
        <v>5235052.45</v>
      </c>
      <c r="R111" s="15">
        <v>143090.93</v>
      </c>
      <c r="T111" s="19">
        <f t="shared" si="22"/>
        <v>5378143.38</v>
      </c>
      <c r="U111" s="18">
        <f t="shared" si="23"/>
        <v>30692019.28</v>
      </c>
      <c r="V111" s="20">
        <f t="shared" si="24"/>
        <v>0.3658549464776384</v>
      </c>
      <c r="W111" s="20">
        <f t="shared" si="37"/>
        <v>0</v>
      </c>
      <c r="X111" s="20">
        <f t="shared" si="25"/>
        <v>0.010000000006988563</v>
      </c>
      <c r="Y111" s="20">
        <f t="shared" si="26"/>
        <v>0.3758549464846269</v>
      </c>
      <c r="Z111" s="21">
        <f t="shared" si="27"/>
        <v>1.3648632945252808</v>
      </c>
      <c r="AA111" s="21">
        <f t="shared" si="28"/>
        <v>0.4042129088155434</v>
      </c>
      <c r="AB111" s="22"/>
      <c r="AC111" s="21">
        <f t="shared" si="29"/>
        <v>2.144931149825451</v>
      </c>
      <c r="AD111" s="30">
        <v>313858.55332629354</v>
      </c>
      <c r="AE111" s="24">
        <f t="shared" si="30"/>
        <v>6732.049876687193</v>
      </c>
      <c r="AF111" s="25"/>
      <c r="AG111" s="26">
        <f t="shared" si="31"/>
        <v>1427910686.5582278</v>
      </c>
      <c r="AH111" s="20">
        <f t="shared" si="32"/>
        <v>0.40506175592405597</v>
      </c>
      <c r="AI111" s="20">
        <f t="shared" si="33"/>
        <v>1.3677295074437839</v>
      </c>
      <c r="AJ111" s="20">
        <f t="shared" si="34"/>
        <v>0.36662324186524137</v>
      </c>
      <c r="AK111" s="20">
        <f t="shared" si="35"/>
        <v>0.3766442418722446</v>
      </c>
      <c r="AL111" s="20">
        <f t="shared" si="36"/>
        <v>2.1500000000000004</v>
      </c>
    </row>
    <row r="112" spans="1:38" ht="15">
      <c r="A112" s="12" t="s">
        <v>258</v>
      </c>
      <c r="B112" s="13" t="s">
        <v>259</v>
      </c>
      <c r="C112" s="14" t="s">
        <v>225</v>
      </c>
      <c r="D112" s="61"/>
      <c r="E112" s="32">
        <v>1329827386</v>
      </c>
      <c r="F112" s="29">
        <v>110.46</v>
      </c>
      <c r="G112" s="17">
        <f t="shared" si="19"/>
        <v>1.1046</v>
      </c>
      <c r="H112" s="15">
        <v>3892307.67</v>
      </c>
      <c r="I112" s="15">
        <v>380750.93</v>
      </c>
      <c r="K112" s="15">
        <v>503697.5</v>
      </c>
      <c r="L112" s="18">
        <f t="shared" si="20"/>
        <v>4776756.1</v>
      </c>
      <c r="M112" s="15">
        <v>9635141</v>
      </c>
      <c r="N112" s="15">
        <v>8446969.04</v>
      </c>
      <c r="P112" s="18">
        <f t="shared" si="21"/>
        <v>18082110.04</v>
      </c>
      <c r="Q112" s="15">
        <v>3821740.64</v>
      </c>
      <c r="T112" s="19">
        <f t="shared" si="22"/>
        <v>3821740.64</v>
      </c>
      <c r="U112" s="18">
        <f t="shared" si="23"/>
        <v>26680606.78</v>
      </c>
      <c r="V112" s="20">
        <f t="shared" si="24"/>
        <v>0.2873862187103432</v>
      </c>
      <c r="W112" s="20">
        <f t="shared" si="37"/>
        <v>0</v>
      </c>
      <c r="X112" s="20">
        <f t="shared" si="25"/>
        <v>0</v>
      </c>
      <c r="Y112" s="20">
        <f t="shared" si="26"/>
        <v>0.2873862187103432</v>
      </c>
      <c r="Z112" s="21">
        <f t="shared" si="27"/>
        <v>1.3597336188412652</v>
      </c>
      <c r="AA112" s="21">
        <f t="shared" si="28"/>
        <v>0.3592012129008749</v>
      </c>
      <c r="AB112" s="22"/>
      <c r="AC112" s="21">
        <f t="shared" si="29"/>
        <v>2.0063210504524833</v>
      </c>
      <c r="AD112" s="30">
        <v>341135.4755784062</v>
      </c>
      <c r="AE112" s="24">
        <f t="shared" si="30"/>
        <v>6844.272857090754</v>
      </c>
      <c r="AF112" s="25"/>
      <c r="AG112" s="26">
        <f t="shared" si="31"/>
        <v>1203899498.4609814</v>
      </c>
      <c r="AH112" s="20">
        <f t="shared" si="32"/>
        <v>0.39677365977030643</v>
      </c>
      <c r="AI112" s="20">
        <f t="shared" si="33"/>
        <v>1.5019617553720614</v>
      </c>
      <c r="AJ112" s="20">
        <f t="shared" si="34"/>
        <v>0.3174468171874451</v>
      </c>
      <c r="AK112" s="20">
        <f t="shared" si="35"/>
        <v>0.3174468171874451</v>
      </c>
      <c r="AL112" s="20">
        <f t="shared" si="36"/>
        <v>2.216</v>
      </c>
    </row>
    <row r="113" spans="1:38" ht="15">
      <c r="A113" s="12" t="s">
        <v>260</v>
      </c>
      <c r="B113" s="13" t="s">
        <v>261</v>
      </c>
      <c r="C113" s="14" t="s">
        <v>225</v>
      </c>
      <c r="D113" s="61"/>
      <c r="E113" s="32">
        <v>1554699006</v>
      </c>
      <c r="F113" s="29">
        <v>103.43</v>
      </c>
      <c r="G113" s="17">
        <f t="shared" si="19"/>
        <v>1.0343</v>
      </c>
      <c r="H113" s="15">
        <v>4906637.5</v>
      </c>
      <c r="I113" s="15">
        <v>480089.84</v>
      </c>
      <c r="K113" s="15">
        <v>634978.98</v>
      </c>
      <c r="L113" s="18">
        <f t="shared" si="20"/>
        <v>6021706.32</v>
      </c>
      <c r="M113" s="15">
        <v>23390995</v>
      </c>
      <c r="P113" s="18">
        <f t="shared" si="21"/>
        <v>23390995</v>
      </c>
      <c r="Q113" s="15">
        <v>10251875.81</v>
      </c>
      <c r="T113" s="19">
        <f t="shared" si="22"/>
        <v>10251875.81</v>
      </c>
      <c r="U113" s="18">
        <f t="shared" si="23"/>
        <v>39664577.13</v>
      </c>
      <c r="V113" s="20">
        <f t="shared" si="24"/>
        <v>0.6594122573202443</v>
      </c>
      <c r="W113" s="20">
        <f t="shared" si="37"/>
        <v>0</v>
      </c>
      <c r="X113" s="20">
        <f t="shared" si="25"/>
        <v>0</v>
      </c>
      <c r="Y113" s="20">
        <f t="shared" si="26"/>
        <v>0.6594122573202443</v>
      </c>
      <c r="Z113" s="21">
        <f t="shared" si="27"/>
        <v>1.5045352772290896</v>
      </c>
      <c r="AA113" s="21">
        <f t="shared" si="28"/>
        <v>0.3873229671312982</v>
      </c>
      <c r="AB113" s="22"/>
      <c r="AC113" s="21">
        <f t="shared" si="29"/>
        <v>2.5512705016806323</v>
      </c>
      <c r="AD113" s="30">
        <v>204494.05803285685</v>
      </c>
      <c r="AE113" s="24">
        <f t="shared" si="30"/>
        <v>5217.19658028195</v>
      </c>
      <c r="AF113" s="25"/>
      <c r="AG113" s="26">
        <f t="shared" si="31"/>
        <v>1503141260.7560668</v>
      </c>
      <c r="AH113" s="20">
        <f t="shared" si="32"/>
        <v>0.4006081449039018</v>
      </c>
      <c r="AI113" s="20">
        <f t="shared" si="33"/>
        <v>1.5561408372380474</v>
      </c>
      <c r="AJ113" s="20">
        <f t="shared" si="34"/>
        <v>0.6820300977463287</v>
      </c>
      <c r="AK113" s="20">
        <f t="shared" si="35"/>
        <v>0.6820300977463287</v>
      </c>
      <c r="AL113" s="20">
        <f t="shared" si="36"/>
        <v>2.6390000000000002</v>
      </c>
    </row>
    <row r="114" spans="1:38" ht="15">
      <c r="A114" s="12" t="s">
        <v>262</v>
      </c>
      <c r="B114" s="13" t="s">
        <v>263</v>
      </c>
      <c r="C114" s="14" t="s">
        <v>225</v>
      </c>
      <c r="D114" s="61"/>
      <c r="E114" s="32">
        <v>3018537441</v>
      </c>
      <c r="F114" s="29">
        <v>95.47</v>
      </c>
      <c r="G114" s="17">
        <f t="shared" si="19"/>
        <v>0.9547</v>
      </c>
      <c r="H114" s="15">
        <v>9814592.799999999</v>
      </c>
      <c r="I114" s="15">
        <v>960190.76</v>
      </c>
      <c r="K114" s="15">
        <v>1270024.12</v>
      </c>
      <c r="L114" s="18">
        <f t="shared" si="20"/>
        <v>12044807.68</v>
      </c>
      <c r="M114" s="15">
        <v>39765957</v>
      </c>
      <c r="N114" s="15">
        <v>18035166.66</v>
      </c>
      <c r="P114" s="18">
        <f t="shared" si="21"/>
        <v>57801123.66</v>
      </c>
      <c r="Q114" s="15">
        <v>12478438</v>
      </c>
      <c r="R114" s="15">
        <v>902889</v>
      </c>
      <c r="T114" s="19">
        <f t="shared" si="22"/>
        <v>13381327</v>
      </c>
      <c r="U114" s="18">
        <f t="shared" si="23"/>
        <v>83227258.34</v>
      </c>
      <c r="V114" s="20">
        <f t="shared" si="24"/>
        <v>0.413393514041226</v>
      </c>
      <c r="W114" s="20">
        <f t="shared" si="37"/>
        <v>0</v>
      </c>
      <c r="X114" s="20">
        <f t="shared" si="25"/>
        <v>0.029911472613733267</v>
      </c>
      <c r="Y114" s="20">
        <f t="shared" si="26"/>
        <v>0.4433049866549593</v>
      </c>
      <c r="Z114" s="21">
        <f t="shared" si="27"/>
        <v>1.9148718473689454</v>
      </c>
      <c r="AA114" s="21">
        <f t="shared" si="28"/>
        <v>0.3990279370531751</v>
      </c>
      <c r="AB114" s="22"/>
      <c r="AC114" s="21">
        <f t="shared" si="29"/>
        <v>2.75720477107708</v>
      </c>
      <c r="AD114" s="30">
        <v>333181.78795242356</v>
      </c>
      <c r="AE114" s="24">
        <f t="shared" si="30"/>
        <v>9186.504153784143</v>
      </c>
      <c r="AF114" s="25"/>
      <c r="AG114" s="26">
        <f t="shared" si="31"/>
        <v>3161765414.2662616</v>
      </c>
      <c r="AH114" s="20">
        <f t="shared" si="32"/>
        <v>0.3809519715046662</v>
      </c>
      <c r="AI114" s="20">
        <f t="shared" si="33"/>
        <v>1.8281281526831326</v>
      </c>
      <c r="AJ114" s="20">
        <f t="shared" si="34"/>
        <v>0.39466678785515846</v>
      </c>
      <c r="AK114" s="20">
        <f t="shared" si="35"/>
        <v>0.4232232707594897</v>
      </c>
      <c r="AL114" s="20">
        <f t="shared" si="36"/>
        <v>2.632</v>
      </c>
    </row>
    <row r="115" spans="1:38" ht="15">
      <c r="A115" s="12" t="s">
        <v>264</v>
      </c>
      <c r="B115" s="13" t="s">
        <v>265</v>
      </c>
      <c r="C115" s="14" t="s">
        <v>225</v>
      </c>
      <c r="D115" s="61"/>
      <c r="E115" s="32">
        <v>452710270</v>
      </c>
      <c r="F115" s="29">
        <v>97.14</v>
      </c>
      <c r="G115" s="17">
        <f t="shared" si="19"/>
        <v>0.9714</v>
      </c>
      <c r="H115" s="15">
        <v>1474427.7599999998</v>
      </c>
      <c r="I115" s="15">
        <v>144226.72</v>
      </c>
      <c r="K115" s="15">
        <v>190795.36</v>
      </c>
      <c r="L115" s="18">
        <f t="shared" si="20"/>
        <v>1809449.8399999999</v>
      </c>
      <c r="M115" s="15">
        <v>5598801</v>
      </c>
      <c r="N115" s="15">
        <v>2685426.63</v>
      </c>
      <c r="P115" s="18">
        <f t="shared" si="21"/>
        <v>8284227.63</v>
      </c>
      <c r="Q115" s="15">
        <v>2659853.66</v>
      </c>
      <c r="T115" s="19">
        <f t="shared" si="22"/>
        <v>2659853.66</v>
      </c>
      <c r="U115" s="18">
        <f t="shared" si="23"/>
        <v>12753531.129999999</v>
      </c>
      <c r="V115" s="20">
        <f t="shared" si="24"/>
        <v>0.587539942489045</v>
      </c>
      <c r="W115" s="20">
        <f t="shared" si="37"/>
        <v>0</v>
      </c>
      <c r="X115" s="20">
        <f t="shared" si="25"/>
        <v>0</v>
      </c>
      <c r="Y115" s="20">
        <f t="shared" si="26"/>
        <v>0.587539942489045</v>
      </c>
      <c r="Z115" s="21">
        <f t="shared" si="27"/>
        <v>1.8299182013255408</v>
      </c>
      <c r="AA115" s="21">
        <f t="shared" si="28"/>
        <v>0.39969268645043105</v>
      </c>
      <c r="AB115" s="22"/>
      <c r="AC115" s="21">
        <f t="shared" si="29"/>
        <v>2.8171508302650166</v>
      </c>
      <c r="AD115" s="30">
        <v>287646.71864847303</v>
      </c>
      <c r="AE115" s="24">
        <f t="shared" si="30"/>
        <v>8103.441922635535</v>
      </c>
      <c r="AF115" s="25"/>
      <c r="AG115" s="26">
        <f t="shared" si="31"/>
        <v>466038984.9701462</v>
      </c>
      <c r="AH115" s="20">
        <f t="shared" si="32"/>
        <v>0.38826147561794877</v>
      </c>
      <c r="AI115" s="20">
        <f t="shared" si="33"/>
        <v>1.7775825407676304</v>
      </c>
      <c r="AJ115" s="20">
        <f t="shared" si="34"/>
        <v>0.5707363001338583</v>
      </c>
      <c r="AK115" s="20">
        <f t="shared" si="35"/>
        <v>0.5707363001338583</v>
      </c>
      <c r="AL115" s="20">
        <f t="shared" si="36"/>
        <v>2.737</v>
      </c>
    </row>
    <row r="116" spans="1:38" ht="15">
      <c r="A116" s="12" t="s">
        <v>266</v>
      </c>
      <c r="B116" s="13" t="s">
        <v>267</v>
      </c>
      <c r="C116" s="14" t="s">
        <v>225</v>
      </c>
      <c r="D116" s="61"/>
      <c r="E116" s="32">
        <v>4596495084</v>
      </c>
      <c r="F116" s="29">
        <v>109.88</v>
      </c>
      <c r="G116" s="17">
        <f t="shared" si="19"/>
        <v>1.0988</v>
      </c>
      <c r="H116" s="15">
        <v>13516292.58</v>
      </c>
      <c r="K116" s="15">
        <v>1748816.84</v>
      </c>
      <c r="L116" s="18">
        <f t="shared" si="20"/>
        <v>15265109.42</v>
      </c>
      <c r="M116" s="15">
        <v>58402897</v>
      </c>
      <c r="P116" s="18">
        <f t="shared" si="21"/>
        <v>58402897</v>
      </c>
      <c r="Q116" s="15">
        <v>13955095</v>
      </c>
      <c r="R116" s="15">
        <v>459650</v>
      </c>
      <c r="S116" s="15">
        <v>1473068</v>
      </c>
      <c r="T116" s="19">
        <f t="shared" si="22"/>
        <v>15887813</v>
      </c>
      <c r="U116" s="18">
        <f t="shared" si="23"/>
        <v>89555819.42</v>
      </c>
      <c r="V116" s="20">
        <f t="shared" si="24"/>
        <v>0.30360295714394375</v>
      </c>
      <c r="W116" s="20">
        <f t="shared" si="37"/>
        <v>0.03204763571112306</v>
      </c>
      <c r="X116" s="20">
        <f t="shared" si="25"/>
        <v>0.010000010695105532</v>
      </c>
      <c r="Y116" s="20">
        <f t="shared" si="26"/>
        <v>0.34565060355017235</v>
      </c>
      <c r="Z116" s="21">
        <f t="shared" si="27"/>
        <v>1.2705963115960988</v>
      </c>
      <c r="AA116" s="21">
        <f t="shared" si="28"/>
        <v>0.33210324695302124</v>
      </c>
      <c r="AB116" s="22"/>
      <c r="AC116" s="21">
        <f t="shared" si="29"/>
        <v>1.9483501620992925</v>
      </c>
      <c r="AD116" s="30">
        <v>529797.8058814567</v>
      </c>
      <c r="AE116" s="24">
        <f t="shared" si="30"/>
        <v>10322.316409689856</v>
      </c>
      <c r="AF116" s="25"/>
      <c r="AG116" s="26">
        <f t="shared" si="31"/>
        <v>4183195380.414998</v>
      </c>
      <c r="AH116" s="20">
        <f t="shared" si="32"/>
        <v>0.3649150477519797</v>
      </c>
      <c r="AI116" s="20">
        <f t="shared" si="33"/>
        <v>1.3961312271817934</v>
      </c>
      <c r="AJ116" s="20">
        <f t="shared" si="34"/>
        <v>0.33359892930976537</v>
      </c>
      <c r="AK116" s="20">
        <f t="shared" si="35"/>
        <v>0.37980088318092936</v>
      </c>
      <c r="AL116" s="20">
        <f t="shared" si="36"/>
        <v>2.141</v>
      </c>
    </row>
    <row r="117" spans="1:38" ht="15">
      <c r="A117" s="12" t="s">
        <v>268</v>
      </c>
      <c r="B117" s="13" t="s">
        <v>269</v>
      </c>
      <c r="C117" s="14" t="s">
        <v>225</v>
      </c>
      <c r="D117" s="61"/>
      <c r="E117" s="32">
        <v>657220422</v>
      </c>
      <c r="F117" s="29">
        <v>107.73</v>
      </c>
      <c r="G117" s="17">
        <f t="shared" si="19"/>
        <v>1.0773000000000001</v>
      </c>
      <c r="H117" s="15">
        <v>1953156.24</v>
      </c>
      <c r="I117" s="15">
        <v>191067.91</v>
      </c>
      <c r="K117" s="15">
        <v>252752.31</v>
      </c>
      <c r="L117" s="18">
        <f t="shared" si="20"/>
        <v>2396976.46</v>
      </c>
      <c r="M117" s="15">
        <v>7177736.5</v>
      </c>
      <c r="N117" s="15">
        <v>2447905.71</v>
      </c>
      <c r="P117" s="18">
        <f t="shared" si="21"/>
        <v>9625642.21</v>
      </c>
      <c r="Q117" s="15">
        <v>4196776</v>
      </c>
      <c r="T117" s="19">
        <f t="shared" si="22"/>
        <v>4196776</v>
      </c>
      <c r="U117" s="18">
        <f t="shared" si="23"/>
        <v>16219394.670000002</v>
      </c>
      <c r="V117" s="20">
        <f t="shared" si="24"/>
        <v>0.638564454103345</v>
      </c>
      <c r="W117" s="20">
        <f t="shared" si="37"/>
        <v>0</v>
      </c>
      <c r="X117" s="20">
        <f t="shared" si="25"/>
        <v>0</v>
      </c>
      <c r="Y117" s="20">
        <f t="shared" si="26"/>
        <v>0.638564454103345</v>
      </c>
      <c r="Z117" s="21">
        <f t="shared" si="27"/>
        <v>1.4645987689652165</v>
      </c>
      <c r="AA117" s="21">
        <f t="shared" si="28"/>
        <v>0.36471423890111554</v>
      </c>
      <c r="AB117" s="22"/>
      <c r="AC117" s="21">
        <f t="shared" si="29"/>
        <v>2.467877461969677</v>
      </c>
      <c r="AD117" s="30">
        <v>173531.8869828456</v>
      </c>
      <c r="AE117" s="24">
        <f t="shared" si="30"/>
        <v>4282.554328180338</v>
      </c>
      <c r="AF117" s="25"/>
      <c r="AG117" s="26">
        <f t="shared" si="31"/>
        <v>610062584.2383736</v>
      </c>
      <c r="AH117" s="20">
        <f t="shared" si="32"/>
        <v>0.3929066495681719</v>
      </c>
      <c r="AI117" s="20">
        <f t="shared" si="33"/>
        <v>1.577812253806228</v>
      </c>
      <c r="AJ117" s="20">
        <f t="shared" si="34"/>
        <v>0.6879254864055336</v>
      </c>
      <c r="AK117" s="20">
        <f t="shared" si="35"/>
        <v>0.6879254864055336</v>
      </c>
      <c r="AL117" s="20">
        <f t="shared" si="36"/>
        <v>2.659</v>
      </c>
    </row>
    <row r="118" spans="1:38" ht="15">
      <c r="A118" s="12" t="s">
        <v>270</v>
      </c>
      <c r="B118" s="13" t="s">
        <v>271</v>
      </c>
      <c r="C118" s="14" t="s">
        <v>225</v>
      </c>
      <c r="D118" s="61"/>
      <c r="E118" s="32">
        <v>3422869013</v>
      </c>
      <c r="F118" s="29">
        <v>52.19</v>
      </c>
      <c r="G118" s="17">
        <f t="shared" si="19"/>
        <v>0.5219</v>
      </c>
      <c r="H118" s="15">
        <v>19762699.21</v>
      </c>
      <c r="K118" s="15">
        <v>2557469.59</v>
      </c>
      <c r="L118" s="18">
        <f t="shared" si="20"/>
        <v>22320168.8</v>
      </c>
      <c r="M118" s="15">
        <v>56745545</v>
      </c>
      <c r="N118" s="15">
        <v>37192086.93</v>
      </c>
      <c r="P118" s="18">
        <f t="shared" si="21"/>
        <v>93937631.93</v>
      </c>
      <c r="Q118" s="15">
        <v>18992869.44</v>
      </c>
      <c r="R118" s="15">
        <v>2738295.21</v>
      </c>
      <c r="S118" s="15">
        <v>2152500.79</v>
      </c>
      <c r="T118" s="19">
        <f t="shared" si="22"/>
        <v>23883665.44</v>
      </c>
      <c r="U118" s="18">
        <f t="shared" si="23"/>
        <v>140141466.17000002</v>
      </c>
      <c r="V118" s="20">
        <f t="shared" si="24"/>
        <v>0.5548815735532209</v>
      </c>
      <c r="W118" s="20">
        <f t="shared" si="37"/>
        <v>0.06288586509810447</v>
      </c>
      <c r="X118" s="20">
        <f t="shared" si="25"/>
        <v>0.07999999998831389</v>
      </c>
      <c r="Y118" s="20">
        <f t="shared" si="26"/>
        <v>0.6977674386396393</v>
      </c>
      <c r="Z118" s="21">
        <f t="shared" si="27"/>
        <v>2.744412116654959</v>
      </c>
      <c r="AA118" s="21">
        <f t="shared" si="28"/>
        <v>0.6520894815205714</v>
      </c>
      <c r="AB118" s="22"/>
      <c r="AC118" s="21">
        <f t="shared" si="29"/>
        <v>4.09426903681517</v>
      </c>
      <c r="AD118" s="30">
        <v>142065.16641221373</v>
      </c>
      <c r="AE118" s="24">
        <f t="shared" si="30"/>
        <v>5816.530120515212</v>
      </c>
      <c r="AF118" s="25"/>
      <c r="AG118" s="26">
        <f t="shared" si="31"/>
        <v>6558476744.587086</v>
      </c>
      <c r="AH118" s="20">
        <f t="shared" si="32"/>
        <v>0.34032550040558623</v>
      </c>
      <c r="AI118" s="20">
        <f t="shared" si="33"/>
        <v>1.4323086836822232</v>
      </c>
      <c r="AJ118" s="20">
        <f t="shared" si="34"/>
        <v>0.289592693237426</v>
      </c>
      <c r="AK118" s="20">
        <f t="shared" si="35"/>
        <v>0.36416482622602775</v>
      </c>
      <c r="AL118" s="20">
        <f t="shared" si="36"/>
        <v>2.136</v>
      </c>
    </row>
    <row r="119" spans="1:38" ht="15">
      <c r="A119" s="12" t="s">
        <v>272</v>
      </c>
      <c r="B119" s="13" t="s">
        <v>273</v>
      </c>
      <c r="C119" s="14" t="s">
        <v>225</v>
      </c>
      <c r="D119" s="61"/>
      <c r="E119" s="32">
        <v>61769123</v>
      </c>
      <c r="F119" s="29">
        <v>85.58</v>
      </c>
      <c r="G119" s="17">
        <f t="shared" si="19"/>
        <v>0.8558</v>
      </c>
      <c r="H119" s="15">
        <v>290876.16</v>
      </c>
      <c r="I119" s="15">
        <v>28452.96</v>
      </c>
      <c r="K119" s="15">
        <v>37641.69</v>
      </c>
      <c r="L119" s="18">
        <f t="shared" si="20"/>
        <v>356970.81</v>
      </c>
      <c r="N119" s="15">
        <v>1105836.21</v>
      </c>
      <c r="P119" s="18">
        <f t="shared" si="21"/>
        <v>1105836.21</v>
      </c>
      <c r="T119" s="19">
        <f t="shared" si="22"/>
        <v>0</v>
      </c>
      <c r="U119" s="18">
        <f t="shared" si="23"/>
        <v>1462807.0199999998</v>
      </c>
      <c r="V119" s="20">
        <f t="shared" si="24"/>
        <v>0</v>
      </c>
      <c r="W119" s="20">
        <f t="shared" si="37"/>
        <v>0</v>
      </c>
      <c r="X119" s="20">
        <f t="shared" si="25"/>
        <v>0</v>
      </c>
      <c r="Y119" s="20">
        <f t="shared" si="26"/>
        <v>0</v>
      </c>
      <c r="Z119" s="21">
        <f t="shared" si="27"/>
        <v>1.7902734510250373</v>
      </c>
      <c r="AA119" s="21">
        <f t="shared" si="28"/>
        <v>0.5779114105278782</v>
      </c>
      <c r="AB119" s="34"/>
      <c r="AC119" s="21">
        <f t="shared" si="29"/>
        <v>2.368184861552915</v>
      </c>
      <c r="AD119" s="30">
        <v>175836.98113207548</v>
      </c>
      <c r="AE119" s="24">
        <f t="shared" si="30"/>
        <v>4164.144768181467</v>
      </c>
      <c r="AF119" s="25"/>
      <c r="AG119" s="26">
        <f t="shared" si="31"/>
        <v>72177054.2182753</v>
      </c>
      <c r="AH119" s="20">
        <f t="shared" si="32"/>
        <v>0.49457658512975816</v>
      </c>
      <c r="AI119" s="20">
        <f t="shared" si="33"/>
        <v>1.532116019387227</v>
      </c>
      <c r="AJ119" s="20">
        <f t="shared" si="34"/>
        <v>0</v>
      </c>
      <c r="AK119" s="20">
        <f t="shared" si="35"/>
        <v>0</v>
      </c>
      <c r="AL119" s="20">
        <f t="shared" si="36"/>
        <v>2.027</v>
      </c>
    </row>
    <row r="120" spans="1:38" ht="15">
      <c r="A120" s="12" t="s">
        <v>274</v>
      </c>
      <c r="B120" s="13" t="s">
        <v>275</v>
      </c>
      <c r="C120" s="14" t="s">
        <v>225</v>
      </c>
      <c r="D120" s="61"/>
      <c r="E120" s="32">
        <v>428772960</v>
      </c>
      <c r="F120" s="29">
        <v>98.11</v>
      </c>
      <c r="G120" s="17">
        <f t="shared" si="19"/>
        <v>0.9811</v>
      </c>
      <c r="H120" s="15">
        <v>1351768.43</v>
      </c>
      <c r="I120" s="15">
        <v>132242.32</v>
      </c>
      <c r="K120" s="15">
        <v>174924.75</v>
      </c>
      <c r="L120" s="18">
        <f t="shared" si="20"/>
        <v>1658935.5</v>
      </c>
      <c r="M120" s="15">
        <v>2203893</v>
      </c>
      <c r="N120" s="15">
        <v>2644764.39</v>
      </c>
      <c r="P120" s="18">
        <f t="shared" si="21"/>
        <v>4848657.390000001</v>
      </c>
      <c r="Q120" s="15">
        <v>978311</v>
      </c>
      <c r="R120" s="15">
        <v>214386</v>
      </c>
      <c r="T120" s="19">
        <f t="shared" si="22"/>
        <v>1192697</v>
      </c>
      <c r="U120" s="18">
        <f t="shared" si="23"/>
        <v>7700289.890000001</v>
      </c>
      <c r="V120" s="20">
        <f t="shared" si="24"/>
        <v>0.2281652742281136</v>
      </c>
      <c r="W120" s="20">
        <f t="shared" si="37"/>
        <v>0</v>
      </c>
      <c r="X120" s="20">
        <f t="shared" si="25"/>
        <v>0.049999888052642126</v>
      </c>
      <c r="Y120" s="20">
        <f t="shared" si="26"/>
        <v>0.2781651622807558</v>
      </c>
      <c r="Z120" s="21">
        <f t="shared" si="27"/>
        <v>1.1308216334350938</v>
      </c>
      <c r="AA120" s="21">
        <f t="shared" si="28"/>
        <v>0.3869030127272951</v>
      </c>
      <c r="AB120" s="34"/>
      <c r="AC120" s="21">
        <f t="shared" si="29"/>
        <v>1.7958898084431445</v>
      </c>
      <c r="AD120" s="30">
        <v>321793.3085501859</v>
      </c>
      <c r="AE120" s="24">
        <f t="shared" si="30"/>
        <v>5779.05323250479</v>
      </c>
      <c r="AF120" s="25"/>
      <c r="AG120" s="26">
        <f t="shared" si="31"/>
        <v>437032881.4595862</v>
      </c>
      <c r="AH120" s="20">
        <f t="shared" si="32"/>
        <v>0.3795905457867492</v>
      </c>
      <c r="AI120" s="20">
        <f t="shared" si="33"/>
        <v>1.1094491045631703</v>
      </c>
      <c r="AJ120" s="20">
        <f t="shared" si="34"/>
        <v>0.22385295054520227</v>
      </c>
      <c r="AK120" s="20">
        <f t="shared" si="35"/>
        <v>0.27290784071364943</v>
      </c>
      <c r="AL120" s="20">
        <f t="shared" si="36"/>
        <v>1.762</v>
      </c>
    </row>
    <row r="121" spans="1:38" ht="15">
      <c r="A121" s="12" t="s">
        <v>276</v>
      </c>
      <c r="B121" s="13" t="s">
        <v>277</v>
      </c>
      <c r="C121" s="14" t="s">
        <v>225</v>
      </c>
      <c r="D121" s="61"/>
      <c r="E121" s="32">
        <v>312077623</v>
      </c>
      <c r="F121" s="29">
        <v>58.71</v>
      </c>
      <c r="G121" s="17">
        <f t="shared" si="19"/>
        <v>0.5871</v>
      </c>
      <c r="H121" s="15">
        <v>1726713.15</v>
      </c>
      <c r="I121" s="15">
        <v>168913.22</v>
      </c>
      <c r="K121" s="15">
        <v>223446.38</v>
      </c>
      <c r="L121" s="18">
        <f t="shared" si="20"/>
        <v>2119072.75</v>
      </c>
      <c r="M121" s="15">
        <v>8150787</v>
      </c>
      <c r="P121" s="18">
        <f t="shared" si="21"/>
        <v>8150787</v>
      </c>
      <c r="Q121" s="15">
        <v>5397919.4</v>
      </c>
      <c r="T121" s="19">
        <f t="shared" si="22"/>
        <v>5397919.4</v>
      </c>
      <c r="U121" s="18">
        <f t="shared" si="23"/>
        <v>15667779.150000002</v>
      </c>
      <c r="V121" s="20">
        <f t="shared" si="24"/>
        <v>1.7296720438043072</v>
      </c>
      <c r="W121" s="20">
        <f t="shared" si="37"/>
        <v>0</v>
      </c>
      <c r="X121" s="20">
        <f t="shared" si="25"/>
        <v>0</v>
      </c>
      <c r="Y121" s="20">
        <f t="shared" si="26"/>
        <v>1.7296720438043072</v>
      </c>
      <c r="Z121" s="21">
        <f t="shared" si="27"/>
        <v>2.611781941187113</v>
      </c>
      <c r="AA121" s="21">
        <f t="shared" si="28"/>
        <v>0.6790210491958277</v>
      </c>
      <c r="AB121" s="22"/>
      <c r="AC121" s="21">
        <f t="shared" si="29"/>
        <v>5.020475034187248</v>
      </c>
      <c r="AD121" s="30">
        <v>96545.0773381295</v>
      </c>
      <c r="AE121" s="24">
        <f t="shared" si="30"/>
        <v>4847.021504497562</v>
      </c>
      <c r="AF121" s="25"/>
      <c r="AG121" s="26">
        <f t="shared" si="31"/>
        <v>531557865.7809573</v>
      </c>
      <c r="AH121" s="20">
        <f t="shared" si="32"/>
        <v>0.3986532579828705</v>
      </c>
      <c r="AI121" s="20">
        <f t="shared" si="33"/>
        <v>1.5333771776709537</v>
      </c>
      <c r="AJ121" s="20">
        <f t="shared" si="34"/>
        <v>1.0154904569175087</v>
      </c>
      <c r="AK121" s="20">
        <f t="shared" si="35"/>
        <v>1.0154904569175087</v>
      </c>
      <c r="AL121" s="20">
        <f t="shared" si="36"/>
        <v>2.947</v>
      </c>
    </row>
    <row r="122" spans="1:38" ht="15">
      <c r="A122" s="12" t="s">
        <v>278</v>
      </c>
      <c r="B122" s="13" t="s">
        <v>279</v>
      </c>
      <c r="C122" s="14" t="s">
        <v>225</v>
      </c>
      <c r="D122" s="61"/>
      <c r="E122" s="32">
        <v>65787146</v>
      </c>
      <c r="F122" s="29">
        <v>57.8</v>
      </c>
      <c r="G122" s="17">
        <f t="shared" si="19"/>
        <v>0.578</v>
      </c>
      <c r="H122" s="15">
        <v>374497.74</v>
      </c>
      <c r="I122" s="15">
        <v>36632.66</v>
      </c>
      <c r="K122" s="15">
        <v>48462.99</v>
      </c>
      <c r="L122" s="18">
        <f t="shared" si="20"/>
        <v>459593.39</v>
      </c>
      <c r="N122" s="15">
        <v>921909.24</v>
      </c>
      <c r="P122" s="18">
        <f t="shared" si="21"/>
        <v>921909.24</v>
      </c>
      <c r="Q122" s="15">
        <v>441882.52</v>
      </c>
      <c r="T122" s="19">
        <f t="shared" si="22"/>
        <v>441882.52</v>
      </c>
      <c r="U122" s="18">
        <f t="shared" si="23"/>
        <v>1823385.15</v>
      </c>
      <c r="V122" s="20">
        <f t="shared" si="24"/>
        <v>0.6716851951595529</v>
      </c>
      <c r="W122" s="20">
        <f t="shared" si="37"/>
        <v>0</v>
      </c>
      <c r="X122" s="20">
        <f t="shared" si="25"/>
        <v>0</v>
      </c>
      <c r="Y122" s="20">
        <f t="shared" si="26"/>
        <v>0.6716851951595529</v>
      </c>
      <c r="Z122" s="21">
        <f t="shared" si="27"/>
        <v>1.4013516257416</v>
      </c>
      <c r="AA122" s="21">
        <f t="shared" si="28"/>
        <v>0.6986066700628721</v>
      </c>
      <c r="AB122" s="22"/>
      <c r="AC122" s="21">
        <f t="shared" si="29"/>
        <v>2.771643490964025</v>
      </c>
      <c r="AD122" s="30">
        <v>114220.67510548524</v>
      </c>
      <c r="AE122" s="24">
        <f t="shared" si="30"/>
        <v>3165.789906896348</v>
      </c>
      <c r="AF122" s="25"/>
      <c r="AG122" s="26">
        <f t="shared" si="31"/>
        <v>113818591.69550174</v>
      </c>
      <c r="AH122" s="20">
        <f t="shared" si="32"/>
        <v>0.40379465529634007</v>
      </c>
      <c r="AI122" s="20">
        <f t="shared" si="33"/>
        <v>0.8099812396786447</v>
      </c>
      <c r="AJ122" s="20">
        <f t="shared" si="34"/>
        <v>0.38823404280222157</v>
      </c>
      <c r="AK122" s="20">
        <f t="shared" si="35"/>
        <v>0.38823404280222157</v>
      </c>
      <c r="AL122" s="20">
        <f t="shared" si="36"/>
        <v>1.6019999999999999</v>
      </c>
    </row>
    <row r="123" spans="1:38" ht="15">
      <c r="A123" s="12" t="s">
        <v>280</v>
      </c>
      <c r="B123" s="13" t="s">
        <v>281</v>
      </c>
      <c r="C123" s="14" t="s">
        <v>225</v>
      </c>
      <c r="D123" s="61"/>
      <c r="E123" s="32">
        <v>877235468</v>
      </c>
      <c r="F123" s="29">
        <v>56.04</v>
      </c>
      <c r="G123" s="17">
        <f t="shared" si="19"/>
        <v>0.5604</v>
      </c>
      <c r="H123" s="15">
        <v>4854026.68</v>
      </c>
      <c r="I123" s="15">
        <v>474823.08</v>
      </c>
      <c r="K123" s="15">
        <v>628160.56</v>
      </c>
      <c r="L123" s="18">
        <f t="shared" si="20"/>
        <v>5957010.32</v>
      </c>
      <c r="N123" s="15">
        <v>11145571.14</v>
      </c>
      <c r="P123" s="18">
        <f t="shared" si="21"/>
        <v>11145571.14</v>
      </c>
      <c r="Q123" s="15">
        <v>13624050.93</v>
      </c>
      <c r="T123" s="19">
        <f t="shared" si="22"/>
        <v>13624050.93</v>
      </c>
      <c r="U123" s="18">
        <f t="shared" si="23"/>
        <v>30726632.389999997</v>
      </c>
      <c r="V123" s="20">
        <f t="shared" si="24"/>
        <v>1.5530665855384678</v>
      </c>
      <c r="W123" s="20">
        <f t="shared" si="37"/>
        <v>0</v>
      </c>
      <c r="X123" s="20">
        <f t="shared" si="25"/>
        <v>0</v>
      </c>
      <c r="Y123" s="20">
        <f t="shared" si="26"/>
        <v>1.5530665855384678</v>
      </c>
      <c r="Z123" s="21">
        <f t="shared" si="27"/>
        <v>1.270533573546755</v>
      </c>
      <c r="AA123" s="21">
        <f t="shared" si="28"/>
        <v>0.6790662869094117</v>
      </c>
      <c r="AB123" s="22"/>
      <c r="AC123" s="21">
        <f t="shared" si="29"/>
        <v>3.5026664459946346</v>
      </c>
      <c r="AD123" s="30">
        <v>96487.91303279695</v>
      </c>
      <c r="AE123" s="24">
        <f t="shared" si="30"/>
        <v>3379.6497542402626</v>
      </c>
      <c r="AF123" s="25"/>
      <c r="AG123" s="26">
        <f t="shared" si="31"/>
        <v>1565373783.012134</v>
      </c>
      <c r="AH123" s="20">
        <f t="shared" si="32"/>
        <v>0.38054874718403436</v>
      </c>
      <c r="AI123" s="20">
        <f t="shared" si="33"/>
        <v>0.7120070146156016</v>
      </c>
      <c r="AJ123" s="20">
        <f t="shared" si="34"/>
        <v>0.8703385145357576</v>
      </c>
      <c r="AK123" s="20">
        <f t="shared" si="35"/>
        <v>0.8703385145357576</v>
      </c>
      <c r="AL123" s="20">
        <f t="shared" si="36"/>
        <v>1.963</v>
      </c>
    </row>
    <row r="124" spans="1:38" ht="15">
      <c r="A124" s="12" t="s">
        <v>282</v>
      </c>
      <c r="B124" s="13" t="s">
        <v>283</v>
      </c>
      <c r="C124" s="14" t="s">
        <v>225</v>
      </c>
      <c r="D124" s="61"/>
      <c r="E124" s="32">
        <v>448022696</v>
      </c>
      <c r="F124" s="29">
        <v>96.62</v>
      </c>
      <c r="G124" s="17">
        <f t="shared" si="19"/>
        <v>0.9662000000000001</v>
      </c>
      <c r="H124" s="15">
        <v>1565326.17</v>
      </c>
      <c r="I124" s="15">
        <v>153120.08</v>
      </c>
      <c r="K124" s="15">
        <v>202563.8</v>
      </c>
      <c r="L124" s="18">
        <f t="shared" si="20"/>
        <v>1921010.05</v>
      </c>
      <c r="M124" s="15">
        <v>7559902</v>
      </c>
      <c r="P124" s="18">
        <f t="shared" si="21"/>
        <v>7559902</v>
      </c>
      <c r="Q124" s="15">
        <v>4121306</v>
      </c>
      <c r="T124" s="19">
        <f t="shared" si="22"/>
        <v>4121306</v>
      </c>
      <c r="U124" s="18">
        <f t="shared" si="23"/>
        <v>13602218.05</v>
      </c>
      <c r="V124" s="20">
        <f t="shared" si="24"/>
        <v>0.9198877728283659</v>
      </c>
      <c r="W124" s="20">
        <f t="shared" si="37"/>
        <v>0</v>
      </c>
      <c r="X124" s="20">
        <f t="shared" si="25"/>
        <v>0</v>
      </c>
      <c r="Y124" s="20">
        <f t="shared" si="26"/>
        <v>0.9198877728283659</v>
      </c>
      <c r="Z124" s="21">
        <f t="shared" si="27"/>
        <v>1.6873926404835526</v>
      </c>
      <c r="AA124" s="21">
        <f t="shared" si="28"/>
        <v>0.42877516410463284</v>
      </c>
      <c r="AB124" s="22"/>
      <c r="AC124" s="21">
        <f t="shared" si="29"/>
        <v>3.036055577416551</v>
      </c>
      <c r="AD124" s="30">
        <v>153821.8557968046</v>
      </c>
      <c r="AE124" s="24">
        <f t="shared" si="30"/>
        <v>4670.11703220453</v>
      </c>
      <c r="AF124" s="25"/>
      <c r="AG124" s="26">
        <f t="shared" si="31"/>
        <v>463695607.5346719</v>
      </c>
      <c r="AH124" s="20">
        <f t="shared" si="32"/>
        <v>0.4142825635578962</v>
      </c>
      <c r="AI124" s="20">
        <f t="shared" si="33"/>
        <v>1.6303587692352086</v>
      </c>
      <c r="AJ124" s="20">
        <f t="shared" si="34"/>
        <v>0.888795566106767</v>
      </c>
      <c r="AK124" s="20">
        <f t="shared" si="35"/>
        <v>0.888795566106767</v>
      </c>
      <c r="AL124" s="20">
        <f t="shared" si="36"/>
        <v>2.933</v>
      </c>
    </row>
    <row r="125" spans="1:38" ht="15">
      <c r="A125" s="12" t="s">
        <v>284</v>
      </c>
      <c r="B125" s="13" t="s">
        <v>285</v>
      </c>
      <c r="C125" s="14" t="s">
        <v>225</v>
      </c>
      <c r="D125" s="61"/>
      <c r="E125" s="32">
        <v>282890056</v>
      </c>
      <c r="F125" s="29">
        <v>109.8</v>
      </c>
      <c r="G125" s="17">
        <f t="shared" si="19"/>
        <v>1.0979999999999999</v>
      </c>
      <c r="H125" s="15">
        <v>855997.18</v>
      </c>
      <c r="I125" s="15">
        <v>83733.82</v>
      </c>
      <c r="K125" s="15">
        <v>110771.93</v>
      </c>
      <c r="L125" s="18">
        <f t="shared" si="20"/>
        <v>1050502.93</v>
      </c>
      <c r="M125" s="15">
        <v>4646770</v>
      </c>
      <c r="P125" s="18">
        <f t="shared" si="21"/>
        <v>4646770</v>
      </c>
      <c r="Q125" s="15">
        <v>1716694.36</v>
      </c>
      <c r="T125" s="19">
        <f t="shared" si="22"/>
        <v>1716694.36</v>
      </c>
      <c r="U125" s="18">
        <f t="shared" si="23"/>
        <v>7413967.29</v>
      </c>
      <c r="V125" s="20">
        <f t="shared" si="24"/>
        <v>0.606841535638849</v>
      </c>
      <c r="W125" s="20">
        <f t="shared" si="37"/>
        <v>0</v>
      </c>
      <c r="X125" s="20">
        <f t="shared" si="25"/>
        <v>0</v>
      </c>
      <c r="Y125" s="20">
        <f t="shared" si="26"/>
        <v>0.606841535638849</v>
      </c>
      <c r="Z125" s="21">
        <f t="shared" si="27"/>
        <v>1.6426063417372294</v>
      </c>
      <c r="AA125" s="21">
        <f t="shared" si="28"/>
        <v>0.37134671499375715</v>
      </c>
      <c r="AB125" s="22"/>
      <c r="AC125" s="21">
        <f t="shared" si="29"/>
        <v>2.620794592369836</v>
      </c>
      <c r="AD125" s="30">
        <v>288213.88261851016</v>
      </c>
      <c r="AE125" s="24">
        <f t="shared" si="30"/>
        <v>7553.493850125061</v>
      </c>
      <c r="AF125" s="25"/>
      <c r="AG125" s="26">
        <f t="shared" si="31"/>
        <v>257641216.7577414</v>
      </c>
      <c r="AH125" s="20">
        <f t="shared" si="32"/>
        <v>0.40773869306314525</v>
      </c>
      <c r="AI125" s="20">
        <f t="shared" si="33"/>
        <v>1.8035817632274778</v>
      </c>
      <c r="AJ125" s="20">
        <f t="shared" si="34"/>
        <v>0.6663120061314561</v>
      </c>
      <c r="AK125" s="20">
        <f t="shared" si="35"/>
        <v>0.6663120061314561</v>
      </c>
      <c r="AL125" s="20">
        <f t="shared" si="36"/>
        <v>2.878</v>
      </c>
    </row>
    <row r="126" spans="1:38" ht="15">
      <c r="A126" s="12" t="s">
        <v>286</v>
      </c>
      <c r="B126" s="13" t="s">
        <v>287</v>
      </c>
      <c r="C126" s="14" t="s">
        <v>225</v>
      </c>
      <c r="D126" s="61"/>
      <c r="E126" s="32">
        <v>665524537</v>
      </c>
      <c r="F126" s="29">
        <v>94.54</v>
      </c>
      <c r="G126" s="17">
        <f t="shared" si="19"/>
        <v>0.9454</v>
      </c>
      <c r="H126" s="15">
        <v>2287403.85</v>
      </c>
      <c r="I126" s="15">
        <v>223751.9</v>
      </c>
      <c r="K126" s="15">
        <v>296007.96</v>
      </c>
      <c r="L126" s="18">
        <f t="shared" si="20"/>
        <v>2807163.71</v>
      </c>
      <c r="M126" s="15">
        <v>8926550</v>
      </c>
      <c r="N126" s="15">
        <v>4210105.03</v>
      </c>
      <c r="P126" s="18">
        <f t="shared" si="21"/>
        <v>13136655.030000001</v>
      </c>
      <c r="Q126" s="15">
        <v>166776</v>
      </c>
      <c r="R126" s="15">
        <v>133105</v>
      </c>
      <c r="T126" s="19">
        <f t="shared" si="22"/>
        <v>299881</v>
      </c>
      <c r="U126" s="18">
        <f t="shared" si="23"/>
        <v>16243699.740000002</v>
      </c>
      <c r="V126" s="20">
        <f t="shared" si="24"/>
        <v>0.02505933150891475</v>
      </c>
      <c r="W126" s="20">
        <f t="shared" si="37"/>
        <v>0</v>
      </c>
      <c r="X126" s="20">
        <f t="shared" si="25"/>
        <v>0.020000013913837107</v>
      </c>
      <c r="Y126" s="20">
        <f t="shared" si="26"/>
        <v>0.04505934542275186</v>
      </c>
      <c r="Z126" s="21">
        <f t="shared" si="27"/>
        <v>1.973879894679225</v>
      </c>
      <c r="AA126" s="21">
        <f t="shared" si="28"/>
        <v>0.42179717710393</v>
      </c>
      <c r="AB126" s="22"/>
      <c r="AC126" s="21">
        <f t="shared" si="29"/>
        <v>2.4407364172059074</v>
      </c>
      <c r="AD126" s="23">
        <v>308557.8254509995</v>
      </c>
      <c r="AE126" s="24">
        <f t="shared" si="30"/>
        <v>7531.0832139211825</v>
      </c>
      <c r="AF126" s="25"/>
      <c r="AG126" s="26">
        <f t="shared" si="31"/>
        <v>703960796.488259</v>
      </c>
      <c r="AH126" s="20">
        <f t="shared" si="32"/>
        <v>0.3987670512340554</v>
      </c>
      <c r="AI126" s="20">
        <f t="shared" si="33"/>
        <v>1.8661060524297395</v>
      </c>
      <c r="AJ126" s="20">
        <f t="shared" si="34"/>
        <v>0.023691092008528</v>
      </c>
      <c r="AK126" s="20">
        <f t="shared" si="35"/>
        <v>0.042599105162669605</v>
      </c>
      <c r="AL126" s="20">
        <f t="shared" si="36"/>
        <v>2.3080000000000003</v>
      </c>
    </row>
    <row r="127" spans="1:38" ht="15">
      <c r="A127" s="12" t="s">
        <v>288</v>
      </c>
      <c r="B127" s="13" t="s">
        <v>289</v>
      </c>
      <c r="C127" s="14" t="s">
        <v>225</v>
      </c>
      <c r="D127" s="61"/>
      <c r="E127" s="32">
        <v>1008588157</v>
      </c>
      <c r="F127" s="29">
        <v>90.66</v>
      </c>
      <c r="G127" s="17">
        <f t="shared" si="19"/>
        <v>0.9066</v>
      </c>
      <c r="H127" s="15">
        <v>3662279.2600000002</v>
      </c>
      <c r="I127" s="15">
        <v>358268.83</v>
      </c>
      <c r="K127" s="15">
        <v>473917.08</v>
      </c>
      <c r="L127" s="18">
        <f t="shared" si="20"/>
        <v>4494465.17</v>
      </c>
      <c r="M127" s="15">
        <v>10587374</v>
      </c>
      <c r="N127" s="15">
        <v>6784730.19</v>
      </c>
      <c r="P127" s="18">
        <f t="shared" si="21"/>
        <v>17372104.19</v>
      </c>
      <c r="Q127" s="15">
        <v>3142471.37</v>
      </c>
      <c r="R127" s="15">
        <v>201717.63</v>
      </c>
      <c r="T127" s="19">
        <f t="shared" si="22"/>
        <v>3344189</v>
      </c>
      <c r="U127" s="18">
        <f t="shared" si="23"/>
        <v>25210758.36</v>
      </c>
      <c r="V127" s="20">
        <f t="shared" si="24"/>
        <v>0.31157131364174845</v>
      </c>
      <c r="W127" s="20">
        <f t="shared" si="37"/>
        <v>0</v>
      </c>
      <c r="X127" s="20">
        <f t="shared" si="25"/>
        <v>0.019999999861192105</v>
      </c>
      <c r="Y127" s="20">
        <f t="shared" si="26"/>
        <v>0.3315713135029405</v>
      </c>
      <c r="Z127" s="21">
        <f t="shared" si="27"/>
        <v>1.7224180226022623</v>
      </c>
      <c r="AA127" s="21">
        <f t="shared" si="28"/>
        <v>0.44561946705467803</v>
      </c>
      <c r="AB127" s="22"/>
      <c r="AC127" s="21">
        <f t="shared" si="29"/>
        <v>2.4996088031598807</v>
      </c>
      <c r="AD127" s="30">
        <v>192845.63758389262</v>
      </c>
      <c r="AE127" s="24">
        <f t="shared" si="30"/>
        <v>4820.386533556779</v>
      </c>
      <c r="AF127" s="25"/>
      <c r="AG127" s="26">
        <f t="shared" si="31"/>
        <v>1112495209.5742335</v>
      </c>
      <c r="AH127" s="20">
        <f t="shared" si="32"/>
        <v>0.40399860883177113</v>
      </c>
      <c r="AI127" s="20">
        <f t="shared" si="33"/>
        <v>1.5615441792912108</v>
      </c>
      <c r="AJ127" s="20">
        <f t="shared" si="34"/>
        <v>0.2824705529476091</v>
      </c>
      <c r="AK127" s="20">
        <f t="shared" si="35"/>
        <v>0.30060255282176584</v>
      </c>
      <c r="AL127" s="20">
        <f t="shared" si="36"/>
        <v>2.2670000000000003</v>
      </c>
    </row>
    <row r="128" spans="1:38" ht="15">
      <c r="A128" s="12" t="s">
        <v>290</v>
      </c>
      <c r="B128" s="13" t="s">
        <v>291</v>
      </c>
      <c r="C128" s="14" t="s">
        <v>225</v>
      </c>
      <c r="D128" s="61"/>
      <c r="E128" s="32">
        <v>444262665</v>
      </c>
      <c r="F128" s="29">
        <v>107.81</v>
      </c>
      <c r="G128" s="17">
        <f t="shared" si="19"/>
        <v>1.0781</v>
      </c>
      <c r="H128" s="15">
        <v>1322043.72</v>
      </c>
      <c r="I128" s="15">
        <v>129320.33</v>
      </c>
      <c r="K128" s="15">
        <v>171078.99</v>
      </c>
      <c r="L128" s="18">
        <f t="shared" si="20"/>
        <v>1622443.04</v>
      </c>
      <c r="M128" s="15">
        <v>3316272</v>
      </c>
      <c r="N128" s="15">
        <v>3264834.25</v>
      </c>
      <c r="P128" s="18">
        <f t="shared" si="21"/>
        <v>6581106.25</v>
      </c>
      <c r="Q128" s="15">
        <v>1774181</v>
      </c>
      <c r="R128" s="15">
        <v>84410</v>
      </c>
      <c r="T128" s="19">
        <f t="shared" si="22"/>
        <v>1858591</v>
      </c>
      <c r="U128" s="18">
        <f t="shared" si="23"/>
        <v>10062140.290000001</v>
      </c>
      <c r="V128" s="20">
        <f t="shared" si="24"/>
        <v>0.3993540623090621</v>
      </c>
      <c r="W128" s="20">
        <f t="shared" si="37"/>
        <v>0</v>
      </c>
      <c r="X128" s="20">
        <f t="shared" si="25"/>
        <v>0.019000021079871747</v>
      </c>
      <c r="Y128" s="20">
        <f t="shared" si="26"/>
        <v>0.4183540833889339</v>
      </c>
      <c r="Z128" s="21">
        <f t="shared" si="27"/>
        <v>1.4813547859125187</v>
      </c>
      <c r="AA128" s="21">
        <f t="shared" si="28"/>
        <v>0.36519905178167517</v>
      </c>
      <c r="AB128" s="22"/>
      <c r="AC128" s="21">
        <f t="shared" si="29"/>
        <v>2.264907921083128</v>
      </c>
      <c r="AD128" s="30">
        <v>320652.7801179444</v>
      </c>
      <c r="AE128" s="24">
        <f t="shared" si="30"/>
        <v>7262.490216064588</v>
      </c>
      <c r="AF128" s="25"/>
      <c r="AG128" s="26">
        <f t="shared" si="31"/>
        <v>412079273.7222892</v>
      </c>
      <c r="AH128" s="20">
        <f t="shared" si="32"/>
        <v>0.393721097725824</v>
      </c>
      <c r="AI128" s="20">
        <f t="shared" si="33"/>
        <v>1.5970485946922863</v>
      </c>
      <c r="AJ128" s="20">
        <f t="shared" si="34"/>
        <v>0.4305436145753999</v>
      </c>
      <c r="AK128" s="20">
        <f t="shared" si="35"/>
        <v>0.45102753730160966</v>
      </c>
      <c r="AL128" s="20">
        <f t="shared" si="36"/>
        <v>2.442</v>
      </c>
    </row>
    <row r="129" spans="1:38" ht="15">
      <c r="A129" s="12" t="s">
        <v>292</v>
      </c>
      <c r="B129" s="13" t="s">
        <v>293</v>
      </c>
      <c r="C129" s="14" t="s">
        <v>225</v>
      </c>
      <c r="D129" s="61"/>
      <c r="E129" s="32">
        <v>740306772</v>
      </c>
      <c r="F129" s="29">
        <v>102.81</v>
      </c>
      <c r="G129" s="17">
        <f t="shared" si="19"/>
        <v>1.0281</v>
      </c>
      <c r="H129" s="15">
        <v>2343106.98</v>
      </c>
      <c r="I129" s="15">
        <v>229199.09</v>
      </c>
      <c r="K129" s="15">
        <v>303207.73</v>
      </c>
      <c r="L129" s="18">
        <f t="shared" si="20"/>
        <v>2875513.8</v>
      </c>
      <c r="M129" s="15">
        <v>7284097</v>
      </c>
      <c r="N129" s="15">
        <v>4572678.77</v>
      </c>
      <c r="P129" s="18">
        <f t="shared" si="21"/>
        <v>11856775.77</v>
      </c>
      <c r="Q129" s="15">
        <v>1755221</v>
      </c>
      <c r="T129" s="19">
        <f t="shared" si="22"/>
        <v>1755221</v>
      </c>
      <c r="U129" s="18">
        <f t="shared" si="23"/>
        <v>16487510.57</v>
      </c>
      <c r="V129" s="20">
        <f t="shared" si="24"/>
        <v>0.23709373821586494</v>
      </c>
      <c r="W129" s="20">
        <f t="shared" si="37"/>
        <v>0</v>
      </c>
      <c r="X129" s="20">
        <f t="shared" si="25"/>
        <v>0</v>
      </c>
      <c r="Y129" s="20">
        <f t="shared" si="26"/>
        <v>0.23709373821586494</v>
      </c>
      <c r="Z129" s="21">
        <f t="shared" si="27"/>
        <v>1.6016030405838297</v>
      </c>
      <c r="AA129" s="21">
        <f t="shared" si="28"/>
        <v>0.3884219230132883</v>
      </c>
      <c r="AB129" s="22"/>
      <c r="AC129" s="21">
        <f t="shared" si="29"/>
        <v>2.2271187018129828</v>
      </c>
      <c r="AD129" s="30">
        <v>297848.9864864865</v>
      </c>
      <c r="AE129" s="24">
        <f t="shared" si="30"/>
        <v>6633.4504812009645</v>
      </c>
      <c r="AF129" s="25"/>
      <c r="AG129" s="26">
        <f t="shared" si="31"/>
        <v>720072728.3338196</v>
      </c>
      <c r="AH129" s="20">
        <f t="shared" si="32"/>
        <v>0.3993365790499618</v>
      </c>
      <c r="AI129" s="20">
        <f t="shared" si="33"/>
        <v>1.6466080860242354</v>
      </c>
      <c r="AJ129" s="20">
        <f t="shared" si="34"/>
        <v>0.24375607225973075</v>
      </c>
      <c r="AK129" s="20">
        <f t="shared" si="35"/>
        <v>0.24375607225973075</v>
      </c>
      <c r="AL129" s="20">
        <f t="shared" si="36"/>
        <v>2.29</v>
      </c>
    </row>
    <row r="130" spans="1:38" ht="15">
      <c r="A130" s="12" t="s">
        <v>294</v>
      </c>
      <c r="B130" s="13" t="s">
        <v>214</v>
      </c>
      <c r="C130" s="14" t="s">
        <v>225</v>
      </c>
      <c r="D130" s="61"/>
      <c r="E130" s="32">
        <v>123179725</v>
      </c>
      <c r="F130" s="29">
        <v>115.03</v>
      </c>
      <c r="G130" s="17">
        <f aca="true" t="shared" si="38" ref="G130:G193">F130/100</f>
        <v>1.1503</v>
      </c>
      <c r="H130" s="15">
        <v>318589.62</v>
      </c>
      <c r="I130" s="15">
        <v>31163.87</v>
      </c>
      <c r="K130" s="15">
        <v>41228.76</v>
      </c>
      <c r="L130" s="18">
        <f aca="true" t="shared" si="39" ref="L130:L193">SUM(H130:K130)</f>
        <v>390982.25</v>
      </c>
      <c r="M130" s="15">
        <v>1011278</v>
      </c>
      <c r="P130" s="18">
        <f aca="true" t="shared" si="40" ref="P130:P193">SUM(M130:O130)</f>
        <v>1011278</v>
      </c>
      <c r="T130" s="19">
        <f aca="true" t="shared" si="41" ref="T130:T193">SUM(Q130:S130)</f>
        <v>0</v>
      </c>
      <c r="U130" s="18">
        <f aca="true" t="shared" si="42" ref="U130:U193">S130+R130+Q130+O130+N130+M130+K130+J130+I130+H130</f>
        <v>1402260.25</v>
      </c>
      <c r="V130" s="20">
        <f aca="true" t="shared" si="43" ref="V130:V193">(Q130/$E130)*100</f>
        <v>0</v>
      </c>
      <c r="W130" s="20">
        <f t="shared" si="37"/>
        <v>0</v>
      </c>
      <c r="X130" s="20">
        <f aca="true" t="shared" si="44" ref="X130:X193">(R130/$E130)*100</f>
        <v>0</v>
      </c>
      <c r="Y130" s="20">
        <f aca="true" t="shared" si="45" ref="Y130:Y193">(T130/$E130)*100</f>
        <v>0</v>
      </c>
      <c r="Z130" s="21">
        <f aca="true" t="shared" si="46" ref="Z130:Z193">(P130/E130)*100</f>
        <v>0.820977640597915</v>
      </c>
      <c r="AA130" s="21">
        <f aca="true" t="shared" si="47" ref="AA130:AA193">(L130/E130)*100</f>
        <v>0.3174079581684404</v>
      </c>
      <c r="AB130" s="22"/>
      <c r="AC130" s="21">
        <f aca="true" t="shared" si="48" ref="AC130:AC193">((U130/E130)*100)-AB130</f>
        <v>1.1383855987663554</v>
      </c>
      <c r="AD130" s="30">
        <v>303608.7878787879</v>
      </c>
      <c r="AE130" s="24">
        <f aca="true" t="shared" si="49" ref="AE130:AE193">AD130/100*AC130</f>
        <v>3456.2387178012136</v>
      </c>
      <c r="AF130" s="25"/>
      <c r="AG130" s="26">
        <f aca="true" t="shared" si="50" ref="AG130:AG193">E130/G130</f>
        <v>107084869.16456576</v>
      </c>
      <c r="AH130" s="20">
        <f aca="true" t="shared" si="51" ref="AH130:AH193">(L130/AG130)*100</f>
        <v>0.36511437428115706</v>
      </c>
      <c r="AI130" s="20">
        <f aca="true" t="shared" si="52" ref="AI130:AI193">(P130/AG130)*100</f>
        <v>0.9443705799797817</v>
      </c>
      <c r="AJ130" s="20">
        <f aca="true" t="shared" si="53" ref="AJ130:AJ193">(Q130/AG130)*100</f>
        <v>0</v>
      </c>
      <c r="AK130" s="20">
        <f aca="true" t="shared" si="54" ref="AK130:AK193">(T130/AG130)*100</f>
        <v>0</v>
      </c>
      <c r="AL130" s="20">
        <f aca="true" t="shared" si="55" ref="AL130:AL193">ROUND(AH130,3)+ROUND(AI130,3)+ROUND(AK130,3)</f>
        <v>1.309</v>
      </c>
    </row>
    <row r="131" spans="1:38" ht="15">
      <c r="A131" s="12" t="s">
        <v>295</v>
      </c>
      <c r="B131" s="13" t="s">
        <v>296</v>
      </c>
      <c r="C131" s="14" t="s">
        <v>225</v>
      </c>
      <c r="D131" s="61"/>
      <c r="E131" s="32">
        <v>1173046890</v>
      </c>
      <c r="F131" s="29">
        <v>100.03</v>
      </c>
      <c r="G131" s="17">
        <f t="shared" si="38"/>
        <v>1.0003</v>
      </c>
      <c r="H131" s="15">
        <v>3550476.5900000003</v>
      </c>
      <c r="I131" s="15">
        <v>347309.41</v>
      </c>
      <c r="K131" s="15">
        <v>459459.45</v>
      </c>
      <c r="L131" s="18">
        <f t="shared" si="39"/>
        <v>4357245.45</v>
      </c>
      <c r="M131" s="15">
        <v>9573192</v>
      </c>
      <c r="N131" s="15">
        <v>4183417.72</v>
      </c>
      <c r="P131" s="18">
        <f t="shared" si="40"/>
        <v>13756609.72</v>
      </c>
      <c r="Q131" s="15">
        <v>5661999.62</v>
      </c>
      <c r="R131" s="15">
        <v>469218</v>
      </c>
      <c r="T131" s="19">
        <f t="shared" si="41"/>
        <v>6131217.62</v>
      </c>
      <c r="U131" s="18">
        <f t="shared" si="42"/>
        <v>24245072.79</v>
      </c>
      <c r="V131" s="20">
        <f t="shared" si="43"/>
        <v>0.48267462010832324</v>
      </c>
      <c r="W131" s="20">
        <f aca="true" t="shared" si="56" ref="W131:W194">(S131/$E131)*100</f>
        <v>0</v>
      </c>
      <c r="X131" s="20">
        <f t="shared" si="44"/>
        <v>0.03999993555244838</v>
      </c>
      <c r="Y131" s="20">
        <f t="shared" si="45"/>
        <v>0.5226745556607716</v>
      </c>
      <c r="Z131" s="21">
        <f t="shared" si="46"/>
        <v>1.172724623139319</v>
      </c>
      <c r="AA131" s="21">
        <f t="shared" si="47"/>
        <v>0.371446826818662</v>
      </c>
      <c r="AB131" s="22"/>
      <c r="AC131" s="21">
        <f t="shared" si="48"/>
        <v>2.066846005618752</v>
      </c>
      <c r="AD131" s="30">
        <v>239399.65667915106</v>
      </c>
      <c r="AE131" s="24">
        <f t="shared" si="49"/>
        <v>4948.02224153804</v>
      </c>
      <c r="AF131" s="25"/>
      <c r="AG131" s="26">
        <f t="shared" si="50"/>
        <v>1172695081.4755573</v>
      </c>
      <c r="AH131" s="20">
        <f t="shared" si="51"/>
        <v>0.37155826086670757</v>
      </c>
      <c r="AI131" s="20">
        <f t="shared" si="52"/>
        <v>1.1730764405262608</v>
      </c>
      <c r="AJ131" s="20">
        <f t="shared" si="53"/>
        <v>0.48281942249435567</v>
      </c>
      <c r="AK131" s="20">
        <f t="shared" si="54"/>
        <v>0.5228313580274698</v>
      </c>
      <c r="AL131" s="20">
        <f t="shared" si="55"/>
        <v>2.068</v>
      </c>
    </row>
    <row r="132" spans="1:38" ht="15">
      <c r="A132" s="12" t="s">
        <v>297</v>
      </c>
      <c r="B132" s="13" t="s">
        <v>298</v>
      </c>
      <c r="C132" s="14" t="s">
        <v>225</v>
      </c>
      <c r="D132" s="61"/>
      <c r="E132" s="32">
        <v>1899777706</v>
      </c>
      <c r="F132" s="29">
        <v>102.05</v>
      </c>
      <c r="G132" s="17">
        <f t="shared" si="38"/>
        <v>1.0205</v>
      </c>
      <c r="H132" s="15">
        <v>5932063.75</v>
      </c>
      <c r="K132" s="15">
        <v>767666.6</v>
      </c>
      <c r="L132" s="18">
        <f t="shared" si="39"/>
        <v>6699730.35</v>
      </c>
      <c r="M132" s="15">
        <v>26601939</v>
      </c>
      <c r="P132" s="18">
        <f t="shared" si="40"/>
        <v>26601939</v>
      </c>
      <c r="Q132" s="15">
        <v>27807765.48</v>
      </c>
      <c r="S132" s="15">
        <v>651634.52</v>
      </c>
      <c r="T132" s="19">
        <f t="shared" si="41"/>
        <v>28459400</v>
      </c>
      <c r="U132" s="18">
        <f t="shared" si="42"/>
        <v>61761069.35</v>
      </c>
      <c r="V132" s="20">
        <f t="shared" si="43"/>
        <v>1.4637378569174555</v>
      </c>
      <c r="W132" s="20">
        <f t="shared" si="56"/>
        <v>0.034300566742201784</v>
      </c>
      <c r="X132" s="20">
        <f t="shared" si="44"/>
        <v>0</v>
      </c>
      <c r="Y132" s="20">
        <f t="shared" si="45"/>
        <v>1.4980384236596573</v>
      </c>
      <c r="Z132" s="21">
        <f t="shared" si="46"/>
        <v>1.4002658793175669</v>
      </c>
      <c r="AA132" s="21">
        <f t="shared" si="47"/>
        <v>0.3526586467901208</v>
      </c>
      <c r="AB132" s="22"/>
      <c r="AC132" s="21">
        <f t="shared" si="48"/>
        <v>3.250962949767345</v>
      </c>
      <c r="AD132" s="30">
        <v>159102.25424981522</v>
      </c>
      <c r="AE132" s="24">
        <f t="shared" si="49"/>
        <v>5172.355337906134</v>
      </c>
      <c r="AF132" s="25"/>
      <c r="AG132" s="26">
        <f t="shared" si="50"/>
        <v>1861614606.5654092</v>
      </c>
      <c r="AH132" s="20">
        <f t="shared" si="51"/>
        <v>0.35988814904931826</v>
      </c>
      <c r="AI132" s="20">
        <f t="shared" si="52"/>
        <v>1.4289713298435769</v>
      </c>
      <c r="AJ132" s="20">
        <f t="shared" si="53"/>
        <v>1.4937444829842632</v>
      </c>
      <c r="AK132" s="20">
        <f t="shared" si="54"/>
        <v>1.5287482113446802</v>
      </c>
      <c r="AL132" s="20">
        <f t="shared" si="55"/>
        <v>3.318</v>
      </c>
    </row>
    <row r="133" spans="1:38" ht="15">
      <c r="A133" s="12" t="s">
        <v>299</v>
      </c>
      <c r="B133" s="13" t="s">
        <v>300</v>
      </c>
      <c r="C133" s="14" t="s">
        <v>225</v>
      </c>
      <c r="D133" s="61"/>
      <c r="E133" s="32">
        <v>170686580</v>
      </c>
      <c r="F133" s="29">
        <v>116.85</v>
      </c>
      <c r="G133" s="17">
        <f t="shared" si="38"/>
        <v>1.1684999999999999</v>
      </c>
      <c r="H133" s="15">
        <v>495120.56</v>
      </c>
      <c r="I133" s="15">
        <v>47112.16</v>
      </c>
      <c r="K133" s="15">
        <v>64072.6</v>
      </c>
      <c r="L133" s="18">
        <f t="shared" si="39"/>
        <v>606305.32</v>
      </c>
      <c r="M133" s="15">
        <v>1402730.5</v>
      </c>
      <c r="N133" s="15">
        <v>741106.77</v>
      </c>
      <c r="P133" s="18">
        <f t="shared" si="40"/>
        <v>2143837.27</v>
      </c>
      <c r="Q133" s="15">
        <v>133754</v>
      </c>
      <c r="T133" s="19">
        <f t="shared" si="41"/>
        <v>133754</v>
      </c>
      <c r="U133" s="18">
        <f t="shared" si="42"/>
        <v>2883896.5900000003</v>
      </c>
      <c r="V133" s="20">
        <f t="shared" si="43"/>
        <v>0.07836234108153084</v>
      </c>
      <c r="W133" s="20">
        <f t="shared" si="56"/>
        <v>0</v>
      </c>
      <c r="X133" s="20">
        <f t="shared" si="44"/>
        <v>0</v>
      </c>
      <c r="Y133" s="20">
        <f t="shared" si="45"/>
        <v>0.07836234108153084</v>
      </c>
      <c r="Z133" s="21">
        <f t="shared" si="46"/>
        <v>1.2560080997580478</v>
      </c>
      <c r="AA133" s="21">
        <f t="shared" si="47"/>
        <v>0.3552155769949811</v>
      </c>
      <c r="AB133" s="22"/>
      <c r="AC133" s="21">
        <f t="shared" si="48"/>
        <v>1.6895860178345596</v>
      </c>
      <c r="AD133" s="30">
        <v>281695.33980582526</v>
      </c>
      <c r="AE133" s="24">
        <f t="shared" si="49"/>
        <v>4759.485074250774</v>
      </c>
      <c r="AF133" s="25"/>
      <c r="AG133" s="26">
        <f t="shared" si="50"/>
        <v>146073239.19554988</v>
      </c>
      <c r="AH133" s="20">
        <f t="shared" si="51"/>
        <v>0.41506940171863527</v>
      </c>
      <c r="AI133" s="20">
        <f t="shared" si="52"/>
        <v>1.4676454645672787</v>
      </c>
      <c r="AJ133" s="20">
        <f t="shared" si="53"/>
        <v>0.09156639555376876</v>
      </c>
      <c r="AK133" s="20">
        <f t="shared" si="54"/>
        <v>0.09156639555376876</v>
      </c>
      <c r="AL133" s="20">
        <f t="shared" si="55"/>
        <v>1.975</v>
      </c>
    </row>
    <row r="134" spans="1:38" ht="15">
      <c r="A134" s="12" t="s">
        <v>301</v>
      </c>
      <c r="B134" s="13" t="s">
        <v>302</v>
      </c>
      <c r="C134" s="14" t="s">
        <v>225</v>
      </c>
      <c r="D134" s="61"/>
      <c r="E134" s="32">
        <v>27302250</v>
      </c>
      <c r="F134" s="29">
        <v>70.67</v>
      </c>
      <c r="G134" s="17">
        <f t="shared" si="38"/>
        <v>0.7067</v>
      </c>
      <c r="H134" s="15">
        <v>130707.33</v>
      </c>
      <c r="I134" s="15">
        <v>12784.89</v>
      </c>
      <c r="K134" s="15">
        <v>16914.43</v>
      </c>
      <c r="L134" s="18">
        <f t="shared" si="39"/>
        <v>160406.65</v>
      </c>
      <c r="N134" s="15">
        <v>484373.79</v>
      </c>
      <c r="P134" s="18">
        <f t="shared" si="40"/>
        <v>484373.79</v>
      </c>
      <c r="Q134" s="15">
        <v>291634.04</v>
      </c>
      <c r="T134" s="19">
        <f t="shared" si="41"/>
        <v>291634.04</v>
      </c>
      <c r="U134" s="18">
        <f t="shared" si="42"/>
        <v>936414.48</v>
      </c>
      <c r="V134" s="20">
        <f t="shared" si="43"/>
        <v>1.068168520909449</v>
      </c>
      <c r="W134" s="20">
        <f t="shared" si="56"/>
        <v>0</v>
      </c>
      <c r="X134" s="20">
        <f t="shared" si="44"/>
        <v>0</v>
      </c>
      <c r="Y134" s="20">
        <f t="shared" si="45"/>
        <v>1.068168520909449</v>
      </c>
      <c r="Z134" s="21">
        <f t="shared" si="46"/>
        <v>1.7741167486196192</v>
      </c>
      <c r="AA134" s="21">
        <f t="shared" si="47"/>
        <v>0.5875217244000036</v>
      </c>
      <c r="AB134" s="34"/>
      <c r="AC134" s="21">
        <f t="shared" si="48"/>
        <v>3.4298069939290716</v>
      </c>
      <c r="AD134" s="30">
        <v>105196.12403100776</v>
      </c>
      <c r="AE134" s="24">
        <f t="shared" si="49"/>
        <v>3608.0240193578047</v>
      </c>
      <c r="AF134" s="25"/>
      <c r="AG134" s="26">
        <f t="shared" si="50"/>
        <v>38633437.10202349</v>
      </c>
      <c r="AH134" s="20">
        <f t="shared" si="51"/>
        <v>0.41520160263348255</v>
      </c>
      <c r="AI134" s="20">
        <f t="shared" si="52"/>
        <v>1.2537683062494849</v>
      </c>
      <c r="AJ134" s="20">
        <f t="shared" si="53"/>
        <v>0.7548746937267075</v>
      </c>
      <c r="AK134" s="20">
        <f t="shared" si="54"/>
        <v>0.7548746937267075</v>
      </c>
      <c r="AL134" s="20">
        <f t="shared" si="55"/>
        <v>2.424</v>
      </c>
    </row>
    <row r="135" spans="1:38" ht="15">
      <c r="A135" s="12" t="s">
        <v>303</v>
      </c>
      <c r="B135" s="13" t="s">
        <v>304</v>
      </c>
      <c r="C135" s="14" t="s">
        <v>305</v>
      </c>
      <c r="D135" s="61"/>
      <c r="E135" s="32">
        <v>737182231</v>
      </c>
      <c r="F135" s="29">
        <v>98.52</v>
      </c>
      <c r="G135" s="17">
        <f t="shared" si="38"/>
        <v>0.9852</v>
      </c>
      <c r="H135" s="15">
        <v>5312037.05</v>
      </c>
      <c r="K135" s="15">
        <v>150666.18</v>
      </c>
      <c r="L135" s="18">
        <f t="shared" si="39"/>
        <v>5462703.2299999995</v>
      </c>
      <c r="M135" s="15">
        <v>10754966.24</v>
      </c>
      <c r="P135" s="18">
        <f t="shared" si="40"/>
        <v>10754966.24</v>
      </c>
      <c r="Q135" s="15">
        <v>5718643.69</v>
      </c>
      <c r="S135" s="15">
        <v>250356.31</v>
      </c>
      <c r="T135" s="19">
        <f t="shared" si="41"/>
        <v>5969000</v>
      </c>
      <c r="U135" s="18">
        <f t="shared" si="42"/>
        <v>22186669.470000003</v>
      </c>
      <c r="V135" s="20">
        <f t="shared" si="43"/>
        <v>0.775743561024601</v>
      </c>
      <c r="W135" s="20">
        <f t="shared" si="56"/>
        <v>0.0339612512987986</v>
      </c>
      <c r="X135" s="20">
        <f t="shared" si="44"/>
        <v>0</v>
      </c>
      <c r="Y135" s="20">
        <f t="shared" si="45"/>
        <v>0.8097048123233996</v>
      </c>
      <c r="Z135" s="21">
        <f t="shared" si="46"/>
        <v>1.4589291206070865</v>
      </c>
      <c r="AA135" s="21">
        <f t="shared" si="47"/>
        <v>0.7410248104582976</v>
      </c>
      <c r="AB135" s="22"/>
      <c r="AC135" s="21">
        <f t="shared" si="48"/>
        <v>3.009658743388784</v>
      </c>
      <c r="AD135" s="30">
        <v>208144.42957510872</v>
      </c>
      <c r="AE135" s="24">
        <f t="shared" si="49"/>
        <v>6264.43702358397</v>
      </c>
      <c r="AF135" s="25"/>
      <c r="AG135" s="26">
        <f t="shared" si="50"/>
        <v>748256426.1063744</v>
      </c>
      <c r="AH135" s="20">
        <f t="shared" si="51"/>
        <v>0.7300576432635147</v>
      </c>
      <c r="AI135" s="20">
        <f t="shared" si="52"/>
        <v>1.4373369696221014</v>
      </c>
      <c r="AJ135" s="20">
        <f t="shared" si="53"/>
        <v>0.7642625563214369</v>
      </c>
      <c r="AK135" s="20">
        <f t="shared" si="54"/>
        <v>0.7977211811010132</v>
      </c>
      <c r="AL135" s="20">
        <f t="shared" si="55"/>
        <v>2.965</v>
      </c>
    </row>
    <row r="136" spans="1:38" ht="15">
      <c r="A136" s="12" t="s">
        <v>306</v>
      </c>
      <c r="B136" s="13" t="s">
        <v>307</v>
      </c>
      <c r="C136" s="14" t="s">
        <v>305</v>
      </c>
      <c r="D136" s="61"/>
      <c r="E136" s="32">
        <v>23179270</v>
      </c>
      <c r="F136" s="29">
        <v>103.88</v>
      </c>
      <c r="G136" s="17">
        <f t="shared" si="38"/>
        <v>1.0388</v>
      </c>
      <c r="H136" s="15">
        <v>165059.93</v>
      </c>
      <c r="I136" s="15">
        <v>10641.25</v>
      </c>
      <c r="K136" s="15">
        <v>4679.22</v>
      </c>
      <c r="L136" s="18">
        <f t="shared" si="39"/>
        <v>180380.4</v>
      </c>
      <c r="M136" s="15">
        <v>293717.76</v>
      </c>
      <c r="P136" s="18">
        <f t="shared" si="40"/>
        <v>293717.76</v>
      </c>
      <c r="Q136" s="15">
        <v>530768.35</v>
      </c>
      <c r="T136" s="19">
        <f t="shared" si="41"/>
        <v>530768.35</v>
      </c>
      <c r="U136" s="18">
        <f t="shared" si="42"/>
        <v>1004866.51</v>
      </c>
      <c r="V136" s="20">
        <f t="shared" si="43"/>
        <v>2.28984066366197</v>
      </c>
      <c r="W136" s="20">
        <f t="shared" si="56"/>
        <v>0</v>
      </c>
      <c r="X136" s="20">
        <f t="shared" si="44"/>
        <v>0</v>
      </c>
      <c r="Y136" s="20">
        <f t="shared" si="45"/>
        <v>2.28984066366197</v>
      </c>
      <c r="Z136" s="21">
        <f t="shared" si="46"/>
        <v>1.2671570761287996</v>
      </c>
      <c r="AA136" s="21">
        <f t="shared" si="47"/>
        <v>0.7781970700544064</v>
      </c>
      <c r="AB136" s="22"/>
      <c r="AC136" s="21">
        <f t="shared" si="48"/>
        <v>4.335194809845176</v>
      </c>
      <c r="AD136" s="36">
        <v>46092.18436873748</v>
      </c>
      <c r="AE136" s="24">
        <f t="shared" si="49"/>
        <v>1998.1859844977769</v>
      </c>
      <c r="AF136" s="25"/>
      <c r="AG136" s="26">
        <f t="shared" si="50"/>
        <v>22313505.968425106</v>
      </c>
      <c r="AH136" s="20">
        <f t="shared" si="51"/>
        <v>0.8083911163725174</v>
      </c>
      <c r="AI136" s="20">
        <f t="shared" si="52"/>
        <v>1.316322770682597</v>
      </c>
      <c r="AJ136" s="20">
        <f t="shared" si="53"/>
        <v>2.3786864814120547</v>
      </c>
      <c r="AK136" s="20">
        <f t="shared" si="54"/>
        <v>2.3786864814120547</v>
      </c>
      <c r="AL136" s="20">
        <f t="shared" si="55"/>
        <v>4.503</v>
      </c>
    </row>
    <row r="137" spans="1:38" ht="15">
      <c r="A137" s="12" t="s">
        <v>308</v>
      </c>
      <c r="B137" s="13" t="s">
        <v>309</v>
      </c>
      <c r="C137" s="14" t="s">
        <v>305</v>
      </c>
      <c r="D137" s="61"/>
      <c r="E137" s="32">
        <v>570099121</v>
      </c>
      <c r="F137" s="29">
        <v>107.46</v>
      </c>
      <c r="G137" s="17">
        <f t="shared" si="38"/>
        <v>1.0746</v>
      </c>
      <c r="H137" s="15">
        <v>3846600.61</v>
      </c>
      <c r="I137" s="15">
        <v>250116.35</v>
      </c>
      <c r="K137" s="15">
        <v>109982.37</v>
      </c>
      <c r="L137" s="18">
        <f t="shared" si="39"/>
        <v>4206699.33</v>
      </c>
      <c r="M137" s="15">
        <v>9391986</v>
      </c>
      <c r="P137" s="18">
        <f t="shared" si="40"/>
        <v>9391986</v>
      </c>
      <c r="Q137" s="15">
        <v>4891017.35</v>
      </c>
      <c r="T137" s="19">
        <f t="shared" si="41"/>
        <v>4891017.35</v>
      </c>
      <c r="U137" s="18">
        <f t="shared" si="42"/>
        <v>18489702.68</v>
      </c>
      <c r="V137" s="20">
        <f t="shared" si="43"/>
        <v>0.8579240293198067</v>
      </c>
      <c r="W137" s="20">
        <f t="shared" si="56"/>
        <v>0</v>
      </c>
      <c r="X137" s="20">
        <f t="shared" si="44"/>
        <v>0</v>
      </c>
      <c r="Y137" s="20">
        <f t="shared" si="45"/>
        <v>0.8579240293198067</v>
      </c>
      <c r="Z137" s="21">
        <f t="shared" si="46"/>
        <v>1.6474303597461608</v>
      </c>
      <c r="AA137" s="21">
        <f t="shared" si="47"/>
        <v>0.7378891099886471</v>
      </c>
      <c r="AB137" s="22"/>
      <c r="AC137" s="21">
        <f t="shared" si="48"/>
        <v>3.243243499054614</v>
      </c>
      <c r="AD137" s="30">
        <v>221666.255550074</v>
      </c>
      <c r="AE137" s="24">
        <f t="shared" si="49"/>
        <v>7189.176422725563</v>
      </c>
      <c r="AF137" s="25"/>
      <c r="AG137" s="26">
        <f t="shared" si="50"/>
        <v>530522167.31807184</v>
      </c>
      <c r="AH137" s="20">
        <f t="shared" si="51"/>
        <v>0.7929356375938001</v>
      </c>
      <c r="AI137" s="20">
        <f t="shared" si="52"/>
        <v>1.7703286645832244</v>
      </c>
      <c r="AJ137" s="20">
        <f t="shared" si="53"/>
        <v>0.9219251619070642</v>
      </c>
      <c r="AK137" s="20">
        <f t="shared" si="54"/>
        <v>0.9219251619070642</v>
      </c>
      <c r="AL137" s="20">
        <f t="shared" si="55"/>
        <v>3.4850000000000003</v>
      </c>
    </row>
    <row r="138" spans="1:38" ht="15">
      <c r="A138" s="12" t="s">
        <v>310</v>
      </c>
      <c r="B138" s="13" t="s">
        <v>311</v>
      </c>
      <c r="C138" s="14" t="s">
        <v>305</v>
      </c>
      <c r="D138" s="61"/>
      <c r="E138" s="32">
        <v>824793374</v>
      </c>
      <c r="F138" s="29">
        <v>102.83</v>
      </c>
      <c r="G138" s="17">
        <f t="shared" si="38"/>
        <v>1.0283</v>
      </c>
      <c r="H138" s="15">
        <v>6019885.18</v>
      </c>
      <c r="I138" s="15">
        <v>390947.05</v>
      </c>
      <c r="K138" s="15">
        <v>171909.12</v>
      </c>
      <c r="L138" s="18">
        <f t="shared" si="39"/>
        <v>6582741.35</v>
      </c>
      <c r="M138" s="15">
        <v>7862698.5</v>
      </c>
      <c r="N138" s="15">
        <v>4200564.69</v>
      </c>
      <c r="P138" s="18">
        <f t="shared" si="40"/>
        <v>12063263.190000001</v>
      </c>
      <c r="Q138" s="15">
        <v>8171000</v>
      </c>
      <c r="T138" s="19">
        <f t="shared" si="41"/>
        <v>8171000</v>
      </c>
      <c r="U138" s="18">
        <f t="shared" si="42"/>
        <v>26817004.540000003</v>
      </c>
      <c r="V138" s="20">
        <f t="shared" si="43"/>
        <v>0.9906723620211819</v>
      </c>
      <c r="W138" s="20">
        <f t="shared" si="56"/>
        <v>0</v>
      </c>
      <c r="X138" s="20">
        <f t="shared" si="44"/>
        <v>0</v>
      </c>
      <c r="Y138" s="20">
        <f t="shared" si="45"/>
        <v>0.9906723620211819</v>
      </c>
      <c r="Z138" s="21">
        <f t="shared" si="46"/>
        <v>1.4625800315898272</v>
      </c>
      <c r="AA138" s="21">
        <f t="shared" si="47"/>
        <v>0.798107933151267</v>
      </c>
      <c r="AB138" s="22"/>
      <c r="AC138" s="21">
        <f t="shared" si="48"/>
        <v>3.251360326762276</v>
      </c>
      <c r="AD138" s="30">
        <v>170745.87020648966</v>
      </c>
      <c r="AE138" s="24">
        <f t="shared" si="49"/>
        <v>5551.563483478814</v>
      </c>
      <c r="AF138" s="25"/>
      <c r="AG138" s="26">
        <f t="shared" si="50"/>
        <v>802094110.668093</v>
      </c>
      <c r="AH138" s="20">
        <f t="shared" si="51"/>
        <v>0.8206943876594479</v>
      </c>
      <c r="AI138" s="20">
        <f t="shared" si="52"/>
        <v>1.5039710464838194</v>
      </c>
      <c r="AJ138" s="20">
        <f t="shared" si="53"/>
        <v>1.0187083898663813</v>
      </c>
      <c r="AK138" s="20">
        <f t="shared" si="54"/>
        <v>1.0187083898663813</v>
      </c>
      <c r="AL138" s="20">
        <f t="shared" si="55"/>
        <v>3.3440000000000003</v>
      </c>
    </row>
    <row r="139" spans="1:38" ht="15">
      <c r="A139" s="12" t="s">
        <v>312</v>
      </c>
      <c r="B139" s="13" t="s">
        <v>313</v>
      </c>
      <c r="C139" s="14" t="s">
        <v>305</v>
      </c>
      <c r="D139" s="61"/>
      <c r="E139" s="32">
        <v>764380455</v>
      </c>
      <c r="F139" s="29">
        <v>99.5</v>
      </c>
      <c r="G139" s="17">
        <f t="shared" si="38"/>
        <v>0.995</v>
      </c>
      <c r="H139" s="15">
        <v>5534618.91</v>
      </c>
      <c r="I139" s="15">
        <v>360412.95</v>
      </c>
      <c r="K139" s="15">
        <v>158482.52</v>
      </c>
      <c r="L139" s="18">
        <f t="shared" si="39"/>
        <v>6053514.38</v>
      </c>
      <c r="M139" s="15">
        <v>6922113</v>
      </c>
      <c r="N139" s="15">
        <v>3789247.89</v>
      </c>
      <c r="P139" s="18">
        <f t="shared" si="40"/>
        <v>10711360.89</v>
      </c>
      <c r="Q139" s="15">
        <v>4506313.1</v>
      </c>
      <c r="R139" s="15">
        <v>76438</v>
      </c>
      <c r="T139" s="19">
        <f t="shared" si="41"/>
        <v>4582751.1</v>
      </c>
      <c r="U139" s="18">
        <f t="shared" si="42"/>
        <v>21347626.369999997</v>
      </c>
      <c r="V139" s="20">
        <f t="shared" si="43"/>
        <v>0.5895379807951787</v>
      </c>
      <c r="W139" s="20">
        <f t="shared" si="56"/>
        <v>0</v>
      </c>
      <c r="X139" s="20">
        <f t="shared" si="44"/>
        <v>0.009999994047466846</v>
      </c>
      <c r="Y139" s="20">
        <f t="shared" si="45"/>
        <v>0.5995379748426456</v>
      </c>
      <c r="Z139" s="21">
        <f t="shared" si="46"/>
        <v>1.4013127651203483</v>
      </c>
      <c r="AA139" s="21">
        <f t="shared" si="47"/>
        <v>0.791950440438721</v>
      </c>
      <c r="AB139" s="22"/>
      <c r="AC139" s="21">
        <f t="shared" si="48"/>
        <v>2.7928011804017148</v>
      </c>
      <c r="AD139" s="30">
        <v>237597.67441860464</v>
      </c>
      <c r="AE139" s="24">
        <f t="shared" si="49"/>
        <v>6635.6306557698135</v>
      </c>
      <c r="AF139" s="25"/>
      <c r="AG139" s="26">
        <f t="shared" si="50"/>
        <v>768221562.8140703</v>
      </c>
      <c r="AH139" s="20">
        <f t="shared" si="51"/>
        <v>0.7879906882365274</v>
      </c>
      <c r="AI139" s="20">
        <f t="shared" si="52"/>
        <v>1.3943062012947467</v>
      </c>
      <c r="AJ139" s="20">
        <f t="shared" si="53"/>
        <v>0.5865902908912028</v>
      </c>
      <c r="AK139" s="20">
        <f t="shared" si="54"/>
        <v>0.5965402849684324</v>
      </c>
      <c r="AL139" s="20">
        <f t="shared" si="55"/>
        <v>2.779</v>
      </c>
    </row>
    <row r="140" spans="1:38" ht="15">
      <c r="A140" s="12" t="s">
        <v>314</v>
      </c>
      <c r="B140" s="13" t="s">
        <v>315</v>
      </c>
      <c r="C140" s="14" t="s">
        <v>305</v>
      </c>
      <c r="D140" s="61" t="s">
        <v>1172</v>
      </c>
      <c r="E140" s="32">
        <v>350468328</v>
      </c>
      <c r="F140" s="29">
        <v>63.12</v>
      </c>
      <c r="G140" s="17">
        <f t="shared" si="38"/>
        <v>0.6312</v>
      </c>
      <c r="H140" s="15">
        <v>4034219.71</v>
      </c>
      <c r="I140" s="15">
        <v>260082.23</v>
      </c>
      <c r="K140" s="15">
        <v>114364.62</v>
      </c>
      <c r="L140" s="18">
        <f t="shared" si="39"/>
        <v>4408666.5600000005</v>
      </c>
      <c r="M140" s="15">
        <v>8072180</v>
      </c>
      <c r="P140" s="18">
        <f t="shared" si="40"/>
        <v>8072180</v>
      </c>
      <c r="Q140" s="15">
        <v>6107558.37</v>
      </c>
      <c r="R140" s="15">
        <v>140187.34</v>
      </c>
      <c r="T140" s="19">
        <f t="shared" si="41"/>
        <v>6247745.71</v>
      </c>
      <c r="U140" s="18">
        <f t="shared" si="42"/>
        <v>18728592.27</v>
      </c>
      <c r="V140" s="20">
        <f t="shared" si="43"/>
        <v>1.7426848254316438</v>
      </c>
      <c r="W140" s="20">
        <f t="shared" si="56"/>
        <v>0</v>
      </c>
      <c r="X140" s="20">
        <f t="shared" si="44"/>
        <v>0.04000000251092589</v>
      </c>
      <c r="Y140" s="20">
        <f t="shared" si="45"/>
        <v>1.7826848279425693</v>
      </c>
      <c r="Z140" s="21">
        <f t="shared" si="46"/>
        <v>2.303255203134932</v>
      </c>
      <c r="AA140" s="21">
        <f t="shared" si="47"/>
        <v>1.2579357984097213</v>
      </c>
      <c r="AB140" s="22"/>
      <c r="AC140" s="21">
        <f t="shared" si="48"/>
        <v>5.343875829487223</v>
      </c>
      <c r="AD140" s="30">
        <v>105818.75719217492</v>
      </c>
      <c r="AE140" s="24">
        <f t="shared" si="49"/>
        <v>5654.822988656408</v>
      </c>
      <c r="AF140" s="25"/>
      <c r="AG140" s="26">
        <f t="shared" si="50"/>
        <v>555241330.7984791</v>
      </c>
      <c r="AH140" s="20">
        <f t="shared" si="51"/>
        <v>0.794009075956216</v>
      </c>
      <c r="AI140" s="20">
        <f t="shared" si="52"/>
        <v>1.4538146842187691</v>
      </c>
      <c r="AJ140" s="20">
        <f t="shared" si="53"/>
        <v>1.0999826618124535</v>
      </c>
      <c r="AK140" s="20">
        <f t="shared" si="54"/>
        <v>1.12523066339735</v>
      </c>
      <c r="AL140" s="20">
        <f t="shared" si="55"/>
        <v>3.373</v>
      </c>
    </row>
    <row r="141" spans="1:38" ht="15">
      <c r="A141" s="12" t="s">
        <v>316</v>
      </c>
      <c r="B141" s="13" t="s">
        <v>317</v>
      </c>
      <c r="C141" s="14" t="s">
        <v>305</v>
      </c>
      <c r="D141" s="61"/>
      <c r="E141" s="32">
        <v>141074667</v>
      </c>
      <c r="F141" s="29">
        <v>105.17</v>
      </c>
      <c r="G141" s="17">
        <f t="shared" si="38"/>
        <v>1.0517</v>
      </c>
      <c r="H141" s="15">
        <v>1048457.3300000001</v>
      </c>
      <c r="I141" s="15">
        <v>68033.8</v>
      </c>
      <c r="K141" s="15">
        <v>29916.15</v>
      </c>
      <c r="L141" s="18">
        <f t="shared" si="39"/>
        <v>1146407.28</v>
      </c>
      <c r="M141" s="15">
        <v>1149227</v>
      </c>
      <c r="P141" s="18">
        <f t="shared" si="40"/>
        <v>1149227</v>
      </c>
      <c r="Q141" s="15">
        <v>1734050</v>
      </c>
      <c r="T141" s="19">
        <f t="shared" si="41"/>
        <v>1734050</v>
      </c>
      <c r="U141" s="18">
        <f t="shared" si="42"/>
        <v>4029684.28</v>
      </c>
      <c r="V141" s="20">
        <f t="shared" si="43"/>
        <v>1.2291717831947815</v>
      </c>
      <c r="W141" s="20">
        <f t="shared" si="56"/>
        <v>0</v>
      </c>
      <c r="X141" s="20">
        <f t="shared" si="44"/>
        <v>0</v>
      </c>
      <c r="Y141" s="20">
        <f t="shared" si="45"/>
        <v>1.2291717831947815</v>
      </c>
      <c r="Z141" s="21">
        <f t="shared" si="46"/>
        <v>0.8146232236011587</v>
      </c>
      <c r="AA141" s="21">
        <f t="shared" si="47"/>
        <v>0.8126244806234417</v>
      </c>
      <c r="AB141" s="22"/>
      <c r="AC141" s="21">
        <f t="shared" si="48"/>
        <v>2.856419487419382</v>
      </c>
      <c r="AD141" s="30">
        <v>137101.4492753623</v>
      </c>
      <c r="AE141" s="24">
        <f t="shared" si="49"/>
        <v>3916.192514635848</v>
      </c>
      <c r="AF141" s="25"/>
      <c r="AG141" s="26">
        <f t="shared" si="50"/>
        <v>134139647.23780544</v>
      </c>
      <c r="AH141" s="20">
        <f t="shared" si="51"/>
        <v>0.8546371662716737</v>
      </c>
      <c r="AI141" s="20">
        <f t="shared" si="52"/>
        <v>0.8567392442613387</v>
      </c>
      <c r="AJ141" s="20">
        <f t="shared" si="53"/>
        <v>1.2927199643859517</v>
      </c>
      <c r="AK141" s="20">
        <f t="shared" si="54"/>
        <v>1.2927199643859517</v>
      </c>
      <c r="AL141" s="20">
        <f t="shared" si="55"/>
        <v>3.005</v>
      </c>
    </row>
    <row r="142" spans="1:38" ht="15">
      <c r="A142" s="12" t="s">
        <v>318</v>
      </c>
      <c r="B142" s="13" t="s">
        <v>319</v>
      </c>
      <c r="C142" s="14" t="s">
        <v>305</v>
      </c>
      <c r="D142" s="61" t="s">
        <v>1171</v>
      </c>
      <c r="E142" s="32">
        <v>1765579001</v>
      </c>
      <c r="F142" s="29">
        <v>105.11</v>
      </c>
      <c r="G142" s="17">
        <f t="shared" si="38"/>
        <v>1.0511</v>
      </c>
      <c r="H142" s="15">
        <v>11270027.75</v>
      </c>
      <c r="I142" s="15">
        <v>736582.83</v>
      </c>
      <c r="K142" s="15">
        <v>323893.76</v>
      </c>
      <c r="L142" s="18">
        <f t="shared" si="39"/>
        <v>12330504.34</v>
      </c>
      <c r="M142" s="15">
        <v>7268105</v>
      </c>
      <c r="P142" s="18">
        <f t="shared" si="40"/>
        <v>7268105</v>
      </c>
      <c r="Q142" s="15">
        <v>24333885.36</v>
      </c>
      <c r="T142" s="19">
        <f t="shared" si="41"/>
        <v>24333885.36</v>
      </c>
      <c r="U142" s="18">
        <f t="shared" si="42"/>
        <v>43932494.7</v>
      </c>
      <c r="V142" s="20">
        <f t="shared" si="43"/>
        <v>1.378238263267609</v>
      </c>
      <c r="W142" s="20">
        <f t="shared" si="56"/>
        <v>0</v>
      </c>
      <c r="X142" s="20">
        <f t="shared" si="44"/>
        <v>0</v>
      </c>
      <c r="Y142" s="20">
        <f t="shared" si="45"/>
        <v>1.378238263267609</v>
      </c>
      <c r="Z142" s="21">
        <f t="shared" si="46"/>
        <v>0.4116556096262724</v>
      </c>
      <c r="AA142" s="21">
        <f t="shared" si="47"/>
        <v>0.6983830422210601</v>
      </c>
      <c r="AB142" s="22"/>
      <c r="AC142" s="21">
        <f t="shared" si="48"/>
        <v>2.4882769151149415</v>
      </c>
      <c r="AD142" s="30">
        <v>54752.38313301891</v>
      </c>
      <c r="AE142" s="24">
        <f t="shared" si="49"/>
        <v>1362.3909099741968</v>
      </c>
      <c r="AF142" s="25"/>
      <c r="AG142" s="26">
        <f t="shared" si="50"/>
        <v>1679744078.5843403</v>
      </c>
      <c r="AH142" s="20">
        <f t="shared" si="51"/>
        <v>0.7340704156785561</v>
      </c>
      <c r="AI142" s="20">
        <f t="shared" si="52"/>
        <v>0.4326912112781749</v>
      </c>
      <c r="AJ142" s="20">
        <f t="shared" si="53"/>
        <v>1.4486662385205837</v>
      </c>
      <c r="AK142" s="20">
        <f t="shared" si="54"/>
        <v>1.4486662385205837</v>
      </c>
      <c r="AL142" s="20">
        <f t="shared" si="55"/>
        <v>2.616</v>
      </c>
    </row>
    <row r="143" spans="1:38" ht="15">
      <c r="A143" s="12" t="s">
        <v>320</v>
      </c>
      <c r="B143" s="13" t="s">
        <v>321</v>
      </c>
      <c r="C143" s="14" t="s">
        <v>305</v>
      </c>
      <c r="D143" s="61" t="s">
        <v>1171</v>
      </c>
      <c r="E143" s="32">
        <v>4438792540</v>
      </c>
      <c r="F143" s="29">
        <v>53.58</v>
      </c>
      <c r="G143" s="17">
        <f t="shared" si="38"/>
        <v>0.5357999999999999</v>
      </c>
      <c r="H143" s="15">
        <v>62573953.59</v>
      </c>
      <c r="K143" s="15">
        <v>1774427.25</v>
      </c>
      <c r="L143" s="18">
        <f t="shared" si="39"/>
        <v>64348380.84</v>
      </c>
      <c r="M143" s="15">
        <v>151110747.5</v>
      </c>
      <c r="P143" s="18">
        <f t="shared" si="40"/>
        <v>151110747.5</v>
      </c>
      <c r="Q143" s="15">
        <v>43299210.89</v>
      </c>
      <c r="R143" s="15">
        <v>443879.25</v>
      </c>
      <c r="S143" s="15">
        <v>1495600.5</v>
      </c>
      <c r="T143" s="19">
        <f t="shared" si="41"/>
        <v>45238690.64</v>
      </c>
      <c r="U143" s="18">
        <f t="shared" si="42"/>
        <v>260697818.98</v>
      </c>
      <c r="V143" s="20">
        <f t="shared" si="43"/>
        <v>0.9754727327265447</v>
      </c>
      <c r="W143" s="20">
        <f t="shared" si="56"/>
        <v>0.03369385900608006</v>
      </c>
      <c r="X143" s="20">
        <f t="shared" si="44"/>
        <v>0.009999999909885402</v>
      </c>
      <c r="Y143" s="20">
        <f t="shared" si="45"/>
        <v>1.0191665916425101</v>
      </c>
      <c r="Z143" s="21">
        <f t="shared" si="46"/>
        <v>3.404321020598994</v>
      </c>
      <c r="AA143" s="21">
        <f t="shared" si="47"/>
        <v>1.449682098456442</v>
      </c>
      <c r="AB143" s="22"/>
      <c r="AC143" s="21">
        <f t="shared" si="48"/>
        <v>5.873169710697946</v>
      </c>
      <c r="AD143" s="30">
        <v>137098.68883191122</v>
      </c>
      <c r="AE143" s="24">
        <f t="shared" si="49"/>
        <v>8052.038666239838</v>
      </c>
      <c r="AF143" s="25"/>
      <c r="AG143" s="26">
        <f t="shared" si="50"/>
        <v>8284420567.375888</v>
      </c>
      <c r="AH143" s="20">
        <f t="shared" si="51"/>
        <v>0.7767396683529615</v>
      </c>
      <c r="AI143" s="20">
        <f t="shared" si="52"/>
        <v>1.8240352028369404</v>
      </c>
      <c r="AJ143" s="20">
        <f t="shared" si="53"/>
        <v>0.5226582901948825</v>
      </c>
      <c r="AK143" s="20">
        <f t="shared" si="54"/>
        <v>0.5460694598020568</v>
      </c>
      <c r="AL143" s="20">
        <f t="shared" si="55"/>
        <v>3.1470000000000002</v>
      </c>
    </row>
    <row r="144" spans="1:38" ht="15">
      <c r="A144" s="12" t="s">
        <v>322</v>
      </c>
      <c r="B144" s="13" t="s">
        <v>323</v>
      </c>
      <c r="C144" s="14" t="s">
        <v>305</v>
      </c>
      <c r="D144" s="61"/>
      <c r="E144" s="32">
        <v>90956156</v>
      </c>
      <c r="F144" s="29">
        <v>101.66</v>
      </c>
      <c r="G144" s="17">
        <f t="shared" si="38"/>
        <v>1.0166</v>
      </c>
      <c r="H144" s="15">
        <v>630431.99</v>
      </c>
      <c r="I144" s="15">
        <v>40663.2</v>
      </c>
      <c r="K144" s="15">
        <v>17880.62</v>
      </c>
      <c r="L144" s="18">
        <f t="shared" si="39"/>
        <v>688975.8099999999</v>
      </c>
      <c r="M144" s="15">
        <v>791164</v>
      </c>
      <c r="P144" s="18">
        <f t="shared" si="40"/>
        <v>791164</v>
      </c>
      <c r="Q144" s="15">
        <v>1163190</v>
      </c>
      <c r="T144" s="19">
        <f t="shared" si="41"/>
        <v>1163190</v>
      </c>
      <c r="U144" s="18">
        <f t="shared" si="42"/>
        <v>2643329.81</v>
      </c>
      <c r="V144" s="20">
        <f t="shared" si="43"/>
        <v>1.2788469204877129</v>
      </c>
      <c r="W144" s="20">
        <f t="shared" si="56"/>
        <v>0</v>
      </c>
      <c r="X144" s="20">
        <f t="shared" si="44"/>
        <v>0</v>
      </c>
      <c r="Y144" s="20">
        <f t="shared" si="45"/>
        <v>1.2788469204877129</v>
      </c>
      <c r="Z144" s="21">
        <f t="shared" si="46"/>
        <v>0.869830075052864</v>
      </c>
      <c r="AA144" s="21">
        <f t="shared" si="47"/>
        <v>0.7574812308470907</v>
      </c>
      <c r="AB144" s="22"/>
      <c r="AC144" s="21">
        <f t="shared" si="48"/>
        <v>2.9061582263876677</v>
      </c>
      <c r="AD144" s="30">
        <v>166327.77777777778</v>
      </c>
      <c r="AE144" s="24">
        <f t="shared" si="49"/>
        <v>4833.748396656688</v>
      </c>
      <c r="AF144" s="25"/>
      <c r="AG144" s="26">
        <f t="shared" si="50"/>
        <v>89470938.42219162</v>
      </c>
      <c r="AH144" s="20">
        <f t="shared" si="51"/>
        <v>0.7700554192791524</v>
      </c>
      <c r="AI144" s="20">
        <f t="shared" si="52"/>
        <v>0.8842692542987415</v>
      </c>
      <c r="AJ144" s="20">
        <f t="shared" si="53"/>
        <v>1.3000757793678088</v>
      </c>
      <c r="AK144" s="20">
        <f t="shared" si="54"/>
        <v>1.3000757793678088</v>
      </c>
      <c r="AL144" s="20">
        <f t="shared" si="55"/>
        <v>2.9539999999999997</v>
      </c>
    </row>
    <row r="145" spans="1:38" ht="15">
      <c r="A145" s="12" t="s">
        <v>324</v>
      </c>
      <c r="B145" s="13" t="s">
        <v>325</v>
      </c>
      <c r="C145" s="14" t="s">
        <v>305</v>
      </c>
      <c r="D145" s="61"/>
      <c r="E145" s="32">
        <v>289048477</v>
      </c>
      <c r="F145" s="29">
        <v>102.81</v>
      </c>
      <c r="G145" s="17">
        <f t="shared" si="38"/>
        <v>1.0281</v>
      </c>
      <c r="H145" s="15">
        <v>1963664.39</v>
      </c>
      <c r="I145" s="15">
        <v>126754.52</v>
      </c>
      <c r="K145" s="15">
        <v>55737.11</v>
      </c>
      <c r="L145" s="18">
        <f t="shared" si="39"/>
        <v>2146156.02</v>
      </c>
      <c r="M145" s="15">
        <v>4193254</v>
      </c>
      <c r="P145" s="18">
        <f t="shared" si="40"/>
        <v>4193254</v>
      </c>
      <c r="Q145" s="15">
        <v>3273985.25</v>
      </c>
      <c r="R145" s="15">
        <v>57809.7</v>
      </c>
      <c r="T145" s="19">
        <f t="shared" si="41"/>
        <v>3331794.95</v>
      </c>
      <c r="U145" s="18">
        <f t="shared" si="42"/>
        <v>9671204.97</v>
      </c>
      <c r="V145" s="20">
        <f t="shared" si="43"/>
        <v>1.132676872744775</v>
      </c>
      <c r="W145" s="20">
        <f t="shared" si="56"/>
        <v>0</v>
      </c>
      <c r="X145" s="20">
        <f t="shared" si="44"/>
        <v>0.020000001591428552</v>
      </c>
      <c r="Y145" s="20">
        <f t="shared" si="45"/>
        <v>1.1526768743362035</v>
      </c>
      <c r="Z145" s="21">
        <f t="shared" si="46"/>
        <v>1.4507095984456615</v>
      </c>
      <c r="AA145" s="21">
        <f t="shared" si="47"/>
        <v>0.7424899941610832</v>
      </c>
      <c r="AB145" s="22"/>
      <c r="AC145" s="21">
        <f t="shared" si="48"/>
        <v>3.345876466942949</v>
      </c>
      <c r="AD145" s="30">
        <v>138396.68304668306</v>
      </c>
      <c r="AE145" s="24">
        <f t="shared" si="49"/>
        <v>4630.58204908859</v>
      </c>
      <c r="AF145" s="25"/>
      <c r="AG145" s="26">
        <f t="shared" si="50"/>
        <v>281148212.2361638</v>
      </c>
      <c r="AH145" s="20">
        <f t="shared" si="51"/>
        <v>0.7633539629970096</v>
      </c>
      <c r="AI145" s="20">
        <f t="shared" si="52"/>
        <v>1.4914745381619845</v>
      </c>
      <c r="AJ145" s="20">
        <f t="shared" si="53"/>
        <v>1.1645050928689031</v>
      </c>
      <c r="AK145" s="20">
        <f t="shared" si="54"/>
        <v>1.185067094505051</v>
      </c>
      <c r="AL145" s="20">
        <f t="shared" si="55"/>
        <v>3.439</v>
      </c>
    </row>
    <row r="146" spans="1:38" ht="15">
      <c r="A146" s="12" t="s">
        <v>326</v>
      </c>
      <c r="B146" s="13" t="s">
        <v>327</v>
      </c>
      <c r="C146" s="14" t="s">
        <v>305</v>
      </c>
      <c r="D146" s="61"/>
      <c r="E146" s="32">
        <v>1073198700</v>
      </c>
      <c r="F146" s="29">
        <v>100.23</v>
      </c>
      <c r="G146" s="17">
        <f t="shared" si="38"/>
        <v>1.0023</v>
      </c>
      <c r="H146" s="15">
        <v>7827977.72</v>
      </c>
      <c r="K146" s="15">
        <v>222399.13</v>
      </c>
      <c r="L146" s="18">
        <f t="shared" si="39"/>
        <v>8050376.85</v>
      </c>
      <c r="M146" s="15">
        <v>14806922.5</v>
      </c>
      <c r="P146" s="18">
        <f t="shared" si="40"/>
        <v>14806922.5</v>
      </c>
      <c r="Q146" s="15">
        <v>9141775</v>
      </c>
      <c r="S146" s="15">
        <v>366225</v>
      </c>
      <c r="T146" s="19">
        <f t="shared" si="41"/>
        <v>9508000</v>
      </c>
      <c r="U146" s="18">
        <f t="shared" si="42"/>
        <v>32365299.349999998</v>
      </c>
      <c r="V146" s="20">
        <f t="shared" si="43"/>
        <v>0.8518250161875894</v>
      </c>
      <c r="W146" s="20">
        <f t="shared" si="56"/>
        <v>0.0341246220294527</v>
      </c>
      <c r="X146" s="20">
        <f t="shared" si="44"/>
        <v>0</v>
      </c>
      <c r="Y146" s="20">
        <f t="shared" si="45"/>
        <v>0.8859496382170422</v>
      </c>
      <c r="Z146" s="21">
        <f t="shared" si="46"/>
        <v>1.3797000033637759</v>
      </c>
      <c r="AA146" s="21">
        <f t="shared" si="47"/>
        <v>0.7501292025418964</v>
      </c>
      <c r="AB146" s="22"/>
      <c r="AC146" s="21">
        <f t="shared" si="48"/>
        <v>3.0157788441227145</v>
      </c>
      <c r="AD146" s="30">
        <v>232443.67169521863</v>
      </c>
      <c r="AE146" s="24">
        <f t="shared" si="49"/>
        <v>7009.9870754864605</v>
      </c>
      <c r="AF146" s="25"/>
      <c r="AG146" s="26">
        <f t="shared" si="50"/>
        <v>1070736007.183478</v>
      </c>
      <c r="AH146" s="20">
        <f t="shared" si="51"/>
        <v>0.7518544997077428</v>
      </c>
      <c r="AI146" s="20">
        <f t="shared" si="52"/>
        <v>1.3828733133715128</v>
      </c>
      <c r="AJ146" s="20">
        <f t="shared" si="53"/>
        <v>0.8537842137248209</v>
      </c>
      <c r="AK146" s="20">
        <f t="shared" si="54"/>
        <v>0.8879873223849415</v>
      </c>
      <c r="AL146" s="20">
        <f t="shared" si="55"/>
        <v>3.0229999999999997</v>
      </c>
    </row>
    <row r="147" spans="1:38" ht="15">
      <c r="A147" s="12" t="s">
        <v>328</v>
      </c>
      <c r="B147" s="13" t="s">
        <v>329</v>
      </c>
      <c r="C147" s="14" t="s">
        <v>305</v>
      </c>
      <c r="D147" s="61"/>
      <c r="E147" s="32">
        <v>170564122</v>
      </c>
      <c r="F147" s="29">
        <v>75.31</v>
      </c>
      <c r="G147" s="17">
        <f t="shared" si="38"/>
        <v>0.7531</v>
      </c>
      <c r="H147" s="15">
        <v>1705594.3</v>
      </c>
      <c r="I147" s="15">
        <v>110212.6</v>
      </c>
      <c r="K147" s="15">
        <v>48463.22</v>
      </c>
      <c r="L147" s="18">
        <f t="shared" si="39"/>
        <v>1864270.12</v>
      </c>
      <c r="M147" s="15">
        <v>2700501</v>
      </c>
      <c r="N147" s="15">
        <v>1271553.66</v>
      </c>
      <c r="P147" s="18">
        <f t="shared" si="40"/>
        <v>3972054.66</v>
      </c>
      <c r="Q147" s="15">
        <v>1704107.51</v>
      </c>
      <c r="R147" s="15">
        <v>47962.3</v>
      </c>
      <c r="T147" s="19">
        <f t="shared" si="41"/>
        <v>1752069.81</v>
      </c>
      <c r="U147" s="18">
        <f t="shared" si="42"/>
        <v>7588394.589999999</v>
      </c>
      <c r="V147" s="20">
        <f t="shared" si="43"/>
        <v>0.9991008015155731</v>
      </c>
      <c r="W147" s="20">
        <f t="shared" si="56"/>
        <v>0</v>
      </c>
      <c r="X147" s="20">
        <f t="shared" si="44"/>
        <v>0.028119805875704625</v>
      </c>
      <c r="Y147" s="20">
        <f t="shared" si="45"/>
        <v>1.0272206073912777</v>
      </c>
      <c r="Z147" s="21">
        <f t="shared" si="46"/>
        <v>2.3287750163542604</v>
      </c>
      <c r="AA147" s="21">
        <f t="shared" si="47"/>
        <v>1.093002501428759</v>
      </c>
      <c r="AB147" s="22"/>
      <c r="AC147" s="21">
        <f t="shared" si="48"/>
        <v>4.448998125174295</v>
      </c>
      <c r="AD147" s="30">
        <v>159761.5671641791</v>
      </c>
      <c r="AE147" s="24">
        <f t="shared" si="49"/>
        <v>7107.789127883401</v>
      </c>
      <c r="AF147" s="25"/>
      <c r="AG147" s="26">
        <f t="shared" si="50"/>
        <v>226482700.8365423</v>
      </c>
      <c r="AH147" s="20">
        <f t="shared" si="51"/>
        <v>0.8231401838259983</v>
      </c>
      <c r="AI147" s="20">
        <f t="shared" si="52"/>
        <v>1.7538004648163932</v>
      </c>
      <c r="AJ147" s="20">
        <f t="shared" si="53"/>
        <v>0.7524228136213781</v>
      </c>
      <c r="AK147" s="20">
        <f t="shared" si="54"/>
        <v>0.7735998394263712</v>
      </c>
      <c r="AL147" s="20">
        <f t="shared" si="55"/>
        <v>3.351</v>
      </c>
    </row>
    <row r="148" spans="1:38" ht="15">
      <c r="A148" s="12" t="s">
        <v>330</v>
      </c>
      <c r="B148" s="13" t="s">
        <v>331</v>
      </c>
      <c r="C148" s="14" t="s">
        <v>305</v>
      </c>
      <c r="D148" s="61"/>
      <c r="E148" s="32">
        <v>355450646</v>
      </c>
      <c r="F148" s="29">
        <v>65.53</v>
      </c>
      <c r="G148" s="17">
        <f t="shared" si="38"/>
        <v>0.6553</v>
      </c>
      <c r="H148" s="15">
        <v>4381571.47</v>
      </c>
      <c r="K148" s="15">
        <v>124743.7</v>
      </c>
      <c r="L148" s="18">
        <f t="shared" si="39"/>
        <v>4506315.17</v>
      </c>
      <c r="M148" s="15">
        <v>3901528.5</v>
      </c>
      <c r="P148" s="18">
        <f t="shared" si="40"/>
        <v>3901528.5</v>
      </c>
      <c r="Q148" s="15">
        <v>9669968.13</v>
      </c>
      <c r="S148" s="15">
        <v>204031.87</v>
      </c>
      <c r="T148" s="19">
        <f t="shared" si="41"/>
        <v>9874000</v>
      </c>
      <c r="U148" s="18">
        <f t="shared" si="42"/>
        <v>18281843.669999998</v>
      </c>
      <c r="V148" s="20">
        <f t="shared" si="43"/>
        <v>2.7204812366552855</v>
      </c>
      <c r="W148" s="20">
        <f t="shared" si="56"/>
        <v>0.05740090003943895</v>
      </c>
      <c r="X148" s="20">
        <f t="shared" si="44"/>
        <v>0</v>
      </c>
      <c r="Y148" s="20">
        <f t="shared" si="45"/>
        <v>2.7778821366947244</v>
      </c>
      <c r="Z148" s="21">
        <f t="shared" si="46"/>
        <v>1.097628754907369</v>
      </c>
      <c r="AA148" s="21">
        <f t="shared" si="47"/>
        <v>1.267775208938571</v>
      </c>
      <c r="AB148" s="22"/>
      <c r="AC148" s="21">
        <f t="shared" si="48"/>
        <v>5.143286100540664</v>
      </c>
      <c r="AD148" s="30">
        <v>72440.1739603153</v>
      </c>
      <c r="AE148" s="24">
        <f t="shared" si="49"/>
        <v>3725.8053985083734</v>
      </c>
      <c r="AF148" s="25"/>
      <c r="AG148" s="26">
        <f t="shared" si="50"/>
        <v>542424303.3725011</v>
      </c>
      <c r="AH148" s="20">
        <f t="shared" si="51"/>
        <v>0.8307730944174455</v>
      </c>
      <c r="AI148" s="20">
        <f t="shared" si="52"/>
        <v>0.7192761230907989</v>
      </c>
      <c r="AJ148" s="20">
        <f t="shared" si="53"/>
        <v>1.7827313543802084</v>
      </c>
      <c r="AK148" s="20">
        <f t="shared" si="54"/>
        <v>1.8203461641760528</v>
      </c>
      <c r="AL148" s="20">
        <f t="shared" si="55"/>
        <v>3.37</v>
      </c>
    </row>
    <row r="149" spans="1:38" ht="15">
      <c r="A149" s="12" t="s">
        <v>332</v>
      </c>
      <c r="B149" s="13" t="s">
        <v>333</v>
      </c>
      <c r="C149" s="14" t="s">
        <v>305</v>
      </c>
      <c r="D149" s="61"/>
      <c r="E149" s="32">
        <v>4524196500</v>
      </c>
      <c r="F149" s="29">
        <v>106.08</v>
      </c>
      <c r="G149" s="17">
        <f t="shared" si="38"/>
        <v>1.0608</v>
      </c>
      <c r="H149" s="15">
        <v>31903181.77</v>
      </c>
      <c r="I149" s="15">
        <v>2060482.03</v>
      </c>
      <c r="K149" s="15">
        <v>906045.11</v>
      </c>
      <c r="L149" s="18">
        <f t="shared" si="39"/>
        <v>34869708.91</v>
      </c>
      <c r="M149" s="15">
        <v>43274460.5</v>
      </c>
      <c r="N149" s="15">
        <v>23033489.59</v>
      </c>
      <c r="P149" s="18">
        <f t="shared" si="40"/>
        <v>66307950.09</v>
      </c>
      <c r="Q149" s="15">
        <v>37346064</v>
      </c>
      <c r="R149" s="15">
        <v>904839.3</v>
      </c>
      <c r="T149" s="19">
        <f t="shared" si="41"/>
        <v>38250903.3</v>
      </c>
      <c r="U149" s="18">
        <f t="shared" si="42"/>
        <v>139428562.3</v>
      </c>
      <c r="V149" s="20">
        <f t="shared" si="43"/>
        <v>0.8254739598512133</v>
      </c>
      <c r="W149" s="20">
        <f t="shared" si="56"/>
        <v>0</v>
      </c>
      <c r="X149" s="20">
        <f t="shared" si="44"/>
        <v>0.02</v>
      </c>
      <c r="Y149" s="20">
        <f t="shared" si="45"/>
        <v>0.8454739598512133</v>
      </c>
      <c r="Z149" s="21">
        <f t="shared" si="46"/>
        <v>1.465629313183015</v>
      </c>
      <c r="AA149" s="21">
        <f t="shared" si="47"/>
        <v>0.7707381611298271</v>
      </c>
      <c r="AB149" s="22"/>
      <c r="AC149" s="21">
        <f t="shared" si="48"/>
        <v>3.0818414341640556</v>
      </c>
      <c r="AD149" s="30">
        <v>198123.75777182428</v>
      </c>
      <c r="AE149" s="24">
        <f t="shared" si="49"/>
        <v>6105.8600579349095</v>
      </c>
      <c r="AF149" s="25"/>
      <c r="AG149" s="26">
        <f t="shared" si="50"/>
        <v>4264891119.9095025</v>
      </c>
      <c r="AH149" s="20">
        <f t="shared" si="51"/>
        <v>0.8175990413265204</v>
      </c>
      <c r="AI149" s="20">
        <f t="shared" si="52"/>
        <v>1.554739575424542</v>
      </c>
      <c r="AJ149" s="20">
        <f t="shared" si="53"/>
        <v>0.8756627766101671</v>
      </c>
      <c r="AK149" s="20">
        <f t="shared" si="54"/>
        <v>0.896878776610167</v>
      </c>
      <c r="AL149" s="20">
        <f t="shared" si="55"/>
        <v>3.2699999999999996</v>
      </c>
    </row>
    <row r="150" spans="1:38" ht="15">
      <c r="A150" s="12" t="s">
        <v>334</v>
      </c>
      <c r="B150" s="13" t="s">
        <v>335</v>
      </c>
      <c r="C150" s="14" t="s">
        <v>305</v>
      </c>
      <c r="D150" s="61"/>
      <c r="E150" s="32">
        <v>1260827916</v>
      </c>
      <c r="F150" s="29">
        <v>91.32</v>
      </c>
      <c r="G150" s="17">
        <f t="shared" si="38"/>
        <v>0.9131999999999999</v>
      </c>
      <c r="H150" s="15">
        <v>9764785.88</v>
      </c>
      <c r="I150" s="15">
        <v>630031.65</v>
      </c>
      <c r="K150" s="15">
        <v>277040.56</v>
      </c>
      <c r="L150" s="18">
        <f t="shared" si="39"/>
        <v>10671858.090000002</v>
      </c>
      <c r="M150" s="15">
        <v>21730092.5</v>
      </c>
      <c r="P150" s="18">
        <f t="shared" si="40"/>
        <v>21730092.5</v>
      </c>
      <c r="Q150" s="15">
        <v>7288004</v>
      </c>
      <c r="T150" s="19">
        <f t="shared" si="41"/>
        <v>7288004</v>
      </c>
      <c r="U150" s="18">
        <f t="shared" si="42"/>
        <v>39689954.589999996</v>
      </c>
      <c r="V150" s="20">
        <f t="shared" si="43"/>
        <v>0.5780332040173514</v>
      </c>
      <c r="W150" s="20">
        <f t="shared" si="56"/>
        <v>0</v>
      </c>
      <c r="X150" s="20">
        <f t="shared" si="44"/>
        <v>0</v>
      </c>
      <c r="Y150" s="20">
        <f t="shared" si="45"/>
        <v>0.5780332040173514</v>
      </c>
      <c r="Z150" s="21">
        <f t="shared" si="46"/>
        <v>1.7234780594753265</v>
      </c>
      <c r="AA150" s="21">
        <f t="shared" si="47"/>
        <v>0.8464167040222801</v>
      </c>
      <c r="AB150" s="22"/>
      <c r="AC150" s="21">
        <f t="shared" si="48"/>
        <v>3.147927967514957</v>
      </c>
      <c r="AD150" s="30">
        <v>223388.61805849936</v>
      </c>
      <c r="AE150" s="24">
        <f t="shared" si="49"/>
        <v>7032.11278410867</v>
      </c>
      <c r="AF150" s="25"/>
      <c r="AG150" s="26">
        <f t="shared" si="50"/>
        <v>1380670078.843627</v>
      </c>
      <c r="AH150" s="20">
        <f t="shared" si="51"/>
        <v>0.772947734113146</v>
      </c>
      <c r="AI150" s="20">
        <f t="shared" si="52"/>
        <v>1.5738801639128681</v>
      </c>
      <c r="AJ150" s="20">
        <f t="shared" si="53"/>
        <v>0.5278599219086453</v>
      </c>
      <c r="AK150" s="20">
        <f t="shared" si="54"/>
        <v>0.5278599219086453</v>
      </c>
      <c r="AL150" s="20">
        <f t="shared" si="55"/>
        <v>2.875</v>
      </c>
    </row>
    <row r="151" spans="1:38" ht="15">
      <c r="A151" s="12" t="s">
        <v>336</v>
      </c>
      <c r="B151" s="13" t="s">
        <v>337</v>
      </c>
      <c r="C151" s="14" t="s">
        <v>305</v>
      </c>
      <c r="D151" s="61"/>
      <c r="E151" s="32">
        <v>2255206670</v>
      </c>
      <c r="F151" s="29">
        <v>102.44</v>
      </c>
      <c r="G151" s="17">
        <f t="shared" si="38"/>
        <v>1.0244</v>
      </c>
      <c r="H151" s="15">
        <v>15785508.29</v>
      </c>
      <c r="K151" s="15">
        <v>448022.6</v>
      </c>
      <c r="L151" s="18">
        <f t="shared" si="39"/>
        <v>16233530.889999999</v>
      </c>
      <c r="M151" s="15">
        <v>32650457</v>
      </c>
      <c r="P151" s="18">
        <f t="shared" si="40"/>
        <v>32650457</v>
      </c>
      <c r="Q151" s="15">
        <v>9828369.22</v>
      </c>
      <c r="R151" s="15">
        <v>112760.33</v>
      </c>
      <c r="S151" s="15">
        <v>747630.78</v>
      </c>
      <c r="T151" s="19">
        <f t="shared" si="41"/>
        <v>10688760.33</v>
      </c>
      <c r="U151" s="18">
        <f t="shared" si="42"/>
        <v>59572748.22</v>
      </c>
      <c r="V151" s="20">
        <f t="shared" si="43"/>
        <v>0.4358079173293683</v>
      </c>
      <c r="W151" s="20">
        <f t="shared" si="56"/>
        <v>0.03315132000740314</v>
      </c>
      <c r="X151" s="20">
        <f t="shared" si="44"/>
        <v>0.00499999984480358</v>
      </c>
      <c r="Y151" s="20">
        <f t="shared" si="45"/>
        <v>0.473959237181575</v>
      </c>
      <c r="Z151" s="21">
        <f t="shared" si="46"/>
        <v>1.4477811472595548</v>
      </c>
      <c r="AA151" s="21">
        <f t="shared" si="47"/>
        <v>0.7198245334206997</v>
      </c>
      <c r="AB151" s="22"/>
      <c r="AC151" s="21">
        <f t="shared" si="48"/>
        <v>2.6415649178618295</v>
      </c>
      <c r="AD151" s="30">
        <v>490759.56097560975</v>
      </c>
      <c r="AE151" s="24">
        <f t="shared" si="49"/>
        <v>12963.732393784441</v>
      </c>
      <c r="AF151" s="25"/>
      <c r="AG151" s="26">
        <f t="shared" si="50"/>
        <v>2201490306.52089</v>
      </c>
      <c r="AH151" s="20">
        <f t="shared" si="51"/>
        <v>0.7373882520361648</v>
      </c>
      <c r="AI151" s="20">
        <f t="shared" si="52"/>
        <v>1.483107007252688</v>
      </c>
      <c r="AJ151" s="20">
        <f t="shared" si="53"/>
        <v>0.446441630512205</v>
      </c>
      <c r="AK151" s="20">
        <f t="shared" si="54"/>
        <v>0.4855238425688055</v>
      </c>
      <c r="AL151" s="20">
        <f t="shared" si="55"/>
        <v>2.7060000000000004</v>
      </c>
    </row>
    <row r="152" spans="1:38" ht="15">
      <c r="A152" s="12" t="s">
        <v>338</v>
      </c>
      <c r="B152" s="13" t="s">
        <v>339</v>
      </c>
      <c r="C152" s="14" t="s">
        <v>305</v>
      </c>
      <c r="D152" s="61"/>
      <c r="E152" s="32">
        <v>821236781</v>
      </c>
      <c r="F152" s="29">
        <v>103.54</v>
      </c>
      <c r="G152" s="17">
        <f t="shared" si="38"/>
        <v>1.0354</v>
      </c>
      <c r="H152" s="15">
        <v>5647373.41</v>
      </c>
      <c r="K152" s="15">
        <v>160121.99</v>
      </c>
      <c r="L152" s="18">
        <f t="shared" si="39"/>
        <v>5807495.4</v>
      </c>
      <c r="M152" s="15">
        <v>11361265</v>
      </c>
      <c r="P152" s="18">
        <f t="shared" si="40"/>
        <v>11361265</v>
      </c>
      <c r="Q152" s="15">
        <v>4671113.33</v>
      </c>
      <c r="S152" s="15">
        <v>266275.24</v>
      </c>
      <c r="T152" s="19">
        <f t="shared" si="41"/>
        <v>4937388.57</v>
      </c>
      <c r="U152" s="18">
        <f t="shared" si="42"/>
        <v>22106148.97</v>
      </c>
      <c r="V152" s="20">
        <f t="shared" si="43"/>
        <v>0.5687900783391726</v>
      </c>
      <c r="W152" s="20">
        <f t="shared" si="56"/>
        <v>0.03242368658595188</v>
      </c>
      <c r="X152" s="20">
        <f t="shared" si="44"/>
        <v>0</v>
      </c>
      <c r="Y152" s="20">
        <f t="shared" si="45"/>
        <v>0.6012137649251247</v>
      </c>
      <c r="Z152" s="21">
        <f t="shared" si="46"/>
        <v>1.3834335313337605</v>
      </c>
      <c r="AA152" s="21">
        <f t="shared" si="47"/>
        <v>0.7071645516081677</v>
      </c>
      <c r="AB152" s="22"/>
      <c r="AC152" s="21">
        <f t="shared" si="48"/>
        <v>2.6918118478670525</v>
      </c>
      <c r="AD152" s="30">
        <v>287886.6089011422</v>
      </c>
      <c r="AE152" s="24">
        <f t="shared" si="49"/>
        <v>7749.36584682363</v>
      </c>
      <c r="AF152" s="25"/>
      <c r="AG152" s="26">
        <f t="shared" si="50"/>
        <v>793158954.027429</v>
      </c>
      <c r="AH152" s="20">
        <f t="shared" si="51"/>
        <v>0.7321981767350969</v>
      </c>
      <c r="AI152" s="20">
        <f t="shared" si="52"/>
        <v>1.4324070783429754</v>
      </c>
      <c r="AJ152" s="20">
        <f t="shared" si="53"/>
        <v>0.5889252471123795</v>
      </c>
      <c r="AK152" s="20">
        <f t="shared" si="54"/>
        <v>0.622496732203474</v>
      </c>
      <c r="AL152" s="20">
        <f t="shared" si="55"/>
        <v>2.7859999999999996</v>
      </c>
    </row>
    <row r="153" spans="1:38" ht="15">
      <c r="A153" s="12" t="s">
        <v>340</v>
      </c>
      <c r="B153" s="13" t="s">
        <v>341</v>
      </c>
      <c r="C153" s="14" t="s">
        <v>305</v>
      </c>
      <c r="D153" s="61"/>
      <c r="E153" s="32">
        <v>39840750</v>
      </c>
      <c r="F153" s="29">
        <v>101.58</v>
      </c>
      <c r="G153" s="17">
        <f t="shared" si="38"/>
        <v>1.0158</v>
      </c>
      <c r="H153" s="15">
        <v>307839.33</v>
      </c>
      <c r="I153" s="15">
        <v>19846.1</v>
      </c>
      <c r="K153" s="15">
        <v>8726.82</v>
      </c>
      <c r="L153" s="18">
        <f t="shared" si="39"/>
        <v>336412.25</v>
      </c>
      <c r="M153" s="15">
        <v>537081.5</v>
      </c>
      <c r="P153" s="18">
        <f t="shared" si="40"/>
        <v>537081.5</v>
      </c>
      <c r="Q153" s="15">
        <v>458314</v>
      </c>
      <c r="T153" s="19">
        <f t="shared" si="41"/>
        <v>458314</v>
      </c>
      <c r="U153" s="18">
        <f t="shared" si="42"/>
        <v>1331807.75</v>
      </c>
      <c r="V153" s="20">
        <f t="shared" si="43"/>
        <v>1.150364890219185</v>
      </c>
      <c r="W153" s="20">
        <f t="shared" si="56"/>
        <v>0</v>
      </c>
      <c r="X153" s="20">
        <f t="shared" si="44"/>
        <v>0</v>
      </c>
      <c r="Y153" s="20">
        <f t="shared" si="45"/>
        <v>1.150364890219185</v>
      </c>
      <c r="Z153" s="21">
        <f t="shared" si="46"/>
        <v>1.3480707567001122</v>
      </c>
      <c r="AA153" s="21">
        <f t="shared" si="47"/>
        <v>0.8443923620915771</v>
      </c>
      <c r="AB153" s="34"/>
      <c r="AC153" s="21">
        <f t="shared" si="48"/>
        <v>3.3428280090108746</v>
      </c>
      <c r="AD153" s="30">
        <v>150375.5905511811</v>
      </c>
      <c r="AE153" s="24">
        <f t="shared" si="49"/>
        <v>5026.797359660392</v>
      </c>
      <c r="AF153" s="25"/>
      <c r="AG153" s="26">
        <f t="shared" si="50"/>
        <v>39221057.29474306</v>
      </c>
      <c r="AH153" s="20">
        <f t="shared" si="51"/>
        <v>0.857733761412624</v>
      </c>
      <c r="AI153" s="20">
        <f t="shared" si="52"/>
        <v>1.369370274655974</v>
      </c>
      <c r="AJ153" s="20">
        <f t="shared" si="53"/>
        <v>1.1685406554846482</v>
      </c>
      <c r="AK153" s="20">
        <f t="shared" si="54"/>
        <v>1.1685406554846482</v>
      </c>
      <c r="AL153" s="20">
        <f t="shared" si="55"/>
        <v>3.396</v>
      </c>
    </row>
    <row r="154" spans="1:38" ht="15">
      <c r="A154" s="12" t="s">
        <v>342</v>
      </c>
      <c r="B154" s="13" t="s">
        <v>343</v>
      </c>
      <c r="C154" s="14" t="s">
        <v>305</v>
      </c>
      <c r="D154" s="61"/>
      <c r="E154" s="32">
        <v>81873125</v>
      </c>
      <c r="F154" s="29">
        <v>61.87</v>
      </c>
      <c r="G154" s="17">
        <f t="shared" si="38"/>
        <v>0.6187</v>
      </c>
      <c r="H154" s="15">
        <v>1008609.52</v>
      </c>
      <c r="I154" s="15">
        <v>65427.27</v>
      </c>
      <c r="K154" s="15">
        <v>28769.99</v>
      </c>
      <c r="L154" s="18">
        <f t="shared" si="39"/>
        <v>1102806.78</v>
      </c>
      <c r="M154" s="15">
        <v>2635936.5</v>
      </c>
      <c r="P154" s="18">
        <f t="shared" si="40"/>
        <v>2635936.5</v>
      </c>
      <c r="Q154" s="15">
        <v>1765889</v>
      </c>
      <c r="T154" s="19">
        <f t="shared" si="41"/>
        <v>1765889</v>
      </c>
      <c r="U154" s="18">
        <f t="shared" si="42"/>
        <v>5504632.279999999</v>
      </c>
      <c r="V154" s="20">
        <f t="shared" si="43"/>
        <v>2.1568603861157127</v>
      </c>
      <c r="W154" s="20">
        <f t="shared" si="56"/>
        <v>0</v>
      </c>
      <c r="X154" s="20">
        <f t="shared" si="44"/>
        <v>0</v>
      </c>
      <c r="Y154" s="20">
        <f t="shared" si="45"/>
        <v>2.1568603861157127</v>
      </c>
      <c r="Z154" s="21">
        <f t="shared" si="46"/>
        <v>3.2195381573623822</v>
      </c>
      <c r="AA154" s="21">
        <f t="shared" si="47"/>
        <v>1.3469704252769148</v>
      </c>
      <c r="AB154" s="22"/>
      <c r="AC154" s="21">
        <f t="shared" si="48"/>
        <v>6.7233689687550084</v>
      </c>
      <c r="AD154" s="30">
        <v>109308.09523809524</v>
      </c>
      <c r="AE154" s="24">
        <f t="shared" si="49"/>
        <v>7349.186555575266</v>
      </c>
      <c r="AF154" s="25"/>
      <c r="AG154" s="26">
        <f t="shared" si="50"/>
        <v>132330895.425893</v>
      </c>
      <c r="AH154" s="20">
        <f t="shared" si="51"/>
        <v>0.8333706021188272</v>
      </c>
      <c r="AI154" s="20">
        <f t="shared" si="52"/>
        <v>1.991928257960106</v>
      </c>
      <c r="AJ154" s="20">
        <f t="shared" si="53"/>
        <v>1.3344495208897915</v>
      </c>
      <c r="AK154" s="20">
        <f t="shared" si="54"/>
        <v>1.3344495208897915</v>
      </c>
      <c r="AL154" s="20">
        <f t="shared" si="55"/>
        <v>4.159000000000001</v>
      </c>
    </row>
    <row r="155" spans="1:38" ht="15">
      <c r="A155" s="12" t="s">
        <v>344</v>
      </c>
      <c r="B155" s="13" t="s">
        <v>345</v>
      </c>
      <c r="C155" s="14" t="s">
        <v>305</v>
      </c>
      <c r="D155" s="61" t="s">
        <v>1171</v>
      </c>
      <c r="E155" s="32">
        <v>218008204</v>
      </c>
      <c r="F155" s="29">
        <v>91.5</v>
      </c>
      <c r="G155" s="17">
        <f t="shared" si="38"/>
        <v>0.915</v>
      </c>
      <c r="H155" s="15">
        <v>1817973.91</v>
      </c>
      <c r="I155" s="15">
        <v>117390.75</v>
      </c>
      <c r="K155" s="15">
        <v>51619.63</v>
      </c>
      <c r="L155" s="18">
        <f t="shared" si="39"/>
        <v>1986984.2899999998</v>
      </c>
      <c r="M155" s="15">
        <v>4227932.5</v>
      </c>
      <c r="P155" s="18">
        <f t="shared" si="40"/>
        <v>4227932.5</v>
      </c>
      <c r="Q155" s="15">
        <v>2103670.85</v>
      </c>
      <c r="T155" s="19">
        <f t="shared" si="41"/>
        <v>2103670.85</v>
      </c>
      <c r="U155" s="18">
        <f t="shared" si="42"/>
        <v>8318587.64</v>
      </c>
      <c r="V155" s="20">
        <f t="shared" si="43"/>
        <v>0.9649503144386254</v>
      </c>
      <c r="W155" s="20">
        <f t="shared" si="56"/>
        <v>0</v>
      </c>
      <c r="X155" s="20">
        <f t="shared" si="44"/>
        <v>0</v>
      </c>
      <c r="Y155" s="20">
        <f t="shared" si="45"/>
        <v>0.9649503144386254</v>
      </c>
      <c r="Z155" s="21">
        <f t="shared" si="46"/>
        <v>1.9393455945355156</v>
      </c>
      <c r="AA155" s="21">
        <f t="shared" si="47"/>
        <v>0.9114263837520536</v>
      </c>
      <c r="AB155" s="22"/>
      <c r="AC155" s="21">
        <f t="shared" si="48"/>
        <v>3.8157222927261945</v>
      </c>
      <c r="AD155" s="30">
        <v>136678.03643724698</v>
      </c>
      <c r="AE155" s="24">
        <f t="shared" si="49"/>
        <v>5215.254305596464</v>
      </c>
      <c r="AF155" s="25"/>
      <c r="AG155" s="26">
        <f t="shared" si="50"/>
        <v>238260332.24043715</v>
      </c>
      <c r="AH155" s="20">
        <f t="shared" si="51"/>
        <v>0.8339551411331291</v>
      </c>
      <c r="AI155" s="20">
        <f t="shared" si="52"/>
        <v>1.774501218999997</v>
      </c>
      <c r="AJ155" s="20">
        <f t="shared" si="53"/>
        <v>0.8829295377113423</v>
      </c>
      <c r="AK155" s="20">
        <f t="shared" si="54"/>
        <v>0.8829295377113423</v>
      </c>
      <c r="AL155" s="20">
        <f t="shared" si="55"/>
        <v>3.492</v>
      </c>
    </row>
    <row r="156" spans="1:38" ht="15">
      <c r="A156" s="12" t="s">
        <v>346</v>
      </c>
      <c r="B156" s="13" t="s">
        <v>347</v>
      </c>
      <c r="C156" s="14" t="s">
        <v>305</v>
      </c>
      <c r="D156" s="61"/>
      <c r="E156" s="32">
        <v>408223465</v>
      </c>
      <c r="F156" s="29">
        <v>62.88</v>
      </c>
      <c r="G156" s="17">
        <f t="shared" si="38"/>
        <v>0.6288</v>
      </c>
      <c r="H156" s="15">
        <v>4842408.91</v>
      </c>
      <c r="I156" s="15">
        <v>313642.28</v>
      </c>
      <c r="K156" s="15">
        <v>137916.3</v>
      </c>
      <c r="L156" s="18">
        <f t="shared" si="39"/>
        <v>5293967.49</v>
      </c>
      <c r="M156" s="15">
        <v>11509244.5</v>
      </c>
      <c r="P156" s="18">
        <f t="shared" si="40"/>
        <v>11509244.5</v>
      </c>
      <c r="Q156" s="15">
        <v>8814200.39</v>
      </c>
      <c r="T156" s="19">
        <f t="shared" si="41"/>
        <v>8814200.39</v>
      </c>
      <c r="U156" s="18">
        <f t="shared" si="42"/>
        <v>25617412.380000003</v>
      </c>
      <c r="V156" s="20">
        <f t="shared" si="43"/>
        <v>2.1591606425661984</v>
      </c>
      <c r="W156" s="20">
        <f t="shared" si="56"/>
        <v>0</v>
      </c>
      <c r="X156" s="20">
        <f t="shared" si="44"/>
        <v>0</v>
      </c>
      <c r="Y156" s="20">
        <f t="shared" si="45"/>
        <v>2.1591606425661984</v>
      </c>
      <c r="Z156" s="21">
        <f t="shared" si="46"/>
        <v>2.819349078818877</v>
      </c>
      <c r="AA156" s="21">
        <f t="shared" si="47"/>
        <v>1.2968307664528789</v>
      </c>
      <c r="AB156" s="22"/>
      <c r="AC156" s="21">
        <f t="shared" si="48"/>
        <v>6.275340487837955</v>
      </c>
      <c r="AD156" s="30">
        <v>69500.2186057809</v>
      </c>
      <c r="AE156" s="24">
        <f t="shared" si="49"/>
        <v>4361.375357304456</v>
      </c>
      <c r="AF156" s="25"/>
      <c r="AG156" s="26">
        <f t="shared" si="50"/>
        <v>649210345.1017811</v>
      </c>
      <c r="AH156" s="20">
        <f t="shared" si="51"/>
        <v>0.8154471859455704</v>
      </c>
      <c r="AI156" s="20">
        <f t="shared" si="52"/>
        <v>1.7728067007613098</v>
      </c>
      <c r="AJ156" s="20">
        <f t="shared" si="53"/>
        <v>1.3576802120456257</v>
      </c>
      <c r="AK156" s="20">
        <f t="shared" si="54"/>
        <v>1.3576802120456257</v>
      </c>
      <c r="AL156" s="20">
        <f t="shared" si="55"/>
        <v>3.946</v>
      </c>
    </row>
    <row r="157" spans="1:38" ht="15">
      <c r="A157" s="12" t="s">
        <v>348</v>
      </c>
      <c r="B157" s="13" t="s">
        <v>349</v>
      </c>
      <c r="C157" s="14" t="s">
        <v>305</v>
      </c>
      <c r="D157" s="61"/>
      <c r="E157" s="32">
        <v>263151486</v>
      </c>
      <c r="F157" s="29">
        <v>98.5</v>
      </c>
      <c r="G157" s="17">
        <f t="shared" si="38"/>
        <v>0.985</v>
      </c>
      <c r="H157" s="15">
        <v>2087370.33</v>
      </c>
      <c r="I157" s="15">
        <v>134637.47</v>
      </c>
      <c r="K157" s="15">
        <v>59203.44</v>
      </c>
      <c r="L157" s="18">
        <f t="shared" si="39"/>
        <v>2281211.24</v>
      </c>
      <c r="M157" s="15">
        <v>3197073</v>
      </c>
      <c r="N157" s="15">
        <v>1673434.09</v>
      </c>
      <c r="P157" s="18">
        <f t="shared" si="40"/>
        <v>4870507.09</v>
      </c>
      <c r="Q157" s="15">
        <v>2460223.6</v>
      </c>
      <c r="T157" s="19">
        <f t="shared" si="41"/>
        <v>2460223.6</v>
      </c>
      <c r="U157" s="18">
        <f t="shared" si="42"/>
        <v>9611941.93</v>
      </c>
      <c r="V157" s="20">
        <f t="shared" si="43"/>
        <v>0.9349077359950763</v>
      </c>
      <c r="W157" s="20">
        <f t="shared" si="56"/>
        <v>0</v>
      </c>
      <c r="X157" s="20">
        <f t="shared" si="44"/>
        <v>0</v>
      </c>
      <c r="Y157" s="20">
        <f t="shared" si="45"/>
        <v>0.9349077359950763</v>
      </c>
      <c r="Z157" s="21">
        <f t="shared" si="46"/>
        <v>1.8508377680223322</v>
      </c>
      <c r="AA157" s="21">
        <f t="shared" si="47"/>
        <v>0.8668813825356854</v>
      </c>
      <c r="AB157" s="22"/>
      <c r="AC157" s="21">
        <f t="shared" si="48"/>
        <v>3.6526268865530933</v>
      </c>
      <c r="AD157" s="30">
        <v>146772.42595204513</v>
      </c>
      <c r="AE157" s="24">
        <f t="shared" si="49"/>
        <v>5361.04909237063</v>
      </c>
      <c r="AF157" s="25"/>
      <c r="AG157" s="26">
        <f t="shared" si="50"/>
        <v>267158869.035533</v>
      </c>
      <c r="AH157" s="20">
        <f t="shared" si="51"/>
        <v>0.8538781617976499</v>
      </c>
      <c r="AI157" s="20">
        <f t="shared" si="52"/>
        <v>1.823075201501997</v>
      </c>
      <c r="AJ157" s="20">
        <f t="shared" si="53"/>
        <v>0.9208841199551501</v>
      </c>
      <c r="AK157" s="20">
        <f t="shared" si="54"/>
        <v>0.9208841199551501</v>
      </c>
      <c r="AL157" s="20">
        <f t="shared" si="55"/>
        <v>3.598</v>
      </c>
    </row>
    <row r="158" spans="1:38" ht="15">
      <c r="A158" s="12" t="s">
        <v>350</v>
      </c>
      <c r="B158" s="13" t="s">
        <v>351</v>
      </c>
      <c r="C158" s="14" t="s">
        <v>305</v>
      </c>
      <c r="D158" s="61"/>
      <c r="E158" s="32">
        <v>246535820</v>
      </c>
      <c r="F158" s="29">
        <v>100.76</v>
      </c>
      <c r="G158" s="17">
        <f t="shared" si="38"/>
        <v>1.0076</v>
      </c>
      <c r="H158" s="15">
        <v>1828665.46</v>
      </c>
      <c r="I158" s="15">
        <v>118333.19</v>
      </c>
      <c r="K158" s="15">
        <v>52034.04</v>
      </c>
      <c r="L158" s="18">
        <f t="shared" si="39"/>
        <v>1999032.69</v>
      </c>
      <c r="M158" s="15">
        <v>4114419</v>
      </c>
      <c r="P158" s="18">
        <f t="shared" si="40"/>
        <v>4114419</v>
      </c>
      <c r="Q158" s="15">
        <v>2386411</v>
      </c>
      <c r="T158" s="19">
        <f t="shared" si="41"/>
        <v>2386411</v>
      </c>
      <c r="U158" s="18">
        <f t="shared" si="42"/>
        <v>8499862.690000001</v>
      </c>
      <c r="V158" s="20">
        <f t="shared" si="43"/>
        <v>0.96797739168288</v>
      </c>
      <c r="W158" s="20">
        <f t="shared" si="56"/>
        <v>0</v>
      </c>
      <c r="X158" s="20">
        <f t="shared" si="44"/>
        <v>0</v>
      </c>
      <c r="Y158" s="20">
        <f t="shared" si="45"/>
        <v>0.96797739168288</v>
      </c>
      <c r="Z158" s="21">
        <f t="shared" si="46"/>
        <v>1.6688929827722399</v>
      </c>
      <c r="AA158" s="21">
        <f t="shared" si="47"/>
        <v>0.8108487805139228</v>
      </c>
      <c r="AB158" s="22"/>
      <c r="AC158" s="21">
        <f t="shared" si="48"/>
        <v>3.447719154969043</v>
      </c>
      <c r="AD158" s="30">
        <v>185595.4963235294</v>
      </c>
      <c r="AE158" s="24">
        <f t="shared" si="49"/>
        <v>6398.8114775061895</v>
      </c>
      <c r="AF158" s="25"/>
      <c r="AG158" s="26">
        <f t="shared" si="50"/>
        <v>244676280.2699484</v>
      </c>
      <c r="AH158" s="20">
        <f t="shared" si="51"/>
        <v>0.8170112312458286</v>
      </c>
      <c r="AI158" s="20">
        <f t="shared" si="52"/>
        <v>1.6815765694413085</v>
      </c>
      <c r="AJ158" s="20">
        <f t="shared" si="53"/>
        <v>0.9753340198596699</v>
      </c>
      <c r="AK158" s="20">
        <f t="shared" si="54"/>
        <v>0.9753340198596699</v>
      </c>
      <c r="AL158" s="20">
        <f t="shared" si="55"/>
        <v>3.4739999999999998</v>
      </c>
    </row>
    <row r="159" spans="1:38" ht="15">
      <c r="A159" s="12" t="s">
        <v>352</v>
      </c>
      <c r="B159" s="28" t="s">
        <v>353</v>
      </c>
      <c r="C159" s="14" t="s">
        <v>305</v>
      </c>
      <c r="D159" s="61"/>
      <c r="E159" s="32">
        <v>176793595</v>
      </c>
      <c r="F159" s="29">
        <v>57.73</v>
      </c>
      <c r="G159" s="17">
        <f t="shared" si="38"/>
        <v>0.5772999999999999</v>
      </c>
      <c r="H159" s="15">
        <v>2305351.12</v>
      </c>
      <c r="I159" s="15">
        <v>148730.06</v>
      </c>
      <c r="K159" s="15">
        <v>65400.3</v>
      </c>
      <c r="L159" s="18">
        <f t="shared" si="39"/>
        <v>2519481.48</v>
      </c>
      <c r="M159" s="15">
        <v>5644482</v>
      </c>
      <c r="P159" s="18">
        <f t="shared" si="40"/>
        <v>5644482</v>
      </c>
      <c r="Q159" s="15">
        <v>3348457.82</v>
      </c>
      <c r="T159" s="19">
        <f t="shared" si="41"/>
        <v>3348457.82</v>
      </c>
      <c r="U159" s="18">
        <f t="shared" si="42"/>
        <v>11512421.3</v>
      </c>
      <c r="V159" s="20">
        <f t="shared" si="43"/>
        <v>1.8939927207204537</v>
      </c>
      <c r="W159" s="20">
        <f t="shared" si="56"/>
        <v>0</v>
      </c>
      <c r="X159" s="20">
        <f t="shared" si="44"/>
        <v>0</v>
      </c>
      <c r="Y159" s="20">
        <f t="shared" si="45"/>
        <v>1.8939927207204537</v>
      </c>
      <c r="Z159" s="21">
        <f t="shared" si="46"/>
        <v>3.192695979738406</v>
      </c>
      <c r="AA159" s="21">
        <f t="shared" si="47"/>
        <v>1.4250977135229361</v>
      </c>
      <c r="AB159" s="22"/>
      <c r="AC159" s="21">
        <f t="shared" si="48"/>
        <v>6.511786413981796</v>
      </c>
      <c r="AD159" s="30">
        <v>91829.4516327788</v>
      </c>
      <c r="AE159" s="24">
        <f t="shared" si="49"/>
        <v>5979.737755457274</v>
      </c>
      <c r="AF159" s="25"/>
      <c r="AG159" s="26">
        <f t="shared" si="50"/>
        <v>306242153.126624</v>
      </c>
      <c r="AH159" s="20">
        <f t="shared" si="51"/>
        <v>0.8227089100167908</v>
      </c>
      <c r="AI159" s="20">
        <f t="shared" si="52"/>
        <v>1.8431433891029816</v>
      </c>
      <c r="AJ159" s="20">
        <f t="shared" si="53"/>
        <v>1.0934019976719178</v>
      </c>
      <c r="AK159" s="20">
        <f t="shared" si="54"/>
        <v>1.0934019976719178</v>
      </c>
      <c r="AL159" s="20">
        <f t="shared" si="55"/>
        <v>3.759</v>
      </c>
    </row>
    <row r="160" spans="1:38" ht="15">
      <c r="A160" s="12" t="s">
        <v>354</v>
      </c>
      <c r="B160" s="13" t="s">
        <v>355</v>
      </c>
      <c r="C160" s="14" t="s">
        <v>305</v>
      </c>
      <c r="D160" s="61"/>
      <c r="E160" s="32">
        <v>159108600</v>
      </c>
      <c r="F160" s="29">
        <v>57.27</v>
      </c>
      <c r="G160" s="17">
        <f t="shared" si="38"/>
        <v>0.5727</v>
      </c>
      <c r="H160" s="15">
        <v>2032548.86</v>
      </c>
      <c r="I160" s="15">
        <v>131386.91</v>
      </c>
      <c r="K160" s="15">
        <v>57774.09</v>
      </c>
      <c r="L160" s="18">
        <f t="shared" si="39"/>
        <v>2221709.86</v>
      </c>
      <c r="M160" s="15">
        <v>4285045</v>
      </c>
      <c r="P160" s="18">
        <f t="shared" si="40"/>
        <v>4285045</v>
      </c>
      <c r="Q160" s="15">
        <v>3236600</v>
      </c>
      <c r="T160" s="19">
        <f t="shared" si="41"/>
        <v>3236600</v>
      </c>
      <c r="U160" s="18">
        <f t="shared" si="42"/>
        <v>9743354.86</v>
      </c>
      <c r="V160" s="20">
        <f t="shared" si="43"/>
        <v>2.0342080817755925</v>
      </c>
      <c r="W160" s="20">
        <f t="shared" si="56"/>
        <v>0</v>
      </c>
      <c r="X160" s="20">
        <f t="shared" si="44"/>
        <v>0</v>
      </c>
      <c r="Y160" s="20">
        <f t="shared" si="45"/>
        <v>2.0342080817755925</v>
      </c>
      <c r="Z160" s="21">
        <f t="shared" si="46"/>
        <v>2.693157378042419</v>
      </c>
      <c r="AA160" s="21">
        <f t="shared" si="47"/>
        <v>1.3963480666664152</v>
      </c>
      <c r="AB160" s="22"/>
      <c r="AC160" s="21">
        <f t="shared" si="48"/>
        <v>6.123713526484426</v>
      </c>
      <c r="AD160" s="30">
        <v>100839.82035928144</v>
      </c>
      <c r="AE160" s="24">
        <f t="shared" si="49"/>
        <v>6175.141719423914</v>
      </c>
      <c r="AF160" s="25"/>
      <c r="AG160" s="26">
        <f t="shared" si="50"/>
        <v>277821896.2807753</v>
      </c>
      <c r="AH160" s="20">
        <f t="shared" si="51"/>
        <v>0.7996885377798558</v>
      </c>
      <c r="AI160" s="20">
        <f t="shared" si="52"/>
        <v>1.542371230404893</v>
      </c>
      <c r="AJ160" s="20">
        <f t="shared" si="53"/>
        <v>1.1649909684328816</v>
      </c>
      <c r="AK160" s="20">
        <f t="shared" si="54"/>
        <v>1.1649909684328816</v>
      </c>
      <c r="AL160" s="20">
        <f t="shared" si="55"/>
        <v>3.507</v>
      </c>
    </row>
    <row r="161" spans="1:38" ht="15">
      <c r="A161" s="12" t="s">
        <v>356</v>
      </c>
      <c r="B161" s="13" t="s">
        <v>357</v>
      </c>
      <c r="C161" s="14" t="s">
        <v>305</v>
      </c>
      <c r="D161" s="61"/>
      <c r="E161" s="32">
        <v>1539119253</v>
      </c>
      <c r="F161" s="29">
        <v>63.02</v>
      </c>
      <c r="G161" s="17">
        <f t="shared" si="38"/>
        <v>0.6302</v>
      </c>
      <c r="H161" s="15">
        <v>18234123.66</v>
      </c>
      <c r="K161" s="15">
        <v>522618.87</v>
      </c>
      <c r="L161" s="18">
        <f t="shared" si="39"/>
        <v>18756742.53</v>
      </c>
      <c r="M161" s="15">
        <v>37031223.5</v>
      </c>
      <c r="P161" s="18">
        <f t="shared" si="40"/>
        <v>37031223.5</v>
      </c>
      <c r="Q161" s="15">
        <v>20909690.67</v>
      </c>
      <c r="S161" s="15">
        <v>865309.33</v>
      </c>
      <c r="T161" s="19">
        <f t="shared" si="41"/>
        <v>21775000</v>
      </c>
      <c r="U161" s="18">
        <f t="shared" si="42"/>
        <v>77562966.03</v>
      </c>
      <c r="V161" s="20">
        <f t="shared" si="43"/>
        <v>1.358549094181203</v>
      </c>
      <c r="W161" s="20">
        <f t="shared" si="56"/>
        <v>0.05622107112969757</v>
      </c>
      <c r="X161" s="20">
        <f t="shared" si="44"/>
        <v>0</v>
      </c>
      <c r="Y161" s="20">
        <f t="shared" si="45"/>
        <v>1.4147701653109006</v>
      </c>
      <c r="Z161" s="21">
        <f t="shared" si="46"/>
        <v>2.40600092733685</v>
      </c>
      <c r="AA161" s="21">
        <f t="shared" si="47"/>
        <v>1.2186672665837934</v>
      </c>
      <c r="AB161" s="22"/>
      <c r="AC161" s="21">
        <f t="shared" si="48"/>
        <v>5.039438359231544</v>
      </c>
      <c r="AD161" s="30">
        <v>90407.76081424937</v>
      </c>
      <c r="AE161" s="24">
        <f t="shared" si="49"/>
        <v>4556.043378195587</v>
      </c>
      <c r="AF161" s="25"/>
      <c r="AG161" s="26">
        <f t="shared" si="50"/>
        <v>2442271109.1716914</v>
      </c>
      <c r="AH161" s="20">
        <f t="shared" si="51"/>
        <v>0.7680041114011067</v>
      </c>
      <c r="AI161" s="20">
        <f t="shared" si="52"/>
        <v>1.516261784407683</v>
      </c>
      <c r="AJ161" s="20">
        <f t="shared" si="53"/>
        <v>0.8561576391529944</v>
      </c>
      <c r="AK161" s="20">
        <f t="shared" si="54"/>
        <v>0.8915881581789296</v>
      </c>
      <c r="AL161" s="20">
        <f t="shared" si="55"/>
        <v>3.1759999999999997</v>
      </c>
    </row>
    <row r="162" spans="1:38" ht="15">
      <c r="A162" s="12" t="s">
        <v>358</v>
      </c>
      <c r="B162" s="13" t="s">
        <v>359</v>
      </c>
      <c r="C162" s="14" t="s">
        <v>305</v>
      </c>
      <c r="D162" s="61"/>
      <c r="E162" s="32">
        <v>530387634</v>
      </c>
      <c r="F162" s="29">
        <v>107.71</v>
      </c>
      <c r="G162" s="17">
        <f t="shared" si="38"/>
        <v>1.0771</v>
      </c>
      <c r="H162" s="15">
        <v>3677126.72</v>
      </c>
      <c r="I162" s="15">
        <v>237394.94</v>
      </c>
      <c r="K162" s="15">
        <v>104388.45</v>
      </c>
      <c r="L162" s="18">
        <f t="shared" si="39"/>
        <v>4018910.1100000003</v>
      </c>
      <c r="M162" s="15">
        <v>10768139</v>
      </c>
      <c r="P162" s="18">
        <f t="shared" si="40"/>
        <v>10768139</v>
      </c>
      <c r="Q162" s="15">
        <v>4553876.1</v>
      </c>
      <c r="T162" s="19">
        <f t="shared" si="41"/>
        <v>4553876.1</v>
      </c>
      <c r="U162" s="18">
        <f t="shared" si="42"/>
        <v>19340925.209999997</v>
      </c>
      <c r="V162" s="20">
        <f t="shared" si="43"/>
        <v>0.8585939430103681</v>
      </c>
      <c r="W162" s="20">
        <f t="shared" si="56"/>
        <v>0</v>
      </c>
      <c r="X162" s="20">
        <f t="shared" si="44"/>
        <v>0</v>
      </c>
      <c r="Y162" s="20">
        <f t="shared" si="45"/>
        <v>0.8585939430103681</v>
      </c>
      <c r="Z162" s="21">
        <f t="shared" si="46"/>
        <v>2.0302394531317445</v>
      </c>
      <c r="AA162" s="21">
        <f t="shared" si="47"/>
        <v>0.7577307335939888</v>
      </c>
      <c r="AB162" s="22"/>
      <c r="AC162" s="21">
        <f t="shared" si="48"/>
        <v>3.646564129736101</v>
      </c>
      <c r="AD162" s="30">
        <v>154850.99337748345</v>
      </c>
      <c r="AE162" s="24">
        <f t="shared" si="49"/>
        <v>5646.740779043337</v>
      </c>
      <c r="AF162" s="25"/>
      <c r="AG162" s="26">
        <f t="shared" si="50"/>
        <v>492421905.1155882</v>
      </c>
      <c r="AH162" s="20">
        <f t="shared" si="51"/>
        <v>0.8161517731540853</v>
      </c>
      <c r="AI162" s="20">
        <f t="shared" si="52"/>
        <v>2.186770914968202</v>
      </c>
      <c r="AJ162" s="20">
        <f t="shared" si="53"/>
        <v>0.9247915360164675</v>
      </c>
      <c r="AK162" s="20">
        <f t="shared" si="54"/>
        <v>0.9247915360164675</v>
      </c>
      <c r="AL162" s="20">
        <f t="shared" si="55"/>
        <v>3.928</v>
      </c>
    </row>
    <row r="163" spans="1:38" ht="15">
      <c r="A163" s="12" t="s">
        <v>360</v>
      </c>
      <c r="B163" s="13" t="s">
        <v>361</v>
      </c>
      <c r="C163" s="14" t="s">
        <v>305</v>
      </c>
      <c r="D163" s="61"/>
      <c r="E163" s="32">
        <v>42097317</v>
      </c>
      <c r="F163" s="29">
        <v>100.37</v>
      </c>
      <c r="G163" s="17">
        <f t="shared" si="38"/>
        <v>1.0037</v>
      </c>
      <c r="H163" s="15">
        <v>297450.47</v>
      </c>
      <c r="I163" s="15">
        <v>19176.34</v>
      </c>
      <c r="K163" s="15">
        <v>8432.31</v>
      </c>
      <c r="L163" s="18">
        <f t="shared" si="39"/>
        <v>325059.12</v>
      </c>
      <c r="P163" s="18">
        <f t="shared" si="40"/>
        <v>0</v>
      </c>
      <c r="Q163" s="15">
        <v>329403.83</v>
      </c>
      <c r="T163" s="19">
        <f t="shared" si="41"/>
        <v>329403.83</v>
      </c>
      <c r="U163" s="18">
        <f t="shared" si="42"/>
        <v>654462.95</v>
      </c>
      <c r="V163" s="20">
        <f t="shared" si="43"/>
        <v>0.7824817671872057</v>
      </c>
      <c r="W163" s="20">
        <f t="shared" si="56"/>
        <v>0</v>
      </c>
      <c r="X163" s="20">
        <f t="shared" si="44"/>
        <v>0</v>
      </c>
      <c r="Y163" s="20">
        <f t="shared" si="45"/>
        <v>0.7824817671872057</v>
      </c>
      <c r="Z163" s="21">
        <f t="shared" si="46"/>
        <v>0</v>
      </c>
      <c r="AA163" s="21">
        <f t="shared" si="47"/>
        <v>0.7721611332142616</v>
      </c>
      <c r="AB163" s="22"/>
      <c r="AC163" s="21">
        <f t="shared" si="48"/>
        <v>1.5546429004014672</v>
      </c>
      <c r="AD163" s="30">
        <v>527900</v>
      </c>
      <c r="AE163" s="24">
        <f t="shared" si="49"/>
        <v>8206.959871219346</v>
      </c>
      <c r="AF163" s="25"/>
      <c r="AG163" s="26">
        <f t="shared" si="50"/>
        <v>41942131.11487496</v>
      </c>
      <c r="AH163" s="20">
        <f t="shared" si="51"/>
        <v>0.7750181294071544</v>
      </c>
      <c r="AI163" s="20">
        <f t="shared" si="52"/>
        <v>0</v>
      </c>
      <c r="AJ163" s="20">
        <f t="shared" si="53"/>
        <v>0.7853769497257985</v>
      </c>
      <c r="AK163" s="20">
        <f t="shared" si="54"/>
        <v>0.7853769497257985</v>
      </c>
      <c r="AL163" s="20">
        <f t="shared" si="55"/>
        <v>1.56</v>
      </c>
    </row>
    <row r="164" spans="1:38" ht="15">
      <c r="A164" s="12" t="s">
        <v>362</v>
      </c>
      <c r="B164" s="13" t="s">
        <v>363</v>
      </c>
      <c r="C164" s="14" t="s">
        <v>305</v>
      </c>
      <c r="D164" s="61"/>
      <c r="E164" s="32">
        <v>334255309</v>
      </c>
      <c r="F164" s="29">
        <v>63.48</v>
      </c>
      <c r="G164" s="17">
        <f t="shared" si="38"/>
        <v>0.6347999999999999</v>
      </c>
      <c r="H164" s="15">
        <v>3895454.97</v>
      </c>
      <c r="K164" s="15">
        <v>110462.04</v>
      </c>
      <c r="L164" s="18">
        <f t="shared" si="39"/>
        <v>4005917.0100000002</v>
      </c>
      <c r="M164" s="15">
        <v>6526898</v>
      </c>
      <c r="N164" s="15">
        <v>2905779.58</v>
      </c>
      <c r="P164" s="18">
        <f t="shared" si="40"/>
        <v>9432677.58</v>
      </c>
      <c r="Q164" s="15">
        <v>4766233.3</v>
      </c>
      <c r="S164" s="15">
        <v>184051.04</v>
      </c>
      <c r="T164" s="19">
        <f t="shared" si="41"/>
        <v>4950284.34</v>
      </c>
      <c r="U164" s="18">
        <f t="shared" si="42"/>
        <v>18388878.93</v>
      </c>
      <c r="V164" s="20">
        <f t="shared" si="43"/>
        <v>1.425925982824105</v>
      </c>
      <c r="W164" s="20">
        <f t="shared" si="56"/>
        <v>0.05506301172915701</v>
      </c>
      <c r="X164" s="20">
        <f t="shared" si="44"/>
        <v>0</v>
      </c>
      <c r="Y164" s="20">
        <f t="shared" si="45"/>
        <v>1.4809889945532622</v>
      </c>
      <c r="Z164" s="21">
        <f t="shared" si="46"/>
        <v>2.821997833997006</v>
      </c>
      <c r="AA164" s="21">
        <f t="shared" si="47"/>
        <v>1.1984602494376537</v>
      </c>
      <c r="AB164" s="22"/>
      <c r="AC164" s="21">
        <f t="shared" si="48"/>
        <v>5.501447077987922</v>
      </c>
      <c r="AD164" s="30">
        <v>99241.47749134283</v>
      </c>
      <c r="AE164" s="24">
        <f t="shared" si="49"/>
        <v>5459.7173635995205</v>
      </c>
      <c r="AF164" s="25"/>
      <c r="AG164" s="26">
        <f t="shared" si="50"/>
        <v>526552156.5847512</v>
      </c>
      <c r="AH164" s="20">
        <f t="shared" si="51"/>
        <v>0.7607825663430224</v>
      </c>
      <c r="AI164" s="20">
        <f t="shared" si="52"/>
        <v>1.7914042250212991</v>
      </c>
      <c r="AJ164" s="20">
        <f t="shared" si="53"/>
        <v>0.9051778138967419</v>
      </c>
      <c r="AK164" s="20">
        <f t="shared" si="54"/>
        <v>0.9401318137424107</v>
      </c>
      <c r="AL164" s="20">
        <f t="shared" si="55"/>
        <v>3.492</v>
      </c>
    </row>
    <row r="165" spans="1:38" ht="15">
      <c r="A165" s="12" t="s">
        <v>364</v>
      </c>
      <c r="B165" s="13" t="s">
        <v>365</v>
      </c>
      <c r="C165" s="14" t="s">
        <v>305</v>
      </c>
      <c r="D165" s="61"/>
      <c r="E165" s="32">
        <v>357967150</v>
      </c>
      <c r="F165" s="29">
        <v>108.69</v>
      </c>
      <c r="G165" s="17">
        <f t="shared" si="38"/>
        <v>1.0869</v>
      </c>
      <c r="H165" s="15">
        <v>2661425.86</v>
      </c>
      <c r="I165" s="15">
        <v>164666.53</v>
      </c>
      <c r="K165" s="15">
        <v>72407.96</v>
      </c>
      <c r="L165" s="18">
        <f t="shared" si="39"/>
        <v>2898500.3499999996</v>
      </c>
      <c r="M165" s="15">
        <v>3620999.5</v>
      </c>
      <c r="N165" s="15">
        <v>2114389.74</v>
      </c>
      <c r="P165" s="18">
        <f t="shared" si="40"/>
        <v>5735389.24</v>
      </c>
      <c r="Q165" s="15">
        <v>3240370.97</v>
      </c>
      <c r="T165" s="19">
        <f t="shared" si="41"/>
        <v>3240370.97</v>
      </c>
      <c r="U165" s="18">
        <f t="shared" si="42"/>
        <v>11874260.56</v>
      </c>
      <c r="V165" s="20">
        <f t="shared" si="43"/>
        <v>0.9052146181570013</v>
      </c>
      <c r="W165" s="20">
        <f t="shared" si="56"/>
        <v>0</v>
      </c>
      <c r="X165" s="20">
        <f t="shared" si="44"/>
        <v>0</v>
      </c>
      <c r="Y165" s="20">
        <f t="shared" si="45"/>
        <v>0.9052146181570013</v>
      </c>
      <c r="Z165" s="21">
        <f t="shared" si="46"/>
        <v>1.602211052047653</v>
      </c>
      <c r="AA165" s="21">
        <f t="shared" si="47"/>
        <v>0.8097112681987718</v>
      </c>
      <c r="AB165" s="22"/>
      <c r="AC165" s="21">
        <f t="shared" si="48"/>
        <v>3.317136938403426</v>
      </c>
      <c r="AD165" s="30">
        <v>159111.5839243499</v>
      </c>
      <c r="AE165" s="24">
        <f t="shared" si="49"/>
        <v>5277.949123633378</v>
      </c>
      <c r="AF165" s="25"/>
      <c r="AG165" s="26">
        <f t="shared" si="50"/>
        <v>329346904.03901005</v>
      </c>
      <c r="AH165" s="20">
        <f t="shared" si="51"/>
        <v>0.880075177405245</v>
      </c>
      <c r="AI165" s="20">
        <f t="shared" si="52"/>
        <v>1.7414431924705942</v>
      </c>
      <c r="AJ165" s="20">
        <f t="shared" si="53"/>
        <v>0.9838777684748448</v>
      </c>
      <c r="AK165" s="20">
        <f t="shared" si="54"/>
        <v>0.9838777684748448</v>
      </c>
      <c r="AL165" s="20">
        <f t="shared" si="55"/>
        <v>3.605</v>
      </c>
    </row>
    <row r="166" spans="1:38" ht="15">
      <c r="A166" s="12" t="s">
        <v>366</v>
      </c>
      <c r="B166" s="13" t="s">
        <v>367</v>
      </c>
      <c r="C166" s="14" t="s">
        <v>305</v>
      </c>
      <c r="D166" s="61"/>
      <c r="E166" s="32">
        <v>283229712</v>
      </c>
      <c r="F166" s="29">
        <v>62.56</v>
      </c>
      <c r="G166" s="17">
        <f t="shared" si="38"/>
        <v>0.6256</v>
      </c>
      <c r="H166" s="15">
        <v>3433838.92</v>
      </c>
      <c r="K166" s="15">
        <v>98420.1</v>
      </c>
      <c r="L166" s="18">
        <f t="shared" si="39"/>
        <v>3532259.02</v>
      </c>
      <c r="M166" s="15">
        <v>6027005</v>
      </c>
      <c r="N166" s="15">
        <v>2989514.17</v>
      </c>
      <c r="P166" s="18">
        <f t="shared" si="40"/>
        <v>9016519.17</v>
      </c>
      <c r="Q166" s="15">
        <v>3499519.49</v>
      </c>
      <c r="R166" s="15">
        <v>28623.68</v>
      </c>
      <c r="S166" s="15">
        <v>165134.06</v>
      </c>
      <c r="T166" s="19">
        <f t="shared" si="41"/>
        <v>3693277.2300000004</v>
      </c>
      <c r="U166" s="18">
        <f t="shared" si="42"/>
        <v>16242055.42</v>
      </c>
      <c r="V166" s="20">
        <f t="shared" si="43"/>
        <v>1.2355764037919863</v>
      </c>
      <c r="W166" s="20">
        <f t="shared" si="56"/>
        <v>0.05830393246313084</v>
      </c>
      <c r="X166" s="20">
        <f t="shared" si="44"/>
        <v>0.010106171346881855</v>
      </c>
      <c r="Y166" s="20">
        <f t="shared" si="45"/>
        <v>1.3039865076019992</v>
      </c>
      <c r="Z166" s="21">
        <f t="shared" si="46"/>
        <v>3.1834651478938056</v>
      </c>
      <c r="AA166" s="21">
        <f t="shared" si="47"/>
        <v>1.2471357595420638</v>
      </c>
      <c r="AB166" s="22"/>
      <c r="AC166" s="21">
        <f t="shared" si="48"/>
        <v>5.734587415037868</v>
      </c>
      <c r="AD166" s="30">
        <v>106103.77536573856</v>
      </c>
      <c r="AE166" s="24">
        <f t="shared" si="49"/>
        <v>6084.613749003694</v>
      </c>
      <c r="AF166" s="25"/>
      <c r="AG166" s="26">
        <f t="shared" si="50"/>
        <v>452732915.60102296</v>
      </c>
      <c r="AH166" s="20">
        <f t="shared" si="51"/>
        <v>0.7802081311695153</v>
      </c>
      <c r="AI166" s="20">
        <f t="shared" si="52"/>
        <v>1.991575796522365</v>
      </c>
      <c r="AJ166" s="20">
        <f t="shared" si="53"/>
        <v>0.7729765982122668</v>
      </c>
      <c r="AK166" s="20">
        <f t="shared" si="54"/>
        <v>0.8157739591558109</v>
      </c>
      <c r="AL166" s="20">
        <f t="shared" si="55"/>
        <v>3.588</v>
      </c>
    </row>
    <row r="167" spans="1:38" ht="15">
      <c r="A167" s="12" t="s">
        <v>368</v>
      </c>
      <c r="B167" s="13" t="s">
        <v>369</v>
      </c>
      <c r="C167" s="14" t="s">
        <v>305</v>
      </c>
      <c r="D167" s="61"/>
      <c r="E167" s="32">
        <v>16642094</v>
      </c>
      <c r="F167" s="29">
        <v>100.61</v>
      </c>
      <c r="G167" s="17">
        <f t="shared" si="38"/>
        <v>1.0061</v>
      </c>
      <c r="H167" s="15">
        <v>118521.17</v>
      </c>
      <c r="I167" s="15">
        <v>7640.94</v>
      </c>
      <c r="K167" s="15">
        <v>3359.91</v>
      </c>
      <c r="L167" s="18">
        <f t="shared" si="39"/>
        <v>129522.02</v>
      </c>
      <c r="M167" s="15">
        <v>20000</v>
      </c>
      <c r="P167" s="18">
        <f t="shared" si="40"/>
        <v>20000</v>
      </c>
      <c r="Q167" s="15">
        <v>107525</v>
      </c>
      <c r="T167" s="19">
        <f t="shared" si="41"/>
        <v>107525</v>
      </c>
      <c r="U167" s="18">
        <f t="shared" si="42"/>
        <v>257047.02000000002</v>
      </c>
      <c r="V167" s="20">
        <f t="shared" si="43"/>
        <v>0.6461025878113656</v>
      </c>
      <c r="W167" s="20">
        <f t="shared" si="56"/>
        <v>0</v>
      </c>
      <c r="X167" s="20">
        <f t="shared" si="44"/>
        <v>0</v>
      </c>
      <c r="Y167" s="20">
        <f t="shared" si="45"/>
        <v>0.6461025878113656</v>
      </c>
      <c r="Z167" s="21">
        <f t="shared" si="46"/>
        <v>0.12017718443364159</v>
      </c>
      <c r="AA167" s="21">
        <f t="shared" si="47"/>
        <v>0.7782795842878907</v>
      </c>
      <c r="AB167" s="22"/>
      <c r="AC167" s="21">
        <f t="shared" si="48"/>
        <v>1.544559356532898</v>
      </c>
      <c r="AD167" s="30">
        <v>1545000</v>
      </c>
      <c r="AE167" s="24">
        <f t="shared" si="49"/>
        <v>23863.442058433277</v>
      </c>
      <c r="AF167" s="25"/>
      <c r="AG167" s="26">
        <f t="shared" si="50"/>
        <v>16541192.724381274</v>
      </c>
      <c r="AH167" s="20">
        <f t="shared" si="51"/>
        <v>0.7830270897520468</v>
      </c>
      <c r="AI167" s="20">
        <f t="shared" si="52"/>
        <v>0.12091026525868681</v>
      </c>
      <c r="AJ167" s="20">
        <f t="shared" si="53"/>
        <v>0.6500438135970149</v>
      </c>
      <c r="AK167" s="20">
        <f t="shared" si="54"/>
        <v>0.6500438135970149</v>
      </c>
      <c r="AL167" s="20">
        <f t="shared" si="55"/>
        <v>1.554</v>
      </c>
    </row>
    <row r="168" spans="1:38" ht="15">
      <c r="A168" s="12" t="s">
        <v>370</v>
      </c>
      <c r="B168" s="13" t="s">
        <v>371</v>
      </c>
      <c r="C168" s="14" t="s">
        <v>305</v>
      </c>
      <c r="D168" s="61"/>
      <c r="E168" s="32">
        <v>3845829860</v>
      </c>
      <c r="F168" s="29">
        <v>104.04</v>
      </c>
      <c r="G168" s="17">
        <f t="shared" si="38"/>
        <v>1.0404</v>
      </c>
      <c r="H168" s="15">
        <v>25414159.25</v>
      </c>
      <c r="I168" s="15">
        <v>1647253.44</v>
      </c>
      <c r="K168" s="15">
        <v>724338.24</v>
      </c>
      <c r="L168" s="18">
        <f t="shared" si="39"/>
        <v>27785750.93</v>
      </c>
      <c r="M168" s="15">
        <v>41571345.5</v>
      </c>
      <c r="N168" s="15">
        <v>18583212.45</v>
      </c>
      <c r="P168" s="18">
        <f t="shared" si="40"/>
        <v>60154557.95</v>
      </c>
      <c r="Q168" s="15">
        <v>17199983</v>
      </c>
      <c r="R168" s="15">
        <v>765000</v>
      </c>
      <c r="T168" s="19">
        <f t="shared" si="41"/>
        <v>17964983</v>
      </c>
      <c r="U168" s="18">
        <f t="shared" si="42"/>
        <v>105905291.88</v>
      </c>
      <c r="V168" s="20">
        <f t="shared" si="43"/>
        <v>0.4472372316543406</v>
      </c>
      <c r="W168" s="20">
        <f t="shared" si="56"/>
        <v>0</v>
      </c>
      <c r="X168" s="20">
        <f t="shared" si="44"/>
        <v>0.019891675603142776</v>
      </c>
      <c r="Y168" s="20">
        <f t="shared" si="45"/>
        <v>0.4671289072574833</v>
      </c>
      <c r="Z168" s="21">
        <f t="shared" si="46"/>
        <v>1.5641502650873902</v>
      </c>
      <c r="AA168" s="21">
        <f t="shared" si="47"/>
        <v>0.722490384168997</v>
      </c>
      <c r="AB168" s="22"/>
      <c r="AC168" s="21">
        <f t="shared" si="48"/>
        <v>2.7537695565138702</v>
      </c>
      <c r="AD168" s="30">
        <v>332648.67756142793</v>
      </c>
      <c r="AE168" s="24">
        <f t="shared" si="49"/>
        <v>9160.378012832589</v>
      </c>
      <c r="AF168" s="25"/>
      <c r="AG168" s="26">
        <f t="shared" si="50"/>
        <v>3696491599.384852</v>
      </c>
      <c r="AH168" s="20">
        <f t="shared" si="51"/>
        <v>0.7516789956894244</v>
      </c>
      <c r="AI168" s="20">
        <f t="shared" si="52"/>
        <v>1.6273419357969208</v>
      </c>
      <c r="AJ168" s="20">
        <f t="shared" si="53"/>
        <v>0.46530561581317587</v>
      </c>
      <c r="AK168" s="20">
        <f t="shared" si="54"/>
        <v>0.48600091511068566</v>
      </c>
      <c r="AL168" s="20">
        <f t="shared" si="55"/>
        <v>2.865</v>
      </c>
    </row>
    <row r="169" spans="1:38" ht="15">
      <c r="A169" s="12" t="s">
        <v>372</v>
      </c>
      <c r="B169" s="13" t="s">
        <v>373</v>
      </c>
      <c r="C169" s="14" t="s">
        <v>305</v>
      </c>
      <c r="D169" s="61"/>
      <c r="E169" s="32">
        <v>470608051</v>
      </c>
      <c r="F169" s="29">
        <v>57.98</v>
      </c>
      <c r="G169" s="17">
        <f t="shared" si="38"/>
        <v>0.5798</v>
      </c>
      <c r="H169" s="15">
        <v>6127731.91</v>
      </c>
      <c r="K169" s="15">
        <v>174256.86</v>
      </c>
      <c r="L169" s="18">
        <f t="shared" si="39"/>
        <v>6301988.7700000005</v>
      </c>
      <c r="M169" s="15">
        <v>12575018</v>
      </c>
      <c r="P169" s="18">
        <f t="shared" si="40"/>
        <v>12575018</v>
      </c>
      <c r="Q169" s="15">
        <v>6268864.19</v>
      </c>
      <c r="S169" s="15">
        <v>290812.79</v>
      </c>
      <c r="T169" s="19">
        <f t="shared" si="41"/>
        <v>6559676.98</v>
      </c>
      <c r="U169" s="18">
        <f t="shared" si="42"/>
        <v>25436683.75</v>
      </c>
      <c r="V169" s="20">
        <f t="shared" si="43"/>
        <v>1.332077548754048</v>
      </c>
      <c r="W169" s="20">
        <f t="shared" si="56"/>
        <v>0.06179511578309143</v>
      </c>
      <c r="X169" s="20">
        <f t="shared" si="44"/>
        <v>0</v>
      </c>
      <c r="Y169" s="20">
        <f t="shared" si="45"/>
        <v>1.3938726645371395</v>
      </c>
      <c r="Z169" s="21">
        <f t="shared" si="46"/>
        <v>2.6720788081035187</v>
      </c>
      <c r="AA169" s="21">
        <f t="shared" si="47"/>
        <v>1.3391162256168032</v>
      </c>
      <c r="AB169" s="22"/>
      <c r="AC169" s="21">
        <f t="shared" si="48"/>
        <v>5.4050676982574615</v>
      </c>
      <c r="AD169" s="30">
        <v>115831.31701952158</v>
      </c>
      <c r="AE169" s="24">
        <f t="shared" si="49"/>
        <v>6260.761100688359</v>
      </c>
      <c r="AF169" s="25"/>
      <c r="AG169" s="26">
        <f t="shared" si="50"/>
        <v>811673078.6478096</v>
      </c>
      <c r="AH169" s="20">
        <f t="shared" si="51"/>
        <v>0.7764195876126225</v>
      </c>
      <c r="AI169" s="20">
        <f t="shared" si="52"/>
        <v>1.5492712929384203</v>
      </c>
      <c r="AJ169" s="20">
        <f t="shared" si="53"/>
        <v>0.772338562767597</v>
      </c>
      <c r="AK169" s="20">
        <f t="shared" si="54"/>
        <v>0.8081673708986334</v>
      </c>
      <c r="AL169" s="20">
        <f t="shared" si="55"/>
        <v>3.133</v>
      </c>
    </row>
    <row r="170" spans="1:38" ht="15">
      <c r="A170" s="12" t="s">
        <v>374</v>
      </c>
      <c r="B170" s="13" t="s">
        <v>375</v>
      </c>
      <c r="C170" s="14" t="s">
        <v>305</v>
      </c>
      <c r="D170" s="61"/>
      <c r="E170" s="32">
        <v>2641494842</v>
      </c>
      <c r="F170" s="29">
        <v>99.2</v>
      </c>
      <c r="G170" s="17">
        <f t="shared" si="38"/>
        <v>0.992</v>
      </c>
      <c r="H170" s="15">
        <v>19995085.1</v>
      </c>
      <c r="I170" s="15">
        <v>1292610.13</v>
      </c>
      <c r="K170" s="15">
        <v>568392.77</v>
      </c>
      <c r="L170" s="18">
        <f t="shared" si="39"/>
        <v>21856088</v>
      </c>
      <c r="M170" s="15">
        <v>44475876</v>
      </c>
      <c r="P170" s="18">
        <f t="shared" si="40"/>
        <v>44475876</v>
      </c>
      <c r="Q170" s="15">
        <v>13532671</v>
      </c>
      <c r="T170" s="19">
        <f t="shared" si="41"/>
        <v>13532671</v>
      </c>
      <c r="U170" s="18">
        <f t="shared" si="42"/>
        <v>79864635</v>
      </c>
      <c r="V170" s="20">
        <f t="shared" si="43"/>
        <v>0.512311089343403</v>
      </c>
      <c r="W170" s="20">
        <f t="shared" si="56"/>
        <v>0</v>
      </c>
      <c r="X170" s="20">
        <f t="shared" si="44"/>
        <v>0</v>
      </c>
      <c r="Y170" s="20">
        <f t="shared" si="45"/>
        <v>0.512311089343403</v>
      </c>
      <c r="Z170" s="21">
        <f t="shared" si="46"/>
        <v>1.6837388925705878</v>
      </c>
      <c r="AA170" s="21">
        <f t="shared" si="47"/>
        <v>0.8274136164298442</v>
      </c>
      <c r="AB170" s="22"/>
      <c r="AC170" s="21">
        <f t="shared" si="48"/>
        <v>3.023463598343835</v>
      </c>
      <c r="AD170" s="30">
        <v>176793.29179167628</v>
      </c>
      <c r="AE170" s="24">
        <f t="shared" si="49"/>
        <v>5345.280821635131</v>
      </c>
      <c r="AF170" s="25"/>
      <c r="AG170" s="26">
        <f t="shared" si="50"/>
        <v>2662797219.7580647</v>
      </c>
      <c r="AH170" s="20">
        <f t="shared" si="51"/>
        <v>0.8207943074984054</v>
      </c>
      <c r="AI170" s="20">
        <f t="shared" si="52"/>
        <v>1.6702689814300231</v>
      </c>
      <c r="AJ170" s="20">
        <f t="shared" si="53"/>
        <v>0.5082126006286557</v>
      </c>
      <c r="AK170" s="20">
        <f t="shared" si="54"/>
        <v>0.5082126006286557</v>
      </c>
      <c r="AL170" s="20">
        <f t="shared" si="55"/>
        <v>2.9989999999999997</v>
      </c>
    </row>
    <row r="171" spans="1:38" ht="15">
      <c r="A171" s="12" t="s">
        <v>376</v>
      </c>
      <c r="B171" s="13" t="s">
        <v>377</v>
      </c>
      <c r="C171" s="14" t="s">
        <v>305</v>
      </c>
      <c r="D171" s="61"/>
      <c r="E171" s="32">
        <v>50189910</v>
      </c>
      <c r="F171" s="29">
        <v>65.75</v>
      </c>
      <c r="G171" s="17">
        <f t="shared" si="38"/>
        <v>0.6575</v>
      </c>
      <c r="H171" s="15">
        <v>620865.25</v>
      </c>
      <c r="I171" s="15">
        <v>40076.19</v>
      </c>
      <c r="K171" s="15">
        <v>17621.65</v>
      </c>
      <c r="L171" s="18">
        <f t="shared" si="39"/>
        <v>678563.09</v>
      </c>
      <c r="M171" s="15">
        <v>1914252</v>
      </c>
      <c r="P171" s="18">
        <f t="shared" si="40"/>
        <v>1914252</v>
      </c>
      <c r="Q171" s="15">
        <v>1753479.99</v>
      </c>
      <c r="T171" s="19">
        <f t="shared" si="41"/>
        <v>1753479.99</v>
      </c>
      <c r="U171" s="18">
        <f t="shared" si="42"/>
        <v>4346295.08</v>
      </c>
      <c r="V171" s="20">
        <f t="shared" si="43"/>
        <v>3.4936902457087493</v>
      </c>
      <c r="W171" s="20">
        <f t="shared" si="56"/>
        <v>0</v>
      </c>
      <c r="X171" s="20">
        <f t="shared" si="44"/>
        <v>0</v>
      </c>
      <c r="Y171" s="20">
        <f t="shared" si="45"/>
        <v>3.4936902457087493</v>
      </c>
      <c r="Z171" s="21">
        <f t="shared" si="46"/>
        <v>3.8140175983579168</v>
      </c>
      <c r="AA171" s="21">
        <f t="shared" si="47"/>
        <v>1.3519910476029942</v>
      </c>
      <c r="AB171" s="22"/>
      <c r="AC171" s="21">
        <f t="shared" si="48"/>
        <v>8.659698891669661</v>
      </c>
      <c r="AD171" s="30">
        <v>51982.077625570775</v>
      </c>
      <c r="AE171" s="24">
        <f t="shared" si="49"/>
        <v>4501.491400008415</v>
      </c>
      <c r="AF171" s="25"/>
      <c r="AG171" s="26">
        <f t="shared" si="50"/>
        <v>76334463.878327</v>
      </c>
      <c r="AH171" s="20">
        <f t="shared" si="51"/>
        <v>0.8889341137989688</v>
      </c>
      <c r="AI171" s="20">
        <f t="shared" si="52"/>
        <v>2.5077165709203304</v>
      </c>
      <c r="AJ171" s="20">
        <f t="shared" si="53"/>
        <v>2.2971013365535025</v>
      </c>
      <c r="AK171" s="20">
        <f t="shared" si="54"/>
        <v>2.2971013365535025</v>
      </c>
      <c r="AL171" s="20">
        <f t="shared" si="55"/>
        <v>5.694000000000001</v>
      </c>
    </row>
    <row r="172" spans="1:38" ht="15">
      <c r="A172" s="12" t="s">
        <v>378</v>
      </c>
      <c r="B172" s="13" t="s">
        <v>379</v>
      </c>
      <c r="C172" s="14" t="s">
        <v>380</v>
      </c>
      <c r="D172" s="61"/>
      <c r="E172" s="32">
        <v>7241250191</v>
      </c>
      <c r="F172" s="29">
        <v>94.81</v>
      </c>
      <c r="G172" s="17">
        <f t="shared" si="38"/>
        <v>0.9481</v>
      </c>
      <c r="H172" s="15">
        <v>15078633.82</v>
      </c>
      <c r="K172" s="15">
        <v>786697.68</v>
      </c>
      <c r="L172" s="18">
        <f t="shared" si="39"/>
        <v>15865331.5</v>
      </c>
      <c r="M172" s="15">
        <v>3078694</v>
      </c>
      <c r="P172" s="18">
        <f t="shared" si="40"/>
        <v>3078694</v>
      </c>
      <c r="Q172" s="15">
        <v>15200000</v>
      </c>
      <c r="S172" s="15">
        <v>2590293</v>
      </c>
      <c r="T172" s="19">
        <f t="shared" si="41"/>
        <v>17790293</v>
      </c>
      <c r="U172" s="18">
        <f t="shared" si="42"/>
        <v>36734318.5</v>
      </c>
      <c r="V172" s="20">
        <f t="shared" si="43"/>
        <v>0.20990850473433117</v>
      </c>
      <c r="W172" s="20">
        <f t="shared" si="56"/>
        <v>0.03577135068775032</v>
      </c>
      <c r="X172" s="20">
        <f t="shared" si="44"/>
        <v>0</v>
      </c>
      <c r="Y172" s="20">
        <f t="shared" si="45"/>
        <v>0.2456798554220815</v>
      </c>
      <c r="Z172" s="21">
        <f t="shared" si="46"/>
        <v>0.04251605618911559</v>
      </c>
      <c r="AA172" s="21">
        <f t="shared" si="47"/>
        <v>0.21909657975522917</v>
      </c>
      <c r="AB172" s="22"/>
      <c r="AC172" s="21">
        <f t="shared" si="48"/>
        <v>0.5072924913664263</v>
      </c>
      <c r="AD172" s="30">
        <v>1303622.688759179</v>
      </c>
      <c r="AE172" s="24">
        <f t="shared" si="49"/>
        <v>6613.180015824433</v>
      </c>
      <c r="AF172" s="25"/>
      <c r="AG172" s="26">
        <f t="shared" si="50"/>
        <v>7637643909.925113</v>
      </c>
      <c r="AH172" s="20">
        <f t="shared" si="51"/>
        <v>0.20772546726593283</v>
      </c>
      <c r="AI172" s="20">
        <f t="shared" si="52"/>
        <v>0.040309472872900494</v>
      </c>
      <c r="AJ172" s="20">
        <f t="shared" si="53"/>
        <v>0.1990142533386194</v>
      </c>
      <c r="AK172" s="20">
        <f t="shared" si="54"/>
        <v>0.23292907092567547</v>
      </c>
      <c r="AL172" s="20">
        <f t="shared" si="55"/>
        <v>0.481</v>
      </c>
    </row>
    <row r="173" spans="1:38" ht="15">
      <c r="A173" s="12" t="s">
        <v>381</v>
      </c>
      <c r="B173" s="13" t="s">
        <v>382</v>
      </c>
      <c r="C173" s="14" t="s">
        <v>380</v>
      </c>
      <c r="D173" s="61"/>
      <c r="E173" s="32">
        <v>2797157881</v>
      </c>
      <c r="F173" s="29">
        <v>99.95</v>
      </c>
      <c r="G173" s="17">
        <f t="shared" si="38"/>
        <v>0.9995</v>
      </c>
      <c r="H173" s="15">
        <v>5590503.92</v>
      </c>
      <c r="I173" s="15">
        <v>845175.46</v>
      </c>
      <c r="K173" s="15">
        <v>291631.71</v>
      </c>
      <c r="L173" s="18">
        <f t="shared" si="39"/>
        <v>6727311.09</v>
      </c>
      <c r="M173" s="15">
        <v>1483921</v>
      </c>
      <c r="N173" s="15">
        <v>6628487.72</v>
      </c>
      <c r="P173" s="18">
        <f t="shared" si="40"/>
        <v>8112408.72</v>
      </c>
      <c r="Q173" s="15">
        <v>8216038.1</v>
      </c>
      <c r="T173" s="19">
        <f t="shared" si="41"/>
        <v>8216038.1</v>
      </c>
      <c r="U173" s="18">
        <f t="shared" si="42"/>
        <v>23055757.910000004</v>
      </c>
      <c r="V173" s="20">
        <f t="shared" si="43"/>
        <v>0.29372807862610595</v>
      </c>
      <c r="W173" s="20">
        <f t="shared" si="56"/>
        <v>0</v>
      </c>
      <c r="X173" s="20">
        <f t="shared" si="44"/>
        <v>0</v>
      </c>
      <c r="Y173" s="20">
        <f t="shared" si="45"/>
        <v>0.29372807862610595</v>
      </c>
      <c r="Z173" s="21">
        <f t="shared" si="46"/>
        <v>0.29002326880096474</v>
      </c>
      <c r="AA173" s="21">
        <f t="shared" si="47"/>
        <v>0.24050523339050664</v>
      </c>
      <c r="AB173" s="22"/>
      <c r="AC173" s="21">
        <f t="shared" si="48"/>
        <v>0.8242565808175775</v>
      </c>
      <c r="AD173" s="30">
        <v>630336.5917712285</v>
      </c>
      <c r="AE173" s="24">
        <f t="shared" si="49"/>
        <v>5195.590838975579</v>
      </c>
      <c r="AF173" s="25"/>
      <c r="AG173" s="26">
        <f t="shared" si="50"/>
        <v>2798557159.5797896</v>
      </c>
      <c r="AH173" s="20">
        <f t="shared" si="51"/>
        <v>0.24038498077381143</v>
      </c>
      <c r="AI173" s="20">
        <f t="shared" si="52"/>
        <v>0.2898782571665643</v>
      </c>
      <c r="AJ173" s="20">
        <f t="shared" si="53"/>
        <v>0.293581214586793</v>
      </c>
      <c r="AK173" s="20">
        <f t="shared" si="54"/>
        <v>0.293581214586793</v>
      </c>
      <c r="AL173" s="20">
        <f t="shared" si="55"/>
        <v>0.8240000000000001</v>
      </c>
    </row>
    <row r="174" spans="1:38" ht="15">
      <c r="A174" s="12" t="s">
        <v>383</v>
      </c>
      <c r="B174" s="13" t="s">
        <v>384</v>
      </c>
      <c r="C174" s="14" t="s">
        <v>380</v>
      </c>
      <c r="D174" s="61"/>
      <c r="E174" s="32">
        <v>513079442</v>
      </c>
      <c r="F174" s="29">
        <v>100.71</v>
      </c>
      <c r="G174" s="17">
        <f t="shared" si="38"/>
        <v>1.0070999999999999</v>
      </c>
      <c r="H174" s="15">
        <v>999628.54</v>
      </c>
      <c r="I174" s="15">
        <v>151126.5</v>
      </c>
      <c r="K174" s="15">
        <v>52150.35</v>
      </c>
      <c r="L174" s="18">
        <f t="shared" si="39"/>
        <v>1202905.3900000001</v>
      </c>
      <c r="M174" s="15">
        <v>42430</v>
      </c>
      <c r="P174" s="18">
        <f t="shared" si="40"/>
        <v>42430</v>
      </c>
      <c r="Q174" s="15">
        <v>1323946.03</v>
      </c>
      <c r="T174" s="19">
        <f t="shared" si="41"/>
        <v>1323946.03</v>
      </c>
      <c r="U174" s="18">
        <f t="shared" si="42"/>
        <v>2569281.42</v>
      </c>
      <c r="V174" s="20">
        <f t="shared" si="43"/>
        <v>0.25803918879291216</v>
      </c>
      <c r="W174" s="20">
        <f t="shared" si="56"/>
        <v>0</v>
      </c>
      <c r="X174" s="20">
        <f t="shared" si="44"/>
        <v>0</v>
      </c>
      <c r="Y174" s="20">
        <f t="shared" si="45"/>
        <v>0.25803918879291216</v>
      </c>
      <c r="Z174" s="21">
        <f t="shared" si="46"/>
        <v>0.008269674542914156</v>
      </c>
      <c r="AA174" s="21">
        <f t="shared" si="47"/>
        <v>0.23444817537631923</v>
      </c>
      <c r="AB174" s="22"/>
      <c r="AC174" s="21">
        <f t="shared" si="48"/>
        <v>0.5007570387121455</v>
      </c>
      <c r="AD174" s="30">
        <v>793465.8333333334</v>
      </c>
      <c r="AE174" s="24">
        <f t="shared" si="49"/>
        <v>3973.3360101926482</v>
      </c>
      <c r="AF174" s="25"/>
      <c r="AG174" s="26">
        <f t="shared" si="50"/>
        <v>509462259.95432436</v>
      </c>
      <c r="AH174" s="20">
        <f t="shared" si="51"/>
        <v>0.23611275742149107</v>
      </c>
      <c r="AI174" s="20">
        <f t="shared" si="52"/>
        <v>0.008328389232168845</v>
      </c>
      <c r="AJ174" s="20">
        <f t="shared" si="53"/>
        <v>0.2598712670333418</v>
      </c>
      <c r="AK174" s="20">
        <f t="shared" si="54"/>
        <v>0.2598712670333418</v>
      </c>
      <c r="AL174" s="20">
        <f t="shared" si="55"/>
        <v>0.504</v>
      </c>
    </row>
    <row r="175" spans="1:38" ht="15">
      <c r="A175" s="12" t="s">
        <v>385</v>
      </c>
      <c r="B175" s="13" t="s">
        <v>386</v>
      </c>
      <c r="C175" s="14" t="s">
        <v>380</v>
      </c>
      <c r="D175" s="61"/>
      <c r="E175" s="32">
        <v>1056333433</v>
      </c>
      <c r="F175" s="29">
        <v>120.11</v>
      </c>
      <c r="G175" s="17">
        <f t="shared" si="38"/>
        <v>1.2011</v>
      </c>
      <c r="H175" s="15">
        <v>1783856.5</v>
      </c>
      <c r="I175" s="15">
        <v>269678.2</v>
      </c>
      <c r="K175" s="15">
        <v>93049.08</v>
      </c>
      <c r="L175" s="18">
        <f t="shared" si="39"/>
        <v>2146583.78</v>
      </c>
      <c r="M175" s="15">
        <v>8944581</v>
      </c>
      <c r="P175" s="18">
        <f t="shared" si="40"/>
        <v>8944581</v>
      </c>
      <c r="Q175" s="15">
        <v>1749509.81</v>
      </c>
      <c r="T175" s="19">
        <f t="shared" si="41"/>
        <v>1749509.81</v>
      </c>
      <c r="U175" s="18">
        <f t="shared" si="42"/>
        <v>12840674.59</v>
      </c>
      <c r="V175" s="20">
        <f t="shared" si="43"/>
        <v>0.16562098248006507</v>
      </c>
      <c r="W175" s="20">
        <f t="shared" si="56"/>
        <v>0</v>
      </c>
      <c r="X175" s="20">
        <f t="shared" si="44"/>
        <v>0</v>
      </c>
      <c r="Y175" s="20">
        <f t="shared" si="45"/>
        <v>0.16562098248006507</v>
      </c>
      <c r="Z175" s="21">
        <f t="shared" si="46"/>
        <v>0.8467573514735096</v>
      </c>
      <c r="AA175" s="21">
        <f t="shared" si="47"/>
        <v>0.2032108151593456</v>
      </c>
      <c r="AB175" s="22"/>
      <c r="AC175" s="21">
        <f t="shared" si="48"/>
        <v>1.2155891491129203</v>
      </c>
      <c r="AD175" s="30">
        <v>233623.51132233714</v>
      </c>
      <c r="AE175" s="24">
        <f t="shared" si="49"/>
        <v>2839.9020534109254</v>
      </c>
      <c r="AF175" s="25"/>
      <c r="AG175" s="26">
        <f t="shared" si="50"/>
        <v>879471678.4614103</v>
      </c>
      <c r="AH175" s="20">
        <f t="shared" si="51"/>
        <v>0.24407651008789005</v>
      </c>
      <c r="AI175" s="20">
        <f t="shared" si="52"/>
        <v>1.0170402548548325</v>
      </c>
      <c r="AJ175" s="20">
        <f t="shared" si="53"/>
        <v>0.1989273620568062</v>
      </c>
      <c r="AK175" s="20">
        <f t="shared" si="54"/>
        <v>0.1989273620568062</v>
      </c>
      <c r="AL175" s="20">
        <f t="shared" si="55"/>
        <v>1.46</v>
      </c>
    </row>
    <row r="176" spans="1:38" ht="15">
      <c r="A176" s="12" t="s">
        <v>387</v>
      </c>
      <c r="B176" s="13" t="s">
        <v>388</v>
      </c>
      <c r="C176" s="14" t="s">
        <v>380</v>
      </c>
      <c r="D176" s="61"/>
      <c r="E176" s="32">
        <v>4095467792</v>
      </c>
      <c r="F176" s="29">
        <v>108.23</v>
      </c>
      <c r="G176" s="17">
        <f t="shared" si="38"/>
        <v>1.0823</v>
      </c>
      <c r="H176" s="15">
        <v>7762013.5</v>
      </c>
      <c r="I176" s="15">
        <v>1173443.22</v>
      </c>
      <c r="K176" s="15">
        <v>404913.75</v>
      </c>
      <c r="L176" s="18">
        <f t="shared" si="39"/>
        <v>9340370.47</v>
      </c>
      <c r="M176" s="15">
        <v>14805920.5</v>
      </c>
      <c r="N176" s="15">
        <v>11166683.83</v>
      </c>
      <c r="P176" s="18">
        <f t="shared" si="40"/>
        <v>25972604.33</v>
      </c>
      <c r="Q176" s="15">
        <v>18137058.16</v>
      </c>
      <c r="T176" s="19">
        <f t="shared" si="41"/>
        <v>18137058.16</v>
      </c>
      <c r="U176" s="18">
        <f t="shared" si="42"/>
        <v>53450032.96</v>
      </c>
      <c r="V176" s="20">
        <f t="shared" si="43"/>
        <v>0.4428568134616648</v>
      </c>
      <c r="W176" s="20">
        <f t="shared" si="56"/>
        <v>0</v>
      </c>
      <c r="X176" s="20">
        <f t="shared" si="44"/>
        <v>0</v>
      </c>
      <c r="Y176" s="20">
        <f t="shared" si="45"/>
        <v>0.4428568134616648</v>
      </c>
      <c r="Z176" s="21">
        <f t="shared" si="46"/>
        <v>0.6341791865811846</v>
      </c>
      <c r="AA176" s="21">
        <f t="shared" si="47"/>
        <v>0.22806602186556763</v>
      </c>
      <c r="AB176" s="22"/>
      <c r="AC176" s="21">
        <f t="shared" si="48"/>
        <v>1.3051020219084168</v>
      </c>
      <c r="AD176" s="30">
        <v>261147.4169481982</v>
      </c>
      <c r="AE176" s="24">
        <f t="shared" si="49"/>
        <v>3408.240218752538</v>
      </c>
      <c r="AF176" s="25"/>
      <c r="AG176" s="26">
        <f t="shared" si="50"/>
        <v>3784041201.145708</v>
      </c>
      <c r="AH176" s="20">
        <f t="shared" si="51"/>
        <v>0.24683585546510386</v>
      </c>
      <c r="AI176" s="20">
        <f t="shared" si="52"/>
        <v>0.686372133636816</v>
      </c>
      <c r="AJ176" s="20">
        <f t="shared" si="53"/>
        <v>0.4793039292095598</v>
      </c>
      <c r="AK176" s="20">
        <f t="shared" si="54"/>
        <v>0.4793039292095598</v>
      </c>
      <c r="AL176" s="20">
        <f t="shared" si="55"/>
        <v>1.412</v>
      </c>
    </row>
    <row r="177" spans="1:38" ht="15">
      <c r="A177" s="12" t="s">
        <v>389</v>
      </c>
      <c r="B177" s="13" t="s">
        <v>390</v>
      </c>
      <c r="C177" s="14" t="s">
        <v>380</v>
      </c>
      <c r="D177" s="61"/>
      <c r="E177" s="32">
        <v>3018201048</v>
      </c>
      <c r="F177" s="29">
        <v>106.94</v>
      </c>
      <c r="G177" s="17">
        <f t="shared" si="38"/>
        <v>1.0694</v>
      </c>
      <c r="H177" s="15">
        <v>5394407</v>
      </c>
      <c r="I177" s="15">
        <v>814626.69</v>
      </c>
      <c r="K177" s="15">
        <v>281052.45</v>
      </c>
      <c r="L177" s="18">
        <f t="shared" si="39"/>
        <v>6490086.14</v>
      </c>
      <c r="M177" s="15">
        <v>24232437</v>
      </c>
      <c r="P177" s="18">
        <f t="shared" si="40"/>
        <v>24232437</v>
      </c>
      <c r="Q177" s="15">
        <v>11771849.62</v>
      </c>
      <c r="T177" s="19">
        <f t="shared" si="41"/>
        <v>11771849.62</v>
      </c>
      <c r="U177" s="18">
        <f t="shared" si="42"/>
        <v>42494372.76</v>
      </c>
      <c r="V177" s="20">
        <f t="shared" si="43"/>
        <v>0.390028677108855</v>
      </c>
      <c r="W177" s="20">
        <f t="shared" si="56"/>
        <v>0</v>
      </c>
      <c r="X177" s="20">
        <f t="shared" si="44"/>
        <v>0</v>
      </c>
      <c r="Y177" s="20">
        <f t="shared" si="45"/>
        <v>0.390028677108855</v>
      </c>
      <c r="Z177" s="21">
        <f t="shared" si="46"/>
        <v>0.8028768334056982</v>
      </c>
      <c r="AA177" s="21">
        <f t="shared" si="47"/>
        <v>0.2150316044817701</v>
      </c>
      <c r="AB177" s="22"/>
      <c r="AC177" s="21">
        <f t="shared" si="48"/>
        <v>1.4079371149963236</v>
      </c>
      <c r="AD177" s="30">
        <v>273855.94574957615</v>
      </c>
      <c r="AE177" s="24">
        <f t="shared" si="49"/>
        <v>3855.719501832479</v>
      </c>
      <c r="AF177" s="25"/>
      <c r="AG177" s="26">
        <f t="shared" si="50"/>
        <v>2822331258.64971</v>
      </c>
      <c r="AH177" s="20">
        <f t="shared" si="51"/>
        <v>0.2299547978328049</v>
      </c>
      <c r="AI177" s="20">
        <f t="shared" si="52"/>
        <v>0.8585964856440538</v>
      </c>
      <c r="AJ177" s="20">
        <f t="shared" si="53"/>
        <v>0.41709666730020956</v>
      </c>
      <c r="AK177" s="20">
        <f t="shared" si="54"/>
        <v>0.41709666730020956</v>
      </c>
      <c r="AL177" s="20">
        <f t="shared" si="55"/>
        <v>1.506</v>
      </c>
    </row>
    <row r="178" spans="1:38" ht="15">
      <c r="A178" s="12" t="s">
        <v>391</v>
      </c>
      <c r="B178" s="13" t="s">
        <v>392</v>
      </c>
      <c r="C178" s="14" t="s">
        <v>380</v>
      </c>
      <c r="D178" s="61"/>
      <c r="E178" s="32">
        <v>2737383216</v>
      </c>
      <c r="F178" s="29">
        <v>100.01</v>
      </c>
      <c r="G178" s="17">
        <f t="shared" si="38"/>
        <v>1.0001</v>
      </c>
      <c r="H178" s="15">
        <v>5386160.590000001</v>
      </c>
      <c r="I178" s="15">
        <v>813807.69</v>
      </c>
      <c r="K178" s="15">
        <v>280827.9</v>
      </c>
      <c r="L178" s="18">
        <f t="shared" si="39"/>
        <v>6480796.180000002</v>
      </c>
      <c r="M178" s="15">
        <v>6118240</v>
      </c>
      <c r="P178" s="18">
        <f t="shared" si="40"/>
        <v>6118240</v>
      </c>
      <c r="Q178" s="15">
        <v>16728582.34</v>
      </c>
      <c r="T178" s="19">
        <f t="shared" si="41"/>
        <v>16728582.34</v>
      </c>
      <c r="U178" s="18">
        <f t="shared" si="42"/>
        <v>29327618.52</v>
      </c>
      <c r="V178" s="20">
        <f t="shared" si="43"/>
        <v>0.611115836548623</v>
      </c>
      <c r="W178" s="20">
        <f t="shared" si="56"/>
        <v>0</v>
      </c>
      <c r="X178" s="20">
        <f t="shared" si="44"/>
        <v>0</v>
      </c>
      <c r="Y178" s="20">
        <f t="shared" si="45"/>
        <v>0.611115836548623</v>
      </c>
      <c r="Z178" s="21">
        <f t="shared" si="46"/>
        <v>0.22350688658565954</v>
      </c>
      <c r="AA178" s="21">
        <f t="shared" si="47"/>
        <v>0.2367515129821707</v>
      </c>
      <c r="AB178" s="22"/>
      <c r="AC178" s="21">
        <f t="shared" si="48"/>
        <v>1.0713742361164533</v>
      </c>
      <c r="AD178" s="30">
        <v>323058.81714595767</v>
      </c>
      <c r="AE178" s="24">
        <f t="shared" si="49"/>
        <v>3461.168934404354</v>
      </c>
      <c r="AF178" s="25"/>
      <c r="AG178" s="26">
        <f t="shared" si="50"/>
        <v>2737109505.049495</v>
      </c>
      <c r="AH178" s="20">
        <f t="shared" si="51"/>
        <v>0.23677518813346887</v>
      </c>
      <c r="AI178" s="20">
        <f t="shared" si="52"/>
        <v>0.22352923727431812</v>
      </c>
      <c r="AJ178" s="20">
        <f t="shared" si="53"/>
        <v>0.6111769481322779</v>
      </c>
      <c r="AK178" s="20">
        <f t="shared" si="54"/>
        <v>0.6111769481322779</v>
      </c>
      <c r="AL178" s="20">
        <f t="shared" si="55"/>
        <v>1.072</v>
      </c>
    </row>
    <row r="179" spans="1:38" ht="15">
      <c r="A179" s="12" t="s">
        <v>393</v>
      </c>
      <c r="B179" s="13" t="s">
        <v>394</v>
      </c>
      <c r="C179" s="14" t="s">
        <v>380</v>
      </c>
      <c r="D179" s="61"/>
      <c r="E179" s="32">
        <v>12171789847</v>
      </c>
      <c r="F179" s="29">
        <v>104.6</v>
      </c>
      <c r="G179" s="17">
        <f t="shared" si="38"/>
        <v>1.046</v>
      </c>
      <c r="H179" s="15">
        <v>22173041.27</v>
      </c>
      <c r="K179" s="15">
        <v>1156183.27</v>
      </c>
      <c r="L179" s="18">
        <f t="shared" si="39"/>
        <v>23329224.54</v>
      </c>
      <c r="M179" s="15">
        <v>24272584</v>
      </c>
      <c r="P179" s="18">
        <f t="shared" si="40"/>
        <v>24272584</v>
      </c>
      <c r="Q179" s="15">
        <v>43225743.14</v>
      </c>
      <c r="S179" s="15">
        <v>4079200</v>
      </c>
      <c r="T179" s="19">
        <f t="shared" si="41"/>
        <v>47304943.14</v>
      </c>
      <c r="U179" s="18">
        <f t="shared" si="42"/>
        <v>94906751.67999999</v>
      </c>
      <c r="V179" s="20">
        <f t="shared" si="43"/>
        <v>0.3551305410572293</v>
      </c>
      <c r="W179" s="20">
        <f t="shared" si="56"/>
        <v>0.03351355923225545</v>
      </c>
      <c r="X179" s="20">
        <f t="shared" si="44"/>
        <v>0</v>
      </c>
      <c r="Y179" s="20">
        <f t="shared" si="45"/>
        <v>0.3886441002894847</v>
      </c>
      <c r="Z179" s="21">
        <f t="shared" si="46"/>
        <v>0.1994167193576917</v>
      </c>
      <c r="AA179" s="21">
        <f t="shared" si="47"/>
        <v>0.19166634351438452</v>
      </c>
      <c r="AB179" s="22"/>
      <c r="AC179" s="21">
        <f t="shared" si="48"/>
        <v>0.7797271631615609</v>
      </c>
      <c r="AD179" s="30">
        <v>641236.0853692783</v>
      </c>
      <c r="AE179" s="24">
        <f t="shared" si="49"/>
        <v>4999.891937618118</v>
      </c>
      <c r="AF179" s="25"/>
      <c r="AG179" s="26">
        <f t="shared" si="50"/>
        <v>11636510369.980879</v>
      </c>
      <c r="AH179" s="20">
        <f t="shared" si="51"/>
        <v>0.20048299531604621</v>
      </c>
      <c r="AI179" s="20">
        <f t="shared" si="52"/>
        <v>0.20858988844814552</v>
      </c>
      <c r="AJ179" s="20">
        <f t="shared" si="53"/>
        <v>0.37146654594586187</v>
      </c>
      <c r="AK179" s="20">
        <f t="shared" si="54"/>
        <v>0.406521728902801</v>
      </c>
      <c r="AL179" s="20">
        <f t="shared" si="55"/>
        <v>0.8160000000000001</v>
      </c>
    </row>
    <row r="180" spans="1:38" ht="15">
      <c r="A180" s="12" t="s">
        <v>395</v>
      </c>
      <c r="B180" s="13" t="s">
        <v>396</v>
      </c>
      <c r="C180" s="14" t="s">
        <v>380</v>
      </c>
      <c r="D180" s="61"/>
      <c r="E180" s="32">
        <v>4865134887</v>
      </c>
      <c r="F180" s="29">
        <v>111.79</v>
      </c>
      <c r="G180" s="17">
        <f t="shared" si="38"/>
        <v>1.1179000000000001</v>
      </c>
      <c r="H180" s="15">
        <v>8599473.24</v>
      </c>
      <c r="I180" s="15">
        <v>1299883.03</v>
      </c>
      <c r="K180" s="15">
        <v>448495.7</v>
      </c>
      <c r="L180" s="18">
        <f t="shared" si="39"/>
        <v>10347851.969999999</v>
      </c>
      <c r="M180" s="15">
        <v>3458324</v>
      </c>
      <c r="P180" s="18">
        <f t="shared" si="40"/>
        <v>3458324</v>
      </c>
      <c r="Q180" s="15">
        <v>14225395.61</v>
      </c>
      <c r="T180" s="19">
        <f t="shared" si="41"/>
        <v>14225395.61</v>
      </c>
      <c r="U180" s="18">
        <f t="shared" si="42"/>
        <v>28031571.58</v>
      </c>
      <c r="V180" s="20">
        <f t="shared" si="43"/>
        <v>0.29239468052594614</v>
      </c>
      <c r="W180" s="20">
        <f t="shared" si="56"/>
        <v>0</v>
      </c>
      <c r="X180" s="20">
        <f t="shared" si="44"/>
        <v>0</v>
      </c>
      <c r="Y180" s="20">
        <f t="shared" si="45"/>
        <v>0.29239468052594614</v>
      </c>
      <c r="Z180" s="21">
        <f t="shared" si="46"/>
        <v>0.07108382563535694</v>
      </c>
      <c r="AA180" s="21">
        <f t="shared" si="47"/>
        <v>0.21269404056299085</v>
      </c>
      <c r="AB180" s="22"/>
      <c r="AC180" s="21">
        <f t="shared" si="48"/>
        <v>0.576172546724294</v>
      </c>
      <c r="AD180" s="30">
        <v>728980.0941915228</v>
      </c>
      <c r="AE180" s="24">
        <f t="shared" si="49"/>
        <v>4200.183173816454</v>
      </c>
      <c r="AF180" s="25"/>
      <c r="AG180" s="26">
        <f t="shared" si="50"/>
        <v>4352030491.9939165</v>
      </c>
      <c r="AH180" s="20">
        <f t="shared" si="51"/>
        <v>0.2377706679453675</v>
      </c>
      <c r="AI180" s="20">
        <f t="shared" si="52"/>
        <v>0.07946460867776553</v>
      </c>
      <c r="AJ180" s="20">
        <f t="shared" si="53"/>
        <v>0.3268680133599552</v>
      </c>
      <c r="AK180" s="20">
        <f t="shared" si="54"/>
        <v>0.3268680133599552</v>
      </c>
      <c r="AL180" s="20">
        <f t="shared" si="55"/>
        <v>0.644</v>
      </c>
    </row>
    <row r="181" spans="1:38" ht="15">
      <c r="A181" s="12" t="s">
        <v>397</v>
      </c>
      <c r="B181" s="13" t="s">
        <v>398</v>
      </c>
      <c r="C181" s="14" t="s">
        <v>380</v>
      </c>
      <c r="D181" s="61"/>
      <c r="E181" s="32">
        <v>4435159991</v>
      </c>
      <c r="F181" s="29">
        <v>105.71</v>
      </c>
      <c r="G181" s="17">
        <f t="shared" si="38"/>
        <v>1.0571</v>
      </c>
      <c r="H181" s="15">
        <v>8561550.360000001</v>
      </c>
      <c r="I181" s="15">
        <v>1294342.12</v>
      </c>
      <c r="K181" s="15">
        <v>446614.82</v>
      </c>
      <c r="L181" s="18">
        <f t="shared" si="39"/>
        <v>10302507.3</v>
      </c>
      <c r="M181" s="15">
        <v>2259406</v>
      </c>
      <c r="P181" s="18">
        <f t="shared" si="40"/>
        <v>2259406</v>
      </c>
      <c r="Q181" s="15">
        <v>9554967</v>
      </c>
      <c r="T181" s="19">
        <f t="shared" si="41"/>
        <v>9554967</v>
      </c>
      <c r="U181" s="18">
        <f t="shared" si="42"/>
        <v>22116880.300000004</v>
      </c>
      <c r="V181" s="20">
        <f t="shared" si="43"/>
        <v>0.21543680542278773</v>
      </c>
      <c r="W181" s="20">
        <f t="shared" si="56"/>
        <v>0</v>
      </c>
      <c r="X181" s="20">
        <f t="shared" si="44"/>
        <v>0</v>
      </c>
      <c r="Y181" s="20">
        <f t="shared" si="45"/>
        <v>0.21543680542278773</v>
      </c>
      <c r="Z181" s="21">
        <f t="shared" si="46"/>
        <v>0.05094305514535834</v>
      </c>
      <c r="AA181" s="21">
        <f t="shared" si="47"/>
        <v>0.23229167202324721</v>
      </c>
      <c r="AB181" s="22"/>
      <c r="AC181" s="21">
        <f t="shared" si="48"/>
        <v>0.4986715325913934</v>
      </c>
      <c r="AD181" s="30">
        <v>1446258.807307825</v>
      </c>
      <c r="AE181" s="24">
        <f t="shared" si="49"/>
        <v>7212.080959639939</v>
      </c>
      <c r="AF181" s="25"/>
      <c r="AG181" s="26">
        <f t="shared" si="50"/>
        <v>4195591704.663703</v>
      </c>
      <c r="AH181" s="20">
        <f t="shared" si="51"/>
        <v>0.2455555264957746</v>
      </c>
      <c r="AI181" s="20">
        <f t="shared" si="52"/>
        <v>0.05385190359415829</v>
      </c>
      <c r="AJ181" s="20">
        <f t="shared" si="53"/>
        <v>0.2277382470124289</v>
      </c>
      <c r="AK181" s="20">
        <f t="shared" si="54"/>
        <v>0.2277382470124289</v>
      </c>
      <c r="AL181" s="20">
        <f t="shared" si="55"/>
        <v>0.528</v>
      </c>
    </row>
    <row r="182" spans="1:38" ht="15">
      <c r="A182" s="12" t="s">
        <v>399</v>
      </c>
      <c r="B182" s="13" t="s">
        <v>400</v>
      </c>
      <c r="C182" s="14" t="s">
        <v>380</v>
      </c>
      <c r="D182" s="61"/>
      <c r="E182" s="32">
        <v>2217582198</v>
      </c>
      <c r="F182" s="29">
        <v>109.42</v>
      </c>
      <c r="G182" s="17">
        <f t="shared" si="38"/>
        <v>1.0942</v>
      </c>
      <c r="H182" s="15">
        <v>4060527.58</v>
      </c>
      <c r="I182" s="15">
        <v>613599.99</v>
      </c>
      <c r="K182" s="15">
        <v>211740.43</v>
      </c>
      <c r="L182" s="18">
        <f t="shared" si="39"/>
        <v>4885868</v>
      </c>
      <c r="M182" s="15">
        <v>22366560</v>
      </c>
      <c r="P182" s="18">
        <f t="shared" si="40"/>
        <v>22366560</v>
      </c>
      <c r="Q182" s="15">
        <v>2074444.33</v>
      </c>
      <c r="T182" s="19">
        <f t="shared" si="41"/>
        <v>2074444.33</v>
      </c>
      <c r="U182" s="18">
        <f t="shared" si="42"/>
        <v>29326872.33</v>
      </c>
      <c r="V182" s="20">
        <f t="shared" si="43"/>
        <v>0.09354531849466083</v>
      </c>
      <c r="W182" s="20">
        <f t="shared" si="56"/>
        <v>0</v>
      </c>
      <c r="X182" s="20">
        <f t="shared" si="44"/>
        <v>0</v>
      </c>
      <c r="Y182" s="20">
        <f t="shared" si="45"/>
        <v>0.09354531849466083</v>
      </c>
      <c r="Z182" s="21">
        <f t="shared" si="46"/>
        <v>1.0086011702372082</v>
      </c>
      <c r="AA182" s="21">
        <f t="shared" si="47"/>
        <v>0.22032409912049628</v>
      </c>
      <c r="AB182" s="22"/>
      <c r="AC182" s="21">
        <f t="shared" si="48"/>
        <v>1.322470587852365</v>
      </c>
      <c r="AD182" s="30">
        <v>336302.9052258636</v>
      </c>
      <c r="AE182" s="24">
        <f t="shared" si="49"/>
        <v>4447.5070077050605</v>
      </c>
      <c r="AF182" s="25"/>
      <c r="AG182" s="26">
        <f t="shared" si="50"/>
        <v>2026669893.986474</v>
      </c>
      <c r="AH182" s="20">
        <f t="shared" si="51"/>
        <v>0.24107862925764703</v>
      </c>
      <c r="AI182" s="20">
        <f t="shared" si="52"/>
        <v>1.103611400473553</v>
      </c>
      <c r="AJ182" s="20">
        <f t="shared" si="53"/>
        <v>0.10235728749685788</v>
      </c>
      <c r="AK182" s="20">
        <f t="shared" si="54"/>
        <v>0.10235728749685788</v>
      </c>
      <c r="AL182" s="20">
        <f t="shared" si="55"/>
        <v>1.4470000000000003</v>
      </c>
    </row>
    <row r="183" spans="1:38" ht="15">
      <c r="A183" s="12" t="s">
        <v>401</v>
      </c>
      <c r="B183" s="13" t="s">
        <v>402</v>
      </c>
      <c r="C183" s="14" t="s">
        <v>380</v>
      </c>
      <c r="D183" s="61"/>
      <c r="E183" s="32">
        <v>450318466</v>
      </c>
      <c r="F183" s="29">
        <v>99.1</v>
      </c>
      <c r="G183" s="17">
        <f t="shared" si="38"/>
        <v>0.991</v>
      </c>
      <c r="H183" s="15">
        <v>951629.33</v>
      </c>
      <c r="I183" s="15">
        <v>143871.95</v>
      </c>
      <c r="K183" s="15">
        <v>49647.1</v>
      </c>
      <c r="L183" s="18">
        <f t="shared" si="39"/>
        <v>1145148.3800000001</v>
      </c>
      <c r="M183" s="15">
        <v>858618</v>
      </c>
      <c r="N183" s="15">
        <v>1602521.45</v>
      </c>
      <c r="P183" s="18">
        <f t="shared" si="40"/>
        <v>2461139.45</v>
      </c>
      <c r="Q183" s="15">
        <v>1553948.58</v>
      </c>
      <c r="T183" s="19">
        <f t="shared" si="41"/>
        <v>1553948.58</v>
      </c>
      <c r="U183" s="18">
        <f t="shared" si="42"/>
        <v>5160236.41</v>
      </c>
      <c r="V183" s="20">
        <f t="shared" si="43"/>
        <v>0.3450776944154895</v>
      </c>
      <c r="W183" s="20">
        <f t="shared" si="56"/>
        <v>0</v>
      </c>
      <c r="X183" s="20">
        <f t="shared" si="44"/>
        <v>0</v>
      </c>
      <c r="Y183" s="20">
        <f t="shared" si="45"/>
        <v>0.3450776944154895</v>
      </c>
      <c r="Z183" s="21">
        <f t="shared" si="46"/>
        <v>0.5465330950918633</v>
      </c>
      <c r="AA183" s="21">
        <f t="shared" si="47"/>
        <v>0.2542974509066657</v>
      </c>
      <c r="AB183" s="22"/>
      <c r="AC183" s="21">
        <f t="shared" si="48"/>
        <v>1.1459082404140186</v>
      </c>
      <c r="AD183" s="30">
        <v>438857.58928571426</v>
      </c>
      <c r="AE183" s="24">
        <f t="shared" si="49"/>
        <v>5028.905279307309</v>
      </c>
      <c r="AF183" s="25"/>
      <c r="AG183" s="26">
        <f t="shared" si="50"/>
        <v>454408139.2532795</v>
      </c>
      <c r="AH183" s="20">
        <f t="shared" si="51"/>
        <v>0.25200877384850573</v>
      </c>
      <c r="AI183" s="20">
        <f t="shared" si="52"/>
        <v>0.5416142972360366</v>
      </c>
      <c r="AJ183" s="20">
        <f t="shared" si="53"/>
        <v>0.34197199516575016</v>
      </c>
      <c r="AK183" s="20">
        <f t="shared" si="54"/>
        <v>0.34197199516575016</v>
      </c>
      <c r="AL183" s="20">
        <f t="shared" si="55"/>
        <v>1.1360000000000001</v>
      </c>
    </row>
    <row r="184" spans="1:38" ht="15">
      <c r="A184" s="12" t="s">
        <v>403</v>
      </c>
      <c r="B184" s="13" t="s">
        <v>404</v>
      </c>
      <c r="C184" s="14" t="s">
        <v>380</v>
      </c>
      <c r="D184" s="61"/>
      <c r="E184" s="32">
        <v>255132439</v>
      </c>
      <c r="F184" s="29">
        <v>105.9</v>
      </c>
      <c r="G184" s="17">
        <f t="shared" si="38"/>
        <v>1.0590000000000002</v>
      </c>
      <c r="H184" s="15">
        <v>488168.61000000004</v>
      </c>
      <c r="I184" s="15">
        <v>73794.33</v>
      </c>
      <c r="K184" s="15">
        <v>25462.97</v>
      </c>
      <c r="L184" s="18">
        <f t="shared" si="39"/>
        <v>587425.91</v>
      </c>
      <c r="M184" s="15">
        <v>1394011</v>
      </c>
      <c r="P184" s="18">
        <f t="shared" si="40"/>
        <v>1394011</v>
      </c>
      <c r="Q184" s="15">
        <v>1405547</v>
      </c>
      <c r="T184" s="19">
        <f t="shared" si="41"/>
        <v>1405547</v>
      </c>
      <c r="U184" s="18">
        <f t="shared" si="42"/>
        <v>3386983.91</v>
      </c>
      <c r="V184" s="20">
        <f t="shared" si="43"/>
        <v>0.5509087772253061</v>
      </c>
      <c r="W184" s="20">
        <f t="shared" si="56"/>
        <v>0</v>
      </c>
      <c r="X184" s="20">
        <f t="shared" si="44"/>
        <v>0</v>
      </c>
      <c r="Y184" s="20">
        <f t="shared" si="45"/>
        <v>0.5509087772253061</v>
      </c>
      <c r="Z184" s="21">
        <f t="shared" si="46"/>
        <v>0.5463872040199482</v>
      </c>
      <c r="AA184" s="21">
        <f t="shared" si="47"/>
        <v>0.2302435206994592</v>
      </c>
      <c r="AB184" s="22"/>
      <c r="AC184" s="21">
        <f t="shared" si="48"/>
        <v>1.3275395019447136</v>
      </c>
      <c r="AD184" s="30">
        <v>282792.0614596671</v>
      </c>
      <c r="AE184" s="24">
        <f t="shared" si="49"/>
        <v>3754.176324240853</v>
      </c>
      <c r="AF184" s="25"/>
      <c r="AG184" s="26">
        <f t="shared" si="50"/>
        <v>240918261.56751648</v>
      </c>
      <c r="AH184" s="20">
        <f t="shared" si="51"/>
        <v>0.24382788842072733</v>
      </c>
      <c r="AI184" s="20">
        <f t="shared" si="52"/>
        <v>0.5786240490571253</v>
      </c>
      <c r="AJ184" s="20">
        <f t="shared" si="53"/>
        <v>0.5834123950815993</v>
      </c>
      <c r="AK184" s="20">
        <f t="shared" si="54"/>
        <v>0.5834123950815993</v>
      </c>
      <c r="AL184" s="20">
        <f t="shared" si="55"/>
        <v>1.406</v>
      </c>
    </row>
    <row r="185" spans="1:38" ht="15">
      <c r="A185" s="12" t="s">
        <v>405</v>
      </c>
      <c r="B185" s="13" t="s">
        <v>406</v>
      </c>
      <c r="C185" s="14" t="s">
        <v>380</v>
      </c>
      <c r="D185" s="61"/>
      <c r="E185" s="32">
        <v>1571191163</v>
      </c>
      <c r="F185" s="29">
        <v>104.72</v>
      </c>
      <c r="G185" s="17">
        <f t="shared" si="38"/>
        <v>1.0472</v>
      </c>
      <c r="H185" s="15">
        <v>3074138.24</v>
      </c>
      <c r="I185" s="15">
        <v>464354.01</v>
      </c>
      <c r="K185" s="15">
        <v>160192.14</v>
      </c>
      <c r="L185" s="18">
        <f t="shared" si="39"/>
        <v>3698684.39</v>
      </c>
      <c r="M185" s="15">
        <v>9587624</v>
      </c>
      <c r="P185" s="18">
        <f t="shared" si="40"/>
        <v>9587624</v>
      </c>
      <c r="Q185" s="15">
        <v>17094077</v>
      </c>
      <c r="T185" s="19">
        <f t="shared" si="41"/>
        <v>17094077</v>
      </c>
      <c r="U185" s="18">
        <f t="shared" si="42"/>
        <v>30380385.39</v>
      </c>
      <c r="V185" s="20">
        <f t="shared" si="43"/>
        <v>1.0879692683200255</v>
      </c>
      <c r="W185" s="20">
        <f t="shared" si="56"/>
        <v>0</v>
      </c>
      <c r="X185" s="20">
        <f t="shared" si="44"/>
        <v>0</v>
      </c>
      <c r="Y185" s="20">
        <f t="shared" si="45"/>
        <v>1.0879692683200255</v>
      </c>
      <c r="Z185" s="21">
        <f t="shared" si="46"/>
        <v>0.6102137171961678</v>
      </c>
      <c r="AA185" s="21">
        <f t="shared" si="47"/>
        <v>0.23540638956610527</v>
      </c>
      <c r="AB185" s="22"/>
      <c r="AC185" s="21">
        <f t="shared" si="48"/>
        <v>1.9335893750822988</v>
      </c>
      <c r="AD185" s="30">
        <v>226401.9235225956</v>
      </c>
      <c r="AE185" s="24">
        <f t="shared" si="49"/>
        <v>4377.68353821486</v>
      </c>
      <c r="AF185" s="25"/>
      <c r="AG185" s="26">
        <f t="shared" si="50"/>
        <v>1500373532.2765472</v>
      </c>
      <c r="AH185" s="20">
        <f t="shared" si="51"/>
        <v>0.2465175711536254</v>
      </c>
      <c r="AI185" s="20">
        <f t="shared" si="52"/>
        <v>0.6390158046478268</v>
      </c>
      <c r="AJ185" s="20">
        <f t="shared" si="53"/>
        <v>1.1393214177847306</v>
      </c>
      <c r="AK185" s="20">
        <f t="shared" si="54"/>
        <v>1.1393214177847306</v>
      </c>
      <c r="AL185" s="20">
        <f t="shared" si="55"/>
        <v>2.025</v>
      </c>
    </row>
    <row r="186" spans="1:38" ht="15">
      <c r="A186" s="12" t="s">
        <v>407</v>
      </c>
      <c r="B186" s="13" t="s">
        <v>408</v>
      </c>
      <c r="C186" s="14" t="s">
        <v>380</v>
      </c>
      <c r="D186" s="61"/>
      <c r="E186" s="32">
        <v>2311598638</v>
      </c>
      <c r="F186" s="29">
        <v>105.04</v>
      </c>
      <c r="G186" s="17">
        <f t="shared" si="38"/>
        <v>1.0504</v>
      </c>
      <c r="H186" s="15">
        <v>4327745.86</v>
      </c>
      <c r="I186" s="15">
        <v>654036.36</v>
      </c>
      <c r="K186" s="15">
        <v>225612.97</v>
      </c>
      <c r="L186" s="18">
        <f t="shared" si="39"/>
        <v>5207395.19</v>
      </c>
      <c r="M186" s="15">
        <v>6292894</v>
      </c>
      <c r="P186" s="18">
        <f t="shared" si="40"/>
        <v>6292894</v>
      </c>
      <c r="Q186" s="15">
        <v>13705331.15</v>
      </c>
      <c r="T186" s="19">
        <f t="shared" si="41"/>
        <v>13705331.15</v>
      </c>
      <c r="U186" s="18">
        <f t="shared" si="42"/>
        <v>25205620.339999996</v>
      </c>
      <c r="V186" s="20">
        <f t="shared" si="43"/>
        <v>0.5928940658079761</v>
      </c>
      <c r="W186" s="20">
        <f t="shared" si="56"/>
        <v>0</v>
      </c>
      <c r="X186" s="20">
        <f t="shared" si="44"/>
        <v>0</v>
      </c>
      <c r="Y186" s="20">
        <f t="shared" si="45"/>
        <v>0.5928940658079761</v>
      </c>
      <c r="Z186" s="21">
        <f t="shared" si="46"/>
        <v>0.27223125574449314</v>
      </c>
      <c r="AA186" s="21">
        <f t="shared" si="47"/>
        <v>0.22527246315153784</v>
      </c>
      <c r="AB186" s="22"/>
      <c r="AC186" s="21">
        <f t="shared" si="48"/>
        <v>1.090397784704007</v>
      </c>
      <c r="AD186" s="30">
        <v>384609.37068455317</v>
      </c>
      <c r="AE186" s="24">
        <f t="shared" si="49"/>
        <v>4193.77205770839</v>
      </c>
      <c r="AF186" s="25"/>
      <c r="AG186" s="26">
        <f t="shared" si="50"/>
        <v>2200684156.511805</v>
      </c>
      <c r="AH186" s="20">
        <f t="shared" si="51"/>
        <v>0.23662619529437537</v>
      </c>
      <c r="AI186" s="20">
        <f t="shared" si="52"/>
        <v>0.28595171103401557</v>
      </c>
      <c r="AJ186" s="20">
        <f t="shared" si="53"/>
        <v>0.6227759267246982</v>
      </c>
      <c r="AK186" s="20">
        <f t="shared" si="54"/>
        <v>0.6227759267246982</v>
      </c>
      <c r="AL186" s="20">
        <f t="shared" si="55"/>
        <v>1.146</v>
      </c>
    </row>
    <row r="187" spans="1:38" ht="15">
      <c r="A187" s="12" t="s">
        <v>409</v>
      </c>
      <c r="B187" s="13" t="s">
        <v>410</v>
      </c>
      <c r="C187" s="14" t="s">
        <v>380</v>
      </c>
      <c r="D187" s="61"/>
      <c r="E187" s="32">
        <v>177699720</v>
      </c>
      <c r="F187" s="29">
        <v>94</v>
      </c>
      <c r="G187" s="17">
        <f t="shared" si="38"/>
        <v>0.94</v>
      </c>
      <c r="H187" s="15">
        <v>372056.63999999996</v>
      </c>
      <c r="I187" s="15">
        <v>56249.19</v>
      </c>
      <c r="K187" s="15">
        <v>19410.83</v>
      </c>
      <c r="L187" s="18">
        <f t="shared" si="39"/>
        <v>447716.66</v>
      </c>
      <c r="M187" s="15">
        <v>1426397</v>
      </c>
      <c r="P187" s="18">
        <f t="shared" si="40"/>
        <v>1426397</v>
      </c>
      <c r="Q187" s="15">
        <v>418035</v>
      </c>
      <c r="T187" s="19">
        <f t="shared" si="41"/>
        <v>418035</v>
      </c>
      <c r="U187" s="18">
        <f t="shared" si="42"/>
        <v>2292148.66</v>
      </c>
      <c r="V187" s="20">
        <f t="shared" si="43"/>
        <v>0.23524797900638222</v>
      </c>
      <c r="W187" s="20">
        <f t="shared" si="56"/>
        <v>0</v>
      </c>
      <c r="X187" s="20">
        <f t="shared" si="44"/>
        <v>0</v>
      </c>
      <c r="Y187" s="20">
        <f t="shared" si="45"/>
        <v>0.23524797900638222</v>
      </c>
      <c r="Z187" s="21">
        <f t="shared" si="46"/>
        <v>0.8027007583354661</v>
      </c>
      <c r="AA187" s="21">
        <f t="shared" si="47"/>
        <v>0.251951246743664</v>
      </c>
      <c r="AB187" s="22"/>
      <c r="AC187" s="21">
        <f t="shared" si="48"/>
        <v>1.2898999840855125</v>
      </c>
      <c r="AD187" s="30">
        <v>124455.33272561531</v>
      </c>
      <c r="AE187" s="24">
        <f t="shared" si="49"/>
        <v>1605.3493170212837</v>
      </c>
      <c r="AF187" s="25"/>
      <c r="AG187" s="26">
        <f t="shared" si="50"/>
        <v>189042255.31914896</v>
      </c>
      <c r="AH187" s="20">
        <f t="shared" si="51"/>
        <v>0.23683417193904407</v>
      </c>
      <c r="AI187" s="20">
        <f t="shared" si="52"/>
        <v>0.754538712835338</v>
      </c>
      <c r="AJ187" s="20">
        <f t="shared" si="53"/>
        <v>0.22113310026599928</v>
      </c>
      <c r="AK187" s="20">
        <f t="shared" si="54"/>
        <v>0.22113310026599928</v>
      </c>
      <c r="AL187" s="20">
        <f t="shared" si="55"/>
        <v>1.213</v>
      </c>
    </row>
    <row r="188" spans="1:38" ht="15">
      <c r="A188" s="12" t="s">
        <v>411</v>
      </c>
      <c r="B188" s="13" t="s">
        <v>412</v>
      </c>
      <c r="C188" s="14" t="s">
        <v>413</v>
      </c>
      <c r="D188" s="61" t="s">
        <v>1171</v>
      </c>
      <c r="E188" s="32">
        <v>358406120</v>
      </c>
      <c r="F188" s="29">
        <v>69.52</v>
      </c>
      <c r="G188" s="17">
        <f t="shared" si="38"/>
        <v>0.6951999999999999</v>
      </c>
      <c r="H188" s="15">
        <v>4927127.13</v>
      </c>
      <c r="J188" s="15">
        <v>206494.76</v>
      </c>
      <c r="K188" s="15">
        <v>55298.7</v>
      </c>
      <c r="L188" s="18">
        <f t="shared" si="39"/>
        <v>5188920.59</v>
      </c>
      <c r="M188" s="15">
        <v>3847556</v>
      </c>
      <c r="P188" s="18">
        <f t="shared" si="40"/>
        <v>3847556</v>
      </c>
      <c r="Q188" s="15">
        <v>11154334.78</v>
      </c>
      <c r="S188" s="15">
        <v>88304.56</v>
      </c>
      <c r="T188" s="19">
        <f t="shared" si="41"/>
        <v>11242639.34</v>
      </c>
      <c r="U188" s="18">
        <f t="shared" si="42"/>
        <v>20279115.93</v>
      </c>
      <c r="V188" s="20">
        <f t="shared" si="43"/>
        <v>3.1122054444829232</v>
      </c>
      <c r="W188" s="20">
        <f t="shared" si="56"/>
        <v>0.024638128389102284</v>
      </c>
      <c r="X188" s="20">
        <f t="shared" si="44"/>
        <v>0</v>
      </c>
      <c r="Y188" s="20">
        <f t="shared" si="45"/>
        <v>3.1368435728720256</v>
      </c>
      <c r="Z188" s="21">
        <f t="shared" si="46"/>
        <v>1.0735184990702726</v>
      </c>
      <c r="AA188" s="21">
        <f t="shared" si="47"/>
        <v>1.4477767818250424</v>
      </c>
      <c r="AB188" s="22"/>
      <c r="AC188" s="21">
        <f t="shared" si="48"/>
        <v>5.6581388537673405</v>
      </c>
      <c r="AD188" s="30">
        <v>54485.20419549208</v>
      </c>
      <c r="AE188" s="24">
        <f t="shared" si="49"/>
        <v>3082.84850813961</v>
      </c>
      <c r="AF188" s="25"/>
      <c r="AG188" s="26">
        <f t="shared" si="50"/>
        <v>515543901.03567326</v>
      </c>
      <c r="AH188" s="20">
        <f t="shared" si="51"/>
        <v>1.0064944187247693</v>
      </c>
      <c r="AI188" s="20">
        <f t="shared" si="52"/>
        <v>0.7463100605536533</v>
      </c>
      <c r="AJ188" s="20">
        <f t="shared" si="53"/>
        <v>2.163605225004528</v>
      </c>
      <c r="AK188" s="20">
        <f t="shared" si="54"/>
        <v>2.180733651860632</v>
      </c>
      <c r="AL188" s="20">
        <f t="shared" si="55"/>
        <v>3.933</v>
      </c>
    </row>
    <row r="189" spans="1:38" ht="15">
      <c r="A189" s="12" t="s">
        <v>414</v>
      </c>
      <c r="B189" s="13" t="s">
        <v>415</v>
      </c>
      <c r="C189" s="14" t="s">
        <v>413</v>
      </c>
      <c r="D189" s="61"/>
      <c r="E189" s="32">
        <v>292186242</v>
      </c>
      <c r="F189" s="29">
        <v>116.21</v>
      </c>
      <c r="G189" s="17">
        <f t="shared" si="38"/>
        <v>1.1621</v>
      </c>
      <c r="H189" s="15">
        <v>2347853.36</v>
      </c>
      <c r="J189" s="15">
        <v>98359.16</v>
      </c>
      <c r="K189" s="15">
        <v>26345.31</v>
      </c>
      <c r="L189" s="18">
        <f t="shared" si="39"/>
        <v>2472557.83</v>
      </c>
      <c r="M189" s="15">
        <v>1839984</v>
      </c>
      <c r="P189" s="18">
        <f t="shared" si="40"/>
        <v>1839984</v>
      </c>
      <c r="Q189" s="15">
        <v>1714115.51</v>
      </c>
      <c r="T189" s="19">
        <f t="shared" si="41"/>
        <v>1714115.51</v>
      </c>
      <c r="U189" s="18">
        <f t="shared" si="42"/>
        <v>6026657.34</v>
      </c>
      <c r="V189" s="20">
        <f t="shared" si="43"/>
        <v>0.5866516843048346</v>
      </c>
      <c r="W189" s="20">
        <f t="shared" si="56"/>
        <v>0</v>
      </c>
      <c r="X189" s="20">
        <f t="shared" si="44"/>
        <v>0</v>
      </c>
      <c r="Y189" s="20">
        <f t="shared" si="45"/>
        <v>0.5866516843048346</v>
      </c>
      <c r="Z189" s="21">
        <f t="shared" si="46"/>
        <v>0.6297298556582962</v>
      </c>
      <c r="AA189" s="21">
        <f t="shared" si="47"/>
        <v>0.8462266440320623</v>
      </c>
      <c r="AB189" s="22"/>
      <c r="AC189" s="21">
        <f t="shared" si="48"/>
        <v>2.062608183995193</v>
      </c>
      <c r="AD189" s="30">
        <v>113615.97414589104</v>
      </c>
      <c r="AE189" s="24">
        <f t="shared" si="49"/>
        <v>2343.4523810590113</v>
      </c>
      <c r="AF189" s="25"/>
      <c r="AG189" s="26">
        <f t="shared" si="50"/>
        <v>251429517.25324845</v>
      </c>
      <c r="AH189" s="20">
        <f t="shared" si="51"/>
        <v>0.9833999830296595</v>
      </c>
      <c r="AI189" s="20">
        <f t="shared" si="52"/>
        <v>0.7318090652605059</v>
      </c>
      <c r="AJ189" s="20">
        <f t="shared" si="53"/>
        <v>0.6817479223306482</v>
      </c>
      <c r="AK189" s="20">
        <f t="shared" si="54"/>
        <v>0.6817479223306482</v>
      </c>
      <c r="AL189" s="20">
        <f t="shared" si="55"/>
        <v>2.397</v>
      </c>
    </row>
    <row r="190" spans="1:38" ht="15">
      <c r="A190" s="12" t="s">
        <v>416</v>
      </c>
      <c r="B190" s="13" t="s">
        <v>417</v>
      </c>
      <c r="C190" s="14" t="s">
        <v>413</v>
      </c>
      <c r="D190" s="61"/>
      <c r="E190" s="32">
        <v>189386599</v>
      </c>
      <c r="F190" s="29">
        <v>90.22</v>
      </c>
      <c r="G190" s="17">
        <f t="shared" si="38"/>
        <v>0.9022</v>
      </c>
      <c r="H190" s="15">
        <v>1954939.5</v>
      </c>
      <c r="J190" s="15">
        <v>81921.05</v>
      </c>
      <c r="K190" s="15">
        <v>21943.57</v>
      </c>
      <c r="L190" s="18">
        <f t="shared" si="39"/>
        <v>2058804.12</v>
      </c>
      <c r="M190" s="15">
        <v>2534912</v>
      </c>
      <c r="N190" s="15">
        <v>893744.99</v>
      </c>
      <c r="P190" s="18">
        <f t="shared" si="40"/>
        <v>3428656.99</v>
      </c>
      <c r="Q190" s="15">
        <v>132976.36</v>
      </c>
      <c r="T190" s="19">
        <f t="shared" si="41"/>
        <v>132976.36</v>
      </c>
      <c r="U190" s="18">
        <f t="shared" si="42"/>
        <v>5620437.47</v>
      </c>
      <c r="V190" s="20">
        <f t="shared" si="43"/>
        <v>0.07021423939293614</v>
      </c>
      <c r="W190" s="20">
        <f t="shared" si="56"/>
        <v>0</v>
      </c>
      <c r="X190" s="20">
        <f t="shared" si="44"/>
        <v>0</v>
      </c>
      <c r="Y190" s="20">
        <f t="shared" si="45"/>
        <v>0.07021423939293614</v>
      </c>
      <c r="Z190" s="21">
        <f t="shared" si="46"/>
        <v>1.810401056940676</v>
      </c>
      <c r="AA190" s="21">
        <f t="shared" si="47"/>
        <v>1.087090708038957</v>
      </c>
      <c r="AB190" s="22"/>
      <c r="AC190" s="21">
        <f t="shared" si="48"/>
        <v>2.967706004372569</v>
      </c>
      <c r="AD190" s="30">
        <v>137394.58259325044</v>
      </c>
      <c r="AE190" s="24">
        <f t="shared" si="49"/>
        <v>4077.4672773025222</v>
      </c>
      <c r="AF190" s="25"/>
      <c r="AG190" s="26">
        <f t="shared" si="50"/>
        <v>209916425.40456662</v>
      </c>
      <c r="AH190" s="20">
        <f t="shared" si="51"/>
        <v>0.980773236792747</v>
      </c>
      <c r="AI190" s="20">
        <f t="shared" si="52"/>
        <v>1.6333438335718782</v>
      </c>
      <c r="AJ190" s="20">
        <f t="shared" si="53"/>
        <v>0.06334728678030697</v>
      </c>
      <c r="AK190" s="20">
        <f t="shared" si="54"/>
        <v>0.06334728678030697</v>
      </c>
      <c r="AL190" s="20">
        <f t="shared" si="55"/>
        <v>2.677</v>
      </c>
    </row>
    <row r="191" spans="1:38" ht="15">
      <c r="A191" s="12" t="s">
        <v>418</v>
      </c>
      <c r="B191" s="13" t="s">
        <v>419</v>
      </c>
      <c r="C191" s="14" t="s">
        <v>413</v>
      </c>
      <c r="D191" s="61"/>
      <c r="E191" s="32">
        <v>186331180</v>
      </c>
      <c r="F191" s="29">
        <v>111.96</v>
      </c>
      <c r="G191" s="17">
        <f t="shared" si="38"/>
        <v>1.1196</v>
      </c>
      <c r="H191" s="15">
        <v>1423624.58</v>
      </c>
      <c r="J191" s="15">
        <v>59657.2</v>
      </c>
      <c r="K191" s="15">
        <v>15975.13</v>
      </c>
      <c r="L191" s="18">
        <f t="shared" si="39"/>
        <v>1499256.91</v>
      </c>
      <c r="M191" s="15">
        <v>1266620</v>
      </c>
      <c r="P191" s="18">
        <f t="shared" si="40"/>
        <v>1266620</v>
      </c>
      <c r="Q191" s="15">
        <v>377860</v>
      </c>
      <c r="T191" s="19">
        <f t="shared" si="41"/>
        <v>377860</v>
      </c>
      <c r="U191" s="18">
        <f t="shared" si="42"/>
        <v>3143736.91</v>
      </c>
      <c r="V191" s="20">
        <f t="shared" si="43"/>
        <v>0.2027894633630292</v>
      </c>
      <c r="W191" s="20">
        <f t="shared" si="56"/>
        <v>0</v>
      </c>
      <c r="X191" s="20">
        <f t="shared" si="44"/>
        <v>0</v>
      </c>
      <c r="Y191" s="20">
        <f t="shared" si="45"/>
        <v>0.2027894633630292</v>
      </c>
      <c r="Z191" s="21">
        <f t="shared" si="46"/>
        <v>0.6797681418643943</v>
      </c>
      <c r="AA191" s="21">
        <f t="shared" si="47"/>
        <v>0.804619446943877</v>
      </c>
      <c r="AB191" s="22"/>
      <c r="AC191" s="21">
        <f t="shared" si="48"/>
        <v>1.6871770521713008</v>
      </c>
      <c r="AD191" s="30">
        <v>159822.61208576997</v>
      </c>
      <c r="AE191" s="24">
        <f t="shared" si="49"/>
        <v>2696.490435291867</v>
      </c>
      <c r="AF191" s="25"/>
      <c r="AG191" s="26">
        <f t="shared" si="50"/>
        <v>166426563.0582351</v>
      </c>
      <c r="AH191" s="20">
        <f t="shared" si="51"/>
        <v>0.9008519327983645</v>
      </c>
      <c r="AI191" s="20">
        <f t="shared" si="52"/>
        <v>0.7610684116313758</v>
      </c>
      <c r="AJ191" s="20">
        <f t="shared" si="53"/>
        <v>0.22704308318124747</v>
      </c>
      <c r="AK191" s="20">
        <f t="shared" si="54"/>
        <v>0.22704308318124747</v>
      </c>
      <c r="AL191" s="20">
        <f t="shared" si="55"/>
        <v>1.889</v>
      </c>
    </row>
    <row r="192" spans="1:38" ht="15">
      <c r="A192" s="12" t="s">
        <v>420</v>
      </c>
      <c r="B192" s="28" t="s">
        <v>421</v>
      </c>
      <c r="C192" s="14" t="s">
        <v>413</v>
      </c>
      <c r="D192" s="61"/>
      <c r="E192" s="32">
        <v>319694847</v>
      </c>
      <c r="F192" s="29">
        <v>101.15</v>
      </c>
      <c r="G192" s="17">
        <f t="shared" si="38"/>
        <v>1.0115</v>
      </c>
      <c r="H192" s="15">
        <v>2922720.77</v>
      </c>
      <c r="J192" s="15">
        <v>122488.54</v>
      </c>
      <c r="K192" s="15">
        <v>32797.83</v>
      </c>
      <c r="L192" s="18">
        <f t="shared" si="39"/>
        <v>3078007.14</v>
      </c>
      <c r="M192" s="15">
        <v>1225461</v>
      </c>
      <c r="N192" s="15">
        <v>1499579.17</v>
      </c>
      <c r="P192" s="18">
        <f t="shared" si="40"/>
        <v>2725040.17</v>
      </c>
      <c r="Q192" s="15">
        <v>1227105.22</v>
      </c>
      <c r="T192" s="19">
        <f t="shared" si="41"/>
        <v>1227105.22</v>
      </c>
      <c r="U192" s="18">
        <f t="shared" si="42"/>
        <v>7030152.529999999</v>
      </c>
      <c r="V192" s="20">
        <f t="shared" si="43"/>
        <v>0.38383640884896714</v>
      </c>
      <c r="W192" s="20">
        <f t="shared" si="56"/>
        <v>0</v>
      </c>
      <c r="X192" s="20">
        <f t="shared" si="44"/>
        <v>0</v>
      </c>
      <c r="Y192" s="20">
        <f t="shared" si="45"/>
        <v>0.38383640884896714</v>
      </c>
      <c r="Z192" s="21">
        <f t="shared" si="46"/>
        <v>0.8523878928833658</v>
      </c>
      <c r="AA192" s="21">
        <f t="shared" si="47"/>
        <v>0.9627953559101313</v>
      </c>
      <c r="AB192" s="22"/>
      <c r="AC192" s="21">
        <f t="shared" si="48"/>
        <v>2.199019657642464</v>
      </c>
      <c r="AD192" s="30">
        <v>160467.70895971137</v>
      </c>
      <c r="AE192" s="24">
        <f t="shared" si="49"/>
        <v>3528.7164641925506</v>
      </c>
      <c r="AF192" s="25"/>
      <c r="AG192" s="26">
        <f t="shared" si="50"/>
        <v>316060155.21502715</v>
      </c>
      <c r="AH192" s="20">
        <f t="shared" si="51"/>
        <v>0.9738675025030982</v>
      </c>
      <c r="AI192" s="20">
        <f t="shared" si="52"/>
        <v>0.8621903536515245</v>
      </c>
      <c r="AJ192" s="20">
        <f t="shared" si="53"/>
        <v>0.3882505275507303</v>
      </c>
      <c r="AK192" s="20">
        <f t="shared" si="54"/>
        <v>0.3882505275507303</v>
      </c>
      <c r="AL192" s="20">
        <f t="shared" si="55"/>
        <v>2.2239999999999998</v>
      </c>
    </row>
    <row r="193" spans="1:38" ht="15">
      <c r="A193" s="12" t="s">
        <v>422</v>
      </c>
      <c r="B193" s="13" t="s">
        <v>423</v>
      </c>
      <c r="C193" s="14" t="s">
        <v>413</v>
      </c>
      <c r="D193" s="61"/>
      <c r="E193" s="32">
        <v>63420152</v>
      </c>
      <c r="F193" s="29">
        <v>80.39</v>
      </c>
      <c r="G193" s="17">
        <f t="shared" si="38"/>
        <v>0.8039000000000001</v>
      </c>
      <c r="H193" s="15">
        <v>780133.24</v>
      </c>
      <c r="J193" s="15">
        <v>32691.66</v>
      </c>
      <c r="K193" s="15">
        <v>8756.85</v>
      </c>
      <c r="L193" s="18">
        <f t="shared" si="39"/>
        <v>821581.75</v>
      </c>
      <c r="M193" s="15">
        <v>786740</v>
      </c>
      <c r="N193" s="15">
        <v>367523.04</v>
      </c>
      <c r="P193" s="18">
        <f t="shared" si="40"/>
        <v>1154263.04</v>
      </c>
      <c r="Q193" s="15">
        <v>300434.97</v>
      </c>
      <c r="T193" s="19">
        <f t="shared" si="41"/>
        <v>300434.97</v>
      </c>
      <c r="U193" s="18">
        <f t="shared" si="42"/>
        <v>2276279.76</v>
      </c>
      <c r="V193" s="20">
        <f t="shared" si="43"/>
        <v>0.47372161769653276</v>
      </c>
      <c r="W193" s="20">
        <f t="shared" si="56"/>
        <v>0</v>
      </c>
      <c r="X193" s="20">
        <f t="shared" si="44"/>
        <v>0</v>
      </c>
      <c r="Y193" s="20">
        <f t="shared" si="45"/>
        <v>0.47372161769653276</v>
      </c>
      <c r="Z193" s="21">
        <f t="shared" si="46"/>
        <v>1.8200256599826503</v>
      </c>
      <c r="AA193" s="21">
        <f t="shared" si="47"/>
        <v>1.2954585003202137</v>
      </c>
      <c r="AB193" s="22"/>
      <c r="AC193" s="21">
        <f t="shared" si="48"/>
        <v>3.589205777999396</v>
      </c>
      <c r="AD193" s="30">
        <v>146476.22950819673</v>
      </c>
      <c r="AE193" s="24">
        <f t="shared" si="49"/>
        <v>5257.333292903853</v>
      </c>
      <c r="AF193" s="25"/>
      <c r="AG193" s="26">
        <f t="shared" si="50"/>
        <v>78890598.33312601</v>
      </c>
      <c r="AH193" s="20">
        <f t="shared" si="51"/>
        <v>1.0414190884074197</v>
      </c>
      <c r="AI193" s="20">
        <f t="shared" si="52"/>
        <v>1.4631186280600526</v>
      </c>
      <c r="AJ193" s="20">
        <f t="shared" si="53"/>
        <v>0.3808248084662427</v>
      </c>
      <c r="AK193" s="20">
        <f t="shared" si="54"/>
        <v>0.3808248084662427</v>
      </c>
      <c r="AL193" s="20">
        <f t="shared" si="55"/>
        <v>2.885</v>
      </c>
    </row>
    <row r="194" spans="1:38" ht="15">
      <c r="A194" s="12" t="s">
        <v>424</v>
      </c>
      <c r="B194" s="13" t="s">
        <v>425</v>
      </c>
      <c r="C194" s="14" t="s">
        <v>413</v>
      </c>
      <c r="D194" s="61"/>
      <c r="E194" s="32">
        <v>237253558</v>
      </c>
      <c r="F194" s="29">
        <v>72.55</v>
      </c>
      <c r="G194" s="17">
        <f aca="true" t="shared" si="57" ref="G194:G257">F194/100</f>
        <v>0.7254999999999999</v>
      </c>
      <c r="H194" s="15">
        <v>3092310.57</v>
      </c>
      <c r="J194" s="15">
        <v>129586.75</v>
      </c>
      <c r="K194" s="15">
        <v>34710.8</v>
      </c>
      <c r="L194" s="18">
        <f aca="true" t="shared" si="58" ref="L194:L257">SUM(H194:K194)</f>
        <v>3256608.1199999996</v>
      </c>
      <c r="M194" s="15">
        <v>3209576.37</v>
      </c>
      <c r="N194" s="15">
        <v>1530028.44</v>
      </c>
      <c r="P194" s="18">
        <f aca="true" t="shared" si="59" ref="P194:P257">SUM(M194:O194)</f>
        <v>4739604.8100000005</v>
      </c>
      <c r="Q194" s="15">
        <v>567253.37</v>
      </c>
      <c r="T194" s="19">
        <f aca="true" t="shared" si="60" ref="T194:T257">SUM(Q194:S194)</f>
        <v>567253.37</v>
      </c>
      <c r="U194" s="18">
        <f aca="true" t="shared" si="61" ref="U194:U257">S194+R194+Q194+O194+N194+M194+K194+J194+I194+H194</f>
        <v>8563466.299999999</v>
      </c>
      <c r="V194" s="20">
        <f aca="true" t="shared" si="62" ref="V194:V257">(Q194/$E194)*100</f>
        <v>0.23909161775352594</v>
      </c>
      <c r="W194" s="20">
        <f t="shared" si="56"/>
        <v>0</v>
      </c>
      <c r="X194" s="20">
        <f aca="true" t="shared" si="63" ref="X194:X257">(R194/$E194)*100</f>
        <v>0</v>
      </c>
      <c r="Y194" s="20">
        <f aca="true" t="shared" si="64" ref="Y194:Y257">(T194/$E194)*100</f>
        <v>0.23909161775352594</v>
      </c>
      <c r="Z194" s="21">
        <f aca="true" t="shared" si="65" ref="Z194:Z257">(P194/E194)*100</f>
        <v>1.9976959881882996</v>
      </c>
      <c r="AA194" s="21">
        <f aca="true" t="shared" si="66" ref="AA194:AA257">(L194/E194)*100</f>
        <v>1.3726277268305496</v>
      </c>
      <c r="AB194" s="22"/>
      <c r="AC194" s="21">
        <f aca="true" t="shared" si="67" ref="AC194:AC257">((U194/E194)*100)-AB194</f>
        <v>3.609415332772375</v>
      </c>
      <c r="AD194" s="30">
        <v>127184.0366972477</v>
      </c>
      <c r="AE194" s="24">
        <f aca="true" t="shared" si="68" ref="AE194:AE257">AD194/100*AC194</f>
        <v>4590.600121389302</v>
      </c>
      <c r="AF194" s="25"/>
      <c r="AG194" s="26">
        <f aca="true" t="shared" si="69" ref="AG194:AG257">E194/G194</f>
        <v>327020755.3411441</v>
      </c>
      <c r="AH194" s="20">
        <f aca="true" t="shared" si="70" ref="AH194:AH257">(L194/AG194)*100</f>
        <v>0.9958414158155636</v>
      </c>
      <c r="AI194" s="20">
        <f aca="true" t="shared" si="71" ref="AI194:AI257">(P194/AG194)*100</f>
        <v>1.449328439430611</v>
      </c>
      <c r="AJ194" s="20">
        <f aca="true" t="shared" si="72" ref="AJ194:AJ257">(Q194/AG194)*100</f>
        <v>0.17346096868018304</v>
      </c>
      <c r="AK194" s="20">
        <f aca="true" t="shared" si="73" ref="AK194:AK257">(T194/AG194)*100</f>
        <v>0.17346096868018304</v>
      </c>
      <c r="AL194" s="20">
        <f aca="true" t="shared" si="74" ref="AL194:AL257">ROUND(AH194,3)+ROUND(AI194,3)+ROUND(AK194,3)</f>
        <v>2.6180000000000003</v>
      </c>
    </row>
    <row r="195" spans="1:38" ht="15">
      <c r="A195" s="12" t="s">
        <v>426</v>
      </c>
      <c r="B195" s="13" t="s">
        <v>427</v>
      </c>
      <c r="C195" s="14" t="s">
        <v>413</v>
      </c>
      <c r="D195" s="61"/>
      <c r="E195" s="32">
        <v>244744305</v>
      </c>
      <c r="F195" s="29">
        <v>103.33</v>
      </c>
      <c r="G195" s="17">
        <f t="shared" si="57"/>
        <v>1.0332999999999999</v>
      </c>
      <c r="H195" s="15">
        <v>2176212.6100000003</v>
      </c>
      <c r="J195" s="15">
        <v>91190.51</v>
      </c>
      <c r="K195" s="15">
        <v>24426.8</v>
      </c>
      <c r="L195" s="18">
        <f t="shared" si="58"/>
        <v>2291829.92</v>
      </c>
      <c r="M195" s="15">
        <v>2191869</v>
      </c>
      <c r="P195" s="18">
        <f t="shared" si="59"/>
        <v>2191869</v>
      </c>
      <c r="Q195" s="15">
        <v>841568.26</v>
      </c>
      <c r="T195" s="19">
        <f t="shared" si="60"/>
        <v>841568.26</v>
      </c>
      <c r="U195" s="18">
        <f t="shared" si="61"/>
        <v>5325267.18</v>
      </c>
      <c r="V195" s="20">
        <f t="shared" si="62"/>
        <v>0.34385611546711986</v>
      </c>
      <c r="W195" s="20">
        <f aca="true" t="shared" si="75" ref="W195:W258">(S195/$E195)*100</f>
        <v>0</v>
      </c>
      <c r="X195" s="20">
        <f t="shared" si="63"/>
        <v>0</v>
      </c>
      <c r="Y195" s="20">
        <f t="shared" si="64"/>
        <v>0.34385611546711986</v>
      </c>
      <c r="Z195" s="21">
        <f t="shared" si="65"/>
        <v>0.895575077834804</v>
      </c>
      <c r="AA195" s="21">
        <f t="shared" si="66"/>
        <v>0.936418079268484</v>
      </c>
      <c r="AB195" s="22"/>
      <c r="AC195" s="21">
        <f t="shared" si="67"/>
        <v>2.175849272570408</v>
      </c>
      <c r="AD195" s="30">
        <v>170900.07955449482</v>
      </c>
      <c r="AE195" s="24">
        <f t="shared" si="68"/>
        <v>3718.5281378087243</v>
      </c>
      <c r="AF195" s="25"/>
      <c r="AG195" s="26">
        <f t="shared" si="69"/>
        <v>236856967.96670863</v>
      </c>
      <c r="AH195" s="20">
        <f t="shared" si="70"/>
        <v>0.9676008013081242</v>
      </c>
      <c r="AI195" s="20">
        <f t="shared" si="71"/>
        <v>0.9253977279267028</v>
      </c>
      <c r="AJ195" s="20">
        <f t="shared" si="72"/>
        <v>0.3553065241121749</v>
      </c>
      <c r="AK195" s="20">
        <f t="shared" si="73"/>
        <v>0.3553065241121749</v>
      </c>
      <c r="AL195" s="20">
        <f t="shared" si="74"/>
        <v>2.248</v>
      </c>
    </row>
    <row r="196" spans="1:38" ht="15">
      <c r="A196" s="12" t="s">
        <v>428</v>
      </c>
      <c r="B196" s="13" t="s">
        <v>429</v>
      </c>
      <c r="C196" s="14" t="s">
        <v>413</v>
      </c>
      <c r="D196" s="61"/>
      <c r="E196" s="32">
        <v>301213570</v>
      </c>
      <c r="F196" s="35">
        <v>93.68</v>
      </c>
      <c r="G196" s="17">
        <f t="shared" si="57"/>
        <v>0.9368000000000001</v>
      </c>
      <c r="H196" s="15">
        <v>3092935.4299999997</v>
      </c>
      <c r="J196" s="15">
        <v>129603.13</v>
      </c>
      <c r="K196" s="15">
        <v>34713.48</v>
      </c>
      <c r="L196" s="18">
        <f t="shared" si="58"/>
        <v>3257252.0399999996</v>
      </c>
      <c r="M196" s="15">
        <v>2704682</v>
      </c>
      <c r="P196" s="18">
        <f t="shared" si="59"/>
        <v>2704682</v>
      </c>
      <c r="Q196" s="15">
        <v>1156661.12</v>
      </c>
      <c r="T196" s="19">
        <f t="shared" si="60"/>
        <v>1156661.12</v>
      </c>
      <c r="U196" s="18">
        <f t="shared" si="61"/>
        <v>7118595.16</v>
      </c>
      <c r="V196" s="20">
        <f t="shared" si="62"/>
        <v>0.3840003357086469</v>
      </c>
      <c r="W196" s="20">
        <f t="shared" si="75"/>
        <v>0</v>
      </c>
      <c r="X196" s="20">
        <f t="shared" si="63"/>
        <v>0</v>
      </c>
      <c r="Y196" s="20">
        <f t="shared" si="64"/>
        <v>0.3840003357086469</v>
      </c>
      <c r="Z196" s="21">
        <f t="shared" si="65"/>
        <v>0.8979283370267814</v>
      </c>
      <c r="AA196" s="21">
        <f t="shared" si="66"/>
        <v>1.0813762607043234</v>
      </c>
      <c r="AB196" s="22"/>
      <c r="AC196" s="21">
        <f t="shared" si="67"/>
        <v>2.3633049334397516</v>
      </c>
      <c r="AD196" s="30">
        <v>174801.69252468264</v>
      </c>
      <c r="AE196" s="24">
        <f t="shared" si="68"/>
        <v>4131.09702317201</v>
      </c>
      <c r="AF196" s="25"/>
      <c r="AG196" s="26">
        <f t="shared" si="69"/>
        <v>321534553.8001708</v>
      </c>
      <c r="AH196" s="20">
        <f t="shared" si="70"/>
        <v>1.0130332810278102</v>
      </c>
      <c r="AI196" s="20">
        <f t="shared" si="71"/>
        <v>0.8411792661266888</v>
      </c>
      <c r="AJ196" s="20">
        <f t="shared" si="72"/>
        <v>0.3597315144918604</v>
      </c>
      <c r="AK196" s="20">
        <f t="shared" si="73"/>
        <v>0.3597315144918604</v>
      </c>
      <c r="AL196" s="20">
        <f t="shared" si="74"/>
        <v>2.214</v>
      </c>
    </row>
    <row r="197" spans="1:38" ht="15">
      <c r="A197" s="12" t="s">
        <v>430</v>
      </c>
      <c r="B197" s="13" t="s">
        <v>431</v>
      </c>
      <c r="C197" s="14" t="s">
        <v>413</v>
      </c>
      <c r="D197" s="61" t="s">
        <v>1171</v>
      </c>
      <c r="E197" s="32">
        <v>1473939664</v>
      </c>
      <c r="F197" s="29">
        <v>83.21</v>
      </c>
      <c r="G197" s="17">
        <f t="shared" si="57"/>
        <v>0.8321</v>
      </c>
      <c r="H197" s="15">
        <v>16066128.72</v>
      </c>
      <c r="J197" s="15">
        <v>670836.6</v>
      </c>
      <c r="K197" s="15">
        <v>179843.15</v>
      </c>
      <c r="L197" s="18">
        <f t="shared" si="58"/>
        <v>16916808.47</v>
      </c>
      <c r="M197" s="15">
        <v>10667430</v>
      </c>
      <c r="P197" s="18">
        <f t="shared" si="59"/>
        <v>10667430</v>
      </c>
      <c r="Q197" s="15">
        <v>18585203.05</v>
      </c>
      <c r="T197" s="19">
        <f t="shared" si="60"/>
        <v>18585203.05</v>
      </c>
      <c r="U197" s="18">
        <f t="shared" si="61"/>
        <v>46169441.52</v>
      </c>
      <c r="V197" s="20">
        <f t="shared" si="62"/>
        <v>1.2609202061611662</v>
      </c>
      <c r="W197" s="20">
        <f t="shared" si="75"/>
        <v>0</v>
      </c>
      <c r="X197" s="20">
        <f t="shared" si="63"/>
        <v>0</v>
      </c>
      <c r="Y197" s="20">
        <f t="shared" si="64"/>
        <v>1.2609202061611662</v>
      </c>
      <c r="Z197" s="21">
        <f t="shared" si="65"/>
        <v>0.7237358665720797</v>
      </c>
      <c r="AA197" s="21">
        <f t="shared" si="66"/>
        <v>1.1477273380438726</v>
      </c>
      <c r="AB197" s="22"/>
      <c r="AC197" s="21">
        <f t="shared" si="67"/>
        <v>3.132383410777119</v>
      </c>
      <c r="AD197" s="30">
        <v>126968.8841456184</v>
      </c>
      <c r="AE197" s="24">
        <f t="shared" si="68"/>
        <v>3977.1522638261704</v>
      </c>
      <c r="AF197" s="25"/>
      <c r="AG197" s="26">
        <f t="shared" si="69"/>
        <v>1771349193.6065378</v>
      </c>
      <c r="AH197" s="20">
        <f t="shared" si="70"/>
        <v>0.9550239179863063</v>
      </c>
      <c r="AI197" s="20">
        <f t="shared" si="71"/>
        <v>0.6022206145746275</v>
      </c>
      <c r="AJ197" s="20">
        <f t="shared" si="72"/>
        <v>1.0492117035467063</v>
      </c>
      <c r="AK197" s="20">
        <f t="shared" si="73"/>
        <v>1.0492117035467063</v>
      </c>
      <c r="AL197" s="20">
        <f t="shared" si="74"/>
        <v>2.606</v>
      </c>
    </row>
    <row r="198" spans="1:38" ht="15">
      <c r="A198" s="12" t="s">
        <v>432</v>
      </c>
      <c r="B198" s="13" t="s">
        <v>433</v>
      </c>
      <c r="C198" s="14" t="s">
        <v>413</v>
      </c>
      <c r="D198" s="61"/>
      <c r="E198" s="32">
        <v>33504226</v>
      </c>
      <c r="F198" s="29">
        <v>92.42</v>
      </c>
      <c r="G198" s="17">
        <f t="shared" si="57"/>
        <v>0.9242</v>
      </c>
      <c r="H198" s="15">
        <v>262326.69</v>
      </c>
      <c r="J198" s="15">
        <v>10992.75</v>
      </c>
      <c r="K198" s="15">
        <v>2944.52</v>
      </c>
      <c r="L198" s="18">
        <f t="shared" si="58"/>
        <v>276263.96</v>
      </c>
      <c r="M198" s="15">
        <v>213762.63</v>
      </c>
      <c r="N198" s="15">
        <v>163019.62</v>
      </c>
      <c r="P198" s="18">
        <f t="shared" si="59"/>
        <v>376782.25</v>
      </c>
      <c r="Q198" s="15">
        <v>105932.51</v>
      </c>
      <c r="T198" s="19">
        <f t="shared" si="60"/>
        <v>105932.51</v>
      </c>
      <c r="U198" s="18">
        <f t="shared" si="61"/>
        <v>758978.72</v>
      </c>
      <c r="V198" s="20">
        <f t="shared" si="62"/>
        <v>0.31617656232380953</v>
      </c>
      <c r="W198" s="20">
        <f t="shared" si="75"/>
        <v>0</v>
      </c>
      <c r="X198" s="20">
        <f t="shared" si="63"/>
        <v>0</v>
      </c>
      <c r="Y198" s="20">
        <f t="shared" si="64"/>
        <v>0.31617656232380953</v>
      </c>
      <c r="Z198" s="21">
        <f t="shared" si="65"/>
        <v>1.1245812692404833</v>
      </c>
      <c r="AA198" s="21">
        <f t="shared" si="66"/>
        <v>0.8245645191146933</v>
      </c>
      <c r="AB198" s="22"/>
      <c r="AC198" s="21">
        <f t="shared" si="67"/>
        <v>2.265322350678986</v>
      </c>
      <c r="AD198" s="30">
        <v>157520</v>
      </c>
      <c r="AE198" s="24">
        <f t="shared" si="68"/>
        <v>3568.335766789539</v>
      </c>
      <c r="AF198" s="25"/>
      <c r="AG198" s="26">
        <f t="shared" si="69"/>
        <v>36252138.06535382</v>
      </c>
      <c r="AH198" s="20">
        <f t="shared" si="70"/>
        <v>0.7620625285657995</v>
      </c>
      <c r="AI198" s="20">
        <f t="shared" si="71"/>
        <v>1.0393380090320548</v>
      </c>
      <c r="AJ198" s="20">
        <f t="shared" si="72"/>
        <v>0.2922103788996648</v>
      </c>
      <c r="AK198" s="20">
        <f t="shared" si="73"/>
        <v>0.2922103788996648</v>
      </c>
      <c r="AL198" s="20">
        <f t="shared" si="74"/>
        <v>2.093</v>
      </c>
    </row>
    <row r="199" spans="1:38" ht="15">
      <c r="A199" s="12" t="s">
        <v>434</v>
      </c>
      <c r="B199" s="13" t="s">
        <v>435</v>
      </c>
      <c r="C199" s="14" t="s">
        <v>413</v>
      </c>
      <c r="D199" s="61"/>
      <c r="E199" s="32">
        <v>81115597</v>
      </c>
      <c r="F199" s="29">
        <v>67.5</v>
      </c>
      <c r="G199" s="17">
        <f t="shared" si="57"/>
        <v>0.675</v>
      </c>
      <c r="H199" s="15">
        <v>1018553.25</v>
      </c>
      <c r="J199" s="15">
        <v>42686</v>
      </c>
      <c r="K199" s="15">
        <v>11433.05</v>
      </c>
      <c r="L199" s="18">
        <f t="shared" si="58"/>
        <v>1072672.3</v>
      </c>
      <c r="M199" s="15">
        <v>892135</v>
      </c>
      <c r="N199" s="15">
        <v>577866.27</v>
      </c>
      <c r="P199" s="18">
        <f t="shared" si="59"/>
        <v>1470001.27</v>
      </c>
      <c r="Q199" s="15">
        <v>176320</v>
      </c>
      <c r="T199" s="19">
        <f t="shared" si="60"/>
        <v>176320</v>
      </c>
      <c r="U199" s="18">
        <f t="shared" si="61"/>
        <v>2718993.5700000003</v>
      </c>
      <c r="V199" s="20">
        <f t="shared" si="62"/>
        <v>0.21736880023209346</v>
      </c>
      <c r="W199" s="20">
        <f t="shared" si="75"/>
        <v>0</v>
      </c>
      <c r="X199" s="20">
        <f t="shared" si="63"/>
        <v>0</v>
      </c>
      <c r="Y199" s="20">
        <f t="shared" si="64"/>
        <v>0.21736880023209346</v>
      </c>
      <c r="Z199" s="21">
        <f t="shared" si="65"/>
        <v>1.8122301066217883</v>
      </c>
      <c r="AA199" s="21">
        <f t="shared" si="66"/>
        <v>1.3223995626882954</v>
      </c>
      <c r="AB199" s="22"/>
      <c r="AC199" s="21">
        <f t="shared" si="67"/>
        <v>3.351998469542177</v>
      </c>
      <c r="AD199" s="30">
        <v>133381.81818181818</v>
      </c>
      <c r="AE199" s="24">
        <f t="shared" si="68"/>
        <v>4470.956504102075</v>
      </c>
      <c r="AF199" s="25"/>
      <c r="AG199" s="26">
        <f t="shared" si="69"/>
        <v>120171254.8148148</v>
      </c>
      <c r="AH199" s="20">
        <f t="shared" si="70"/>
        <v>0.8926197048145994</v>
      </c>
      <c r="AI199" s="20">
        <f t="shared" si="71"/>
        <v>1.223255321969707</v>
      </c>
      <c r="AJ199" s="20">
        <f t="shared" si="72"/>
        <v>0.1467239401566631</v>
      </c>
      <c r="AK199" s="20">
        <f t="shared" si="73"/>
        <v>0.1467239401566631</v>
      </c>
      <c r="AL199" s="20">
        <f t="shared" si="74"/>
        <v>2.263</v>
      </c>
    </row>
    <row r="200" spans="1:38" ht="15">
      <c r="A200" s="12" t="s">
        <v>436</v>
      </c>
      <c r="B200" s="13" t="s">
        <v>437</v>
      </c>
      <c r="C200" s="14" t="s">
        <v>413</v>
      </c>
      <c r="D200" s="61"/>
      <c r="E200" s="32">
        <v>630201916</v>
      </c>
      <c r="F200" s="29">
        <v>102.35</v>
      </c>
      <c r="G200" s="17">
        <f t="shared" si="57"/>
        <v>1.0234999999999999</v>
      </c>
      <c r="H200" s="15">
        <v>5653180.8</v>
      </c>
      <c r="J200" s="15">
        <v>236719.89</v>
      </c>
      <c r="K200" s="15">
        <v>63411.81</v>
      </c>
      <c r="L200" s="18">
        <f t="shared" si="58"/>
        <v>5953312.499999999</v>
      </c>
      <c r="M200" s="15">
        <v>6707157.5</v>
      </c>
      <c r="N200" s="15">
        <v>2862239.33</v>
      </c>
      <c r="P200" s="18">
        <f t="shared" si="59"/>
        <v>9569396.83</v>
      </c>
      <c r="Q200" s="15">
        <v>185000</v>
      </c>
      <c r="T200" s="19">
        <f t="shared" si="60"/>
        <v>185000</v>
      </c>
      <c r="U200" s="18">
        <f t="shared" si="61"/>
        <v>15707709.330000002</v>
      </c>
      <c r="V200" s="20">
        <f t="shared" si="62"/>
        <v>0.029355670825983338</v>
      </c>
      <c r="W200" s="20">
        <f t="shared" si="75"/>
        <v>0</v>
      </c>
      <c r="X200" s="20">
        <f t="shared" si="63"/>
        <v>0</v>
      </c>
      <c r="Y200" s="20">
        <f t="shared" si="64"/>
        <v>0.029355670825983338</v>
      </c>
      <c r="Z200" s="21">
        <f t="shared" si="65"/>
        <v>1.5184652072685858</v>
      </c>
      <c r="AA200" s="21">
        <f t="shared" si="66"/>
        <v>0.9446674706714157</v>
      </c>
      <c r="AB200" s="22"/>
      <c r="AC200" s="21">
        <f t="shared" si="67"/>
        <v>2.4924883487659852</v>
      </c>
      <c r="AD200" s="30">
        <v>175293.3799190879</v>
      </c>
      <c r="AE200" s="24">
        <f t="shared" si="68"/>
        <v>4369.167070641359</v>
      </c>
      <c r="AF200" s="25"/>
      <c r="AG200" s="26">
        <f t="shared" si="69"/>
        <v>615732209.0864681</v>
      </c>
      <c r="AH200" s="20">
        <f t="shared" si="70"/>
        <v>0.9668671562321938</v>
      </c>
      <c r="AI200" s="20">
        <f t="shared" si="71"/>
        <v>1.5541491396393974</v>
      </c>
      <c r="AJ200" s="20">
        <f t="shared" si="72"/>
        <v>0.030045529090393937</v>
      </c>
      <c r="AK200" s="20">
        <f t="shared" si="73"/>
        <v>0.030045529090393937</v>
      </c>
      <c r="AL200" s="20">
        <f t="shared" si="74"/>
        <v>2.5509999999999997</v>
      </c>
    </row>
    <row r="201" spans="1:38" ht="15">
      <c r="A201" s="12" t="s">
        <v>438</v>
      </c>
      <c r="B201" s="13" t="s">
        <v>439</v>
      </c>
      <c r="C201" s="14" t="s">
        <v>413</v>
      </c>
      <c r="D201" s="61"/>
      <c r="E201" s="32">
        <v>2129712834</v>
      </c>
      <c r="F201" s="29">
        <v>51.38</v>
      </c>
      <c r="G201" s="17">
        <f t="shared" si="57"/>
        <v>0.5138</v>
      </c>
      <c r="H201" s="15">
        <v>37220444.35</v>
      </c>
      <c r="J201" s="15">
        <v>0</v>
      </c>
      <c r="K201" s="15">
        <v>417576.85</v>
      </c>
      <c r="L201" s="18">
        <f t="shared" si="58"/>
        <v>37638021.2</v>
      </c>
      <c r="M201" s="15">
        <v>21731439</v>
      </c>
      <c r="P201" s="18">
        <f t="shared" si="59"/>
        <v>21731439</v>
      </c>
      <c r="Q201" s="15">
        <v>27214018.39</v>
      </c>
      <c r="S201" s="15">
        <v>1366670</v>
      </c>
      <c r="T201" s="19">
        <f t="shared" si="60"/>
        <v>28580688.39</v>
      </c>
      <c r="U201" s="18">
        <f t="shared" si="61"/>
        <v>87950148.59</v>
      </c>
      <c r="V201" s="20">
        <f t="shared" si="62"/>
        <v>1.2778257216437472</v>
      </c>
      <c r="W201" s="20">
        <f t="shared" si="75"/>
        <v>0.064171562390087</v>
      </c>
      <c r="X201" s="20">
        <f t="shared" si="63"/>
        <v>0</v>
      </c>
      <c r="Y201" s="20">
        <f t="shared" si="64"/>
        <v>1.3419972840338343</v>
      </c>
      <c r="Z201" s="21">
        <f t="shared" si="65"/>
        <v>1.0203929211988774</v>
      </c>
      <c r="AA201" s="21">
        <f t="shared" si="66"/>
        <v>1.767281513222078</v>
      </c>
      <c r="AB201" s="22"/>
      <c r="AC201" s="21">
        <f t="shared" si="67"/>
        <v>4.129671718454789</v>
      </c>
      <c r="AD201" s="30">
        <v>95535.12921594393</v>
      </c>
      <c r="AE201" s="24">
        <f t="shared" si="68"/>
        <v>3945.2872124200753</v>
      </c>
      <c r="AF201" s="25"/>
      <c r="AG201" s="26">
        <f t="shared" si="69"/>
        <v>4145023032.308291</v>
      </c>
      <c r="AH201" s="20">
        <f t="shared" si="70"/>
        <v>0.9080292414935038</v>
      </c>
      <c r="AI201" s="20">
        <f t="shared" si="71"/>
        <v>0.5242778829119833</v>
      </c>
      <c r="AJ201" s="20">
        <f t="shared" si="72"/>
        <v>0.6565468557805574</v>
      </c>
      <c r="AK201" s="20">
        <f t="shared" si="73"/>
        <v>0.6895182045365841</v>
      </c>
      <c r="AL201" s="20">
        <f t="shared" si="74"/>
        <v>2.122</v>
      </c>
    </row>
    <row r="202" spans="1:38" ht="15">
      <c r="A202" s="12" t="s">
        <v>440</v>
      </c>
      <c r="B202" s="13" t="s">
        <v>441</v>
      </c>
      <c r="C202" s="14" t="s">
        <v>442</v>
      </c>
      <c r="D202" s="61"/>
      <c r="E202" s="32">
        <v>2748408356</v>
      </c>
      <c r="F202" s="29">
        <v>93.01</v>
      </c>
      <c r="G202" s="17">
        <f t="shared" si="57"/>
        <v>0.9301</v>
      </c>
      <c r="H202" s="15">
        <v>13058905.09</v>
      </c>
      <c r="K202" s="15">
        <v>441629.26</v>
      </c>
      <c r="L202" s="18">
        <f t="shared" si="58"/>
        <v>13500534.35</v>
      </c>
      <c r="M202" s="15">
        <v>32959663</v>
      </c>
      <c r="P202" s="18">
        <f t="shared" si="59"/>
        <v>32959663</v>
      </c>
      <c r="Q202" s="15">
        <v>42882241.53</v>
      </c>
      <c r="S202" s="15">
        <v>1015762</v>
      </c>
      <c r="T202" s="19">
        <f t="shared" si="60"/>
        <v>43898003.53</v>
      </c>
      <c r="U202" s="18">
        <f t="shared" si="61"/>
        <v>90358200.88000001</v>
      </c>
      <c r="V202" s="20">
        <f t="shared" si="62"/>
        <v>1.5602572825972008</v>
      </c>
      <c r="W202" s="20">
        <f t="shared" si="75"/>
        <v>0.03695819064814399</v>
      </c>
      <c r="X202" s="20">
        <f t="shared" si="63"/>
        <v>0</v>
      </c>
      <c r="Y202" s="20">
        <f t="shared" si="64"/>
        <v>1.5972154732453447</v>
      </c>
      <c r="Z202" s="21">
        <f t="shared" si="65"/>
        <v>1.199227288333859</v>
      </c>
      <c r="AA202" s="21">
        <f t="shared" si="66"/>
        <v>0.4912128257988748</v>
      </c>
      <c r="AB202" s="22"/>
      <c r="AC202" s="21">
        <f t="shared" si="67"/>
        <v>3.287655587378079</v>
      </c>
      <c r="AD202" s="30">
        <v>244562.02773792445</v>
      </c>
      <c r="AE202" s="24">
        <f t="shared" si="68"/>
        <v>8040.357169531001</v>
      </c>
      <c r="AF202" s="25"/>
      <c r="AG202" s="26">
        <f t="shared" si="69"/>
        <v>2954960064.5091925</v>
      </c>
      <c r="AH202" s="20">
        <f t="shared" si="70"/>
        <v>0.45687704927553346</v>
      </c>
      <c r="AI202" s="20">
        <f t="shared" si="71"/>
        <v>1.1154013008793227</v>
      </c>
      <c r="AJ202" s="20">
        <f t="shared" si="72"/>
        <v>1.4511952985436565</v>
      </c>
      <c r="AK202" s="20">
        <f t="shared" si="73"/>
        <v>1.4855701116654951</v>
      </c>
      <c r="AL202" s="20">
        <f t="shared" si="74"/>
        <v>3.058</v>
      </c>
    </row>
    <row r="203" spans="1:38" ht="15">
      <c r="A203" s="12" t="s">
        <v>443</v>
      </c>
      <c r="B203" s="13" t="s">
        <v>444</v>
      </c>
      <c r="C203" s="14" t="s">
        <v>442</v>
      </c>
      <c r="D203" s="61"/>
      <c r="E203" s="32">
        <v>4168551687</v>
      </c>
      <c r="F203" s="29">
        <v>96.14</v>
      </c>
      <c r="G203" s="17">
        <f t="shared" si="57"/>
        <v>0.9614</v>
      </c>
      <c r="H203" s="15">
        <v>20179178.71</v>
      </c>
      <c r="K203" s="15">
        <v>683316.32</v>
      </c>
      <c r="L203" s="18">
        <f t="shared" si="58"/>
        <v>20862495.03</v>
      </c>
      <c r="M203" s="15">
        <v>63082627</v>
      </c>
      <c r="P203" s="18">
        <f t="shared" si="59"/>
        <v>63082627</v>
      </c>
      <c r="Q203" s="15">
        <v>54993890.68</v>
      </c>
      <c r="R203" s="15">
        <v>208428</v>
      </c>
      <c r="S203" s="15">
        <v>1517816</v>
      </c>
      <c r="T203" s="19">
        <f t="shared" si="60"/>
        <v>56720134.68</v>
      </c>
      <c r="U203" s="18">
        <f t="shared" si="61"/>
        <v>140665256.71</v>
      </c>
      <c r="V203" s="20">
        <f t="shared" si="62"/>
        <v>1.3192565382241355</v>
      </c>
      <c r="W203" s="20">
        <f t="shared" si="75"/>
        <v>0.036411111435500354</v>
      </c>
      <c r="X203" s="20">
        <f t="shared" si="63"/>
        <v>0.00500000997108903</v>
      </c>
      <c r="Y203" s="20">
        <f t="shared" si="64"/>
        <v>1.3606676596307248</v>
      </c>
      <c r="Z203" s="21">
        <f t="shared" si="65"/>
        <v>1.5132984244079015</v>
      </c>
      <c r="AA203" s="21">
        <f t="shared" si="66"/>
        <v>0.5004734640825386</v>
      </c>
      <c r="AB203" s="22"/>
      <c r="AC203" s="21">
        <f t="shared" si="67"/>
        <v>3.374439548121165</v>
      </c>
      <c r="AD203" s="30">
        <v>280312.9972565158</v>
      </c>
      <c r="AE203" s="24">
        <f t="shared" si="68"/>
        <v>9458.992637947666</v>
      </c>
      <c r="AF203" s="25"/>
      <c r="AG203" s="26">
        <f t="shared" si="69"/>
        <v>4335918126.690244</v>
      </c>
      <c r="AH203" s="20">
        <f t="shared" si="70"/>
        <v>0.4811551883689526</v>
      </c>
      <c r="AI203" s="20">
        <f t="shared" si="71"/>
        <v>1.4548851052257565</v>
      </c>
      <c r="AJ203" s="20">
        <f t="shared" si="72"/>
        <v>1.2683332358486838</v>
      </c>
      <c r="AK203" s="20">
        <f t="shared" si="73"/>
        <v>1.308145887968979</v>
      </c>
      <c r="AL203" s="20">
        <f t="shared" si="74"/>
        <v>3.2439999999999998</v>
      </c>
    </row>
    <row r="204" spans="1:38" ht="15">
      <c r="A204" s="12" t="s">
        <v>445</v>
      </c>
      <c r="B204" s="13" t="s">
        <v>446</v>
      </c>
      <c r="C204" s="14" t="s">
        <v>442</v>
      </c>
      <c r="D204" s="61"/>
      <c r="E204" s="32">
        <v>1022421277</v>
      </c>
      <c r="F204" s="29">
        <v>99.39</v>
      </c>
      <c r="G204" s="17">
        <f t="shared" si="57"/>
        <v>0.9939</v>
      </c>
      <c r="H204" s="15">
        <v>4754063.82</v>
      </c>
      <c r="K204" s="15">
        <v>160645.11</v>
      </c>
      <c r="L204" s="18">
        <f t="shared" si="58"/>
        <v>4914708.930000001</v>
      </c>
      <c r="N204" s="15">
        <v>11796503.21</v>
      </c>
      <c r="P204" s="18">
        <f t="shared" si="59"/>
        <v>11796503.21</v>
      </c>
      <c r="Q204" s="15">
        <v>6809280.35</v>
      </c>
      <c r="R204" s="15">
        <v>102242</v>
      </c>
      <c r="S204" s="15">
        <v>359559</v>
      </c>
      <c r="T204" s="19">
        <f t="shared" si="60"/>
        <v>7271081.35</v>
      </c>
      <c r="U204" s="18">
        <f t="shared" si="61"/>
        <v>23982293.490000002</v>
      </c>
      <c r="V204" s="20">
        <f t="shared" si="62"/>
        <v>0.66599556397925</v>
      </c>
      <c r="W204" s="20">
        <f t="shared" si="75"/>
        <v>0.03516740193973878</v>
      </c>
      <c r="X204" s="20">
        <f t="shared" si="63"/>
        <v>0.009999987510040834</v>
      </c>
      <c r="Y204" s="20">
        <f t="shared" si="64"/>
        <v>0.7111629534290296</v>
      </c>
      <c r="Z204" s="21">
        <f t="shared" si="65"/>
        <v>1.1537810758998905</v>
      </c>
      <c r="AA204" s="21">
        <f t="shared" si="66"/>
        <v>0.48069313897895344</v>
      </c>
      <c r="AB204" s="22"/>
      <c r="AC204" s="21">
        <f t="shared" si="67"/>
        <v>2.3456371683078734</v>
      </c>
      <c r="AD204" s="30">
        <v>424910.11029411765</v>
      </c>
      <c r="AE204" s="24">
        <f t="shared" si="68"/>
        <v>9966.849478956803</v>
      </c>
      <c r="AF204" s="25"/>
      <c r="AG204" s="26">
        <f t="shared" si="69"/>
        <v>1028696324.5799376</v>
      </c>
      <c r="AH204" s="20">
        <f t="shared" si="70"/>
        <v>0.47776091083118183</v>
      </c>
      <c r="AI204" s="20">
        <f t="shared" si="71"/>
        <v>1.1467430113369013</v>
      </c>
      <c r="AJ204" s="20">
        <f t="shared" si="72"/>
        <v>0.6619329910389765</v>
      </c>
      <c r="AK204" s="20">
        <f t="shared" si="73"/>
        <v>0.7068248594131126</v>
      </c>
      <c r="AL204" s="20">
        <f t="shared" si="74"/>
        <v>2.332</v>
      </c>
    </row>
    <row r="205" spans="1:38" ht="15">
      <c r="A205" s="12" t="s">
        <v>447</v>
      </c>
      <c r="B205" s="13" t="s">
        <v>448</v>
      </c>
      <c r="C205" s="14" t="s">
        <v>442</v>
      </c>
      <c r="D205" s="61"/>
      <c r="E205" s="32">
        <v>2246806600</v>
      </c>
      <c r="F205" s="29">
        <v>100.67</v>
      </c>
      <c r="G205" s="17">
        <f t="shared" si="57"/>
        <v>1.0067</v>
      </c>
      <c r="H205" s="15">
        <v>10426387.059999999</v>
      </c>
      <c r="K205" s="15">
        <v>353236.24</v>
      </c>
      <c r="L205" s="18">
        <f t="shared" si="58"/>
        <v>10779623.299999999</v>
      </c>
      <c r="M205" s="15">
        <v>24397090</v>
      </c>
      <c r="P205" s="18">
        <f t="shared" si="59"/>
        <v>24397090</v>
      </c>
      <c r="Q205" s="15">
        <v>8021535.62</v>
      </c>
      <c r="R205" s="15">
        <v>44936.13</v>
      </c>
      <c r="S205" s="15">
        <v>778399.74</v>
      </c>
      <c r="T205" s="19">
        <f t="shared" si="60"/>
        <v>8844871.49</v>
      </c>
      <c r="U205" s="18">
        <f t="shared" si="61"/>
        <v>44021584.79000001</v>
      </c>
      <c r="V205" s="20">
        <f t="shared" si="62"/>
        <v>0.35701940790097375</v>
      </c>
      <c r="W205" s="20">
        <f t="shared" si="75"/>
        <v>0.0346447148588579</v>
      </c>
      <c r="X205" s="20">
        <f t="shared" si="63"/>
        <v>0.0019999999109847726</v>
      </c>
      <c r="Y205" s="20">
        <f t="shared" si="64"/>
        <v>0.39366412267081646</v>
      </c>
      <c r="Z205" s="21">
        <f t="shared" si="65"/>
        <v>1.0858562548285198</v>
      </c>
      <c r="AA205" s="21">
        <f t="shared" si="66"/>
        <v>0.47977530865362417</v>
      </c>
      <c r="AB205" s="22"/>
      <c r="AC205" s="21">
        <f t="shared" si="67"/>
        <v>1.9592956861529607</v>
      </c>
      <c r="AD205" s="30">
        <v>470604.29009193054</v>
      </c>
      <c r="AE205" s="24">
        <f t="shared" si="68"/>
        <v>9220.52955462196</v>
      </c>
      <c r="AF205" s="25"/>
      <c r="AG205" s="26">
        <f t="shared" si="69"/>
        <v>2231853183.669415</v>
      </c>
      <c r="AH205" s="20">
        <f t="shared" si="70"/>
        <v>0.48298980322160345</v>
      </c>
      <c r="AI205" s="20">
        <f t="shared" si="71"/>
        <v>1.0931314917358708</v>
      </c>
      <c r="AJ205" s="20">
        <f t="shared" si="72"/>
        <v>0.3594114379339103</v>
      </c>
      <c r="AK205" s="20">
        <f t="shared" si="73"/>
        <v>0.39630167229271096</v>
      </c>
      <c r="AL205" s="20">
        <f t="shared" si="74"/>
        <v>1.972</v>
      </c>
    </row>
    <row r="206" spans="1:38" ht="15">
      <c r="A206" s="12" t="s">
        <v>449</v>
      </c>
      <c r="B206" s="13" t="s">
        <v>450</v>
      </c>
      <c r="C206" s="14" t="s">
        <v>442</v>
      </c>
      <c r="D206" s="61"/>
      <c r="E206" s="32">
        <v>3412625772</v>
      </c>
      <c r="F206" s="29">
        <v>98.76</v>
      </c>
      <c r="G206" s="17">
        <f t="shared" si="57"/>
        <v>0.9876</v>
      </c>
      <c r="H206" s="15">
        <v>15926957.27</v>
      </c>
      <c r="K206" s="15">
        <v>537422.49</v>
      </c>
      <c r="L206" s="18">
        <f t="shared" si="58"/>
        <v>16464379.76</v>
      </c>
      <c r="M206" s="15">
        <v>20364499</v>
      </c>
      <c r="P206" s="18">
        <f t="shared" si="59"/>
        <v>20364499</v>
      </c>
      <c r="Q206" s="15">
        <v>80311914</v>
      </c>
      <c r="S206" s="15">
        <v>1205488</v>
      </c>
      <c r="T206" s="19">
        <f t="shared" si="60"/>
        <v>81517402</v>
      </c>
      <c r="U206" s="18">
        <f t="shared" si="61"/>
        <v>118346280.75999999</v>
      </c>
      <c r="V206" s="20">
        <f t="shared" si="62"/>
        <v>2.353375944674194</v>
      </c>
      <c r="W206" s="20">
        <f t="shared" si="75"/>
        <v>0.03532435375395741</v>
      </c>
      <c r="X206" s="20">
        <f t="shared" si="63"/>
        <v>0</v>
      </c>
      <c r="Y206" s="20">
        <f t="shared" si="64"/>
        <v>2.388700298428151</v>
      </c>
      <c r="Z206" s="21">
        <f t="shared" si="65"/>
        <v>0.5967398818554078</v>
      </c>
      <c r="AA206" s="21">
        <f t="shared" si="66"/>
        <v>0.482454885475207</v>
      </c>
      <c r="AB206" s="22"/>
      <c r="AC206" s="21">
        <f t="shared" si="67"/>
        <v>3.467895065758766</v>
      </c>
      <c r="AD206" s="30">
        <v>241990.1707234618</v>
      </c>
      <c r="AE206" s="24">
        <f t="shared" si="68"/>
        <v>8391.965190140147</v>
      </c>
      <c r="AF206" s="25"/>
      <c r="AG206" s="26">
        <f t="shared" si="69"/>
        <v>3455473645.2004857</v>
      </c>
      <c r="AH206" s="20">
        <f t="shared" si="70"/>
        <v>0.47647244489531454</v>
      </c>
      <c r="AI206" s="20">
        <f t="shared" si="71"/>
        <v>0.5893403073204008</v>
      </c>
      <c r="AJ206" s="20">
        <f t="shared" si="72"/>
        <v>2.324194082960234</v>
      </c>
      <c r="AK206" s="20">
        <f t="shared" si="73"/>
        <v>2.3590804147276425</v>
      </c>
      <c r="AL206" s="20">
        <f t="shared" si="74"/>
        <v>3.424</v>
      </c>
    </row>
    <row r="207" spans="1:38" ht="15">
      <c r="A207" s="12" t="s">
        <v>451</v>
      </c>
      <c r="B207" s="13" t="s">
        <v>452</v>
      </c>
      <c r="C207" s="14" t="s">
        <v>442</v>
      </c>
      <c r="D207" s="61"/>
      <c r="E207" s="32">
        <v>763237133</v>
      </c>
      <c r="F207" s="29">
        <v>102.23</v>
      </c>
      <c r="G207" s="17">
        <f t="shared" si="57"/>
        <v>1.0223</v>
      </c>
      <c r="H207" s="15">
        <v>3405706.65</v>
      </c>
      <c r="K207" s="15">
        <v>115371.56</v>
      </c>
      <c r="L207" s="18">
        <f t="shared" si="58"/>
        <v>3521078.21</v>
      </c>
      <c r="M207" s="15">
        <v>4203061.5</v>
      </c>
      <c r="N207" s="15">
        <v>2994868.42</v>
      </c>
      <c r="P207" s="18">
        <f t="shared" si="59"/>
        <v>7197929.92</v>
      </c>
      <c r="Q207" s="15">
        <v>3264197.18</v>
      </c>
      <c r="T207" s="19">
        <f t="shared" si="60"/>
        <v>3264197.18</v>
      </c>
      <c r="U207" s="18">
        <f t="shared" si="61"/>
        <v>13983205.31</v>
      </c>
      <c r="V207" s="20">
        <f t="shared" si="62"/>
        <v>0.42767798353437814</v>
      </c>
      <c r="W207" s="20">
        <f t="shared" si="75"/>
        <v>0</v>
      </c>
      <c r="X207" s="20">
        <f t="shared" si="63"/>
        <v>0</v>
      </c>
      <c r="Y207" s="20">
        <f t="shared" si="64"/>
        <v>0.42767798353437814</v>
      </c>
      <c r="Z207" s="21">
        <f t="shared" si="65"/>
        <v>0.9430791046168872</v>
      </c>
      <c r="AA207" s="21">
        <f t="shared" si="66"/>
        <v>0.461334761866205</v>
      </c>
      <c r="AB207" s="22"/>
      <c r="AC207" s="21">
        <f t="shared" si="67"/>
        <v>1.8320918500174703</v>
      </c>
      <c r="AD207" s="30">
        <v>937835.923566879</v>
      </c>
      <c r="AE207" s="24">
        <f t="shared" si="68"/>
        <v>17182.015522204863</v>
      </c>
      <c r="AF207" s="25"/>
      <c r="AG207" s="26">
        <f t="shared" si="69"/>
        <v>746588215.7879292</v>
      </c>
      <c r="AH207" s="20">
        <f t="shared" si="70"/>
        <v>0.4716225270558213</v>
      </c>
      <c r="AI207" s="20">
        <f t="shared" si="71"/>
        <v>0.9641097686498438</v>
      </c>
      <c r="AJ207" s="20">
        <f t="shared" si="72"/>
        <v>0.4372152025671948</v>
      </c>
      <c r="AK207" s="20">
        <f t="shared" si="73"/>
        <v>0.4372152025671948</v>
      </c>
      <c r="AL207" s="20">
        <f t="shared" si="74"/>
        <v>1.873</v>
      </c>
    </row>
    <row r="208" spans="1:38" ht="15">
      <c r="A208" s="12" t="s">
        <v>453</v>
      </c>
      <c r="B208" s="28" t="s">
        <v>421</v>
      </c>
      <c r="C208" s="14" t="s">
        <v>442</v>
      </c>
      <c r="D208" s="61"/>
      <c r="E208" s="32">
        <v>2687207540</v>
      </c>
      <c r="F208" s="29">
        <v>96.36</v>
      </c>
      <c r="G208" s="17">
        <f t="shared" si="57"/>
        <v>0.9636</v>
      </c>
      <c r="H208" s="15">
        <v>12599755.76</v>
      </c>
      <c r="K208" s="15">
        <v>426917.27</v>
      </c>
      <c r="L208" s="18">
        <f t="shared" si="58"/>
        <v>13026673.03</v>
      </c>
      <c r="M208" s="15">
        <v>10006617</v>
      </c>
      <c r="N208" s="15">
        <v>14115521.4</v>
      </c>
      <c r="P208" s="18">
        <f t="shared" si="59"/>
        <v>24122138.4</v>
      </c>
      <c r="Q208" s="15">
        <v>12282365.99</v>
      </c>
      <c r="R208" s="15">
        <v>268725</v>
      </c>
      <c r="S208" s="15">
        <v>976076</v>
      </c>
      <c r="T208" s="19">
        <f t="shared" si="60"/>
        <v>13527166.99</v>
      </c>
      <c r="U208" s="18">
        <f t="shared" si="61"/>
        <v>50675978.42</v>
      </c>
      <c r="V208" s="20">
        <f t="shared" si="62"/>
        <v>0.45706800859899344</v>
      </c>
      <c r="W208" s="20">
        <f t="shared" si="75"/>
        <v>0.03632305973657695</v>
      </c>
      <c r="X208" s="20">
        <f t="shared" si="63"/>
        <v>0.010000158007892461</v>
      </c>
      <c r="Y208" s="20">
        <f t="shared" si="64"/>
        <v>0.5033912263434629</v>
      </c>
      <c r="Z208" s="21">
        <f t="shared" si="65"/>
        <v>0.8976656265261893</v>
      </c>
      <c r="AA208" s="21">
        <f t="shared" si="66"/>
        <v>0.4847661684515815</v>
      </c>
      <c r="AB208" s="22"/>
      <c r="AC208" s="21">
        <f t="shared" si="67"/>
        <v>1.8858230213212337</v>
      </c>
      <c r="AD208" s="30">
        <v>442450.08</v>
      </c>
      <c r="AE208" s="24">
        <f t="shared" si="68"/>
        <v>8343.825466494216</v>
      </c>
      <c r="AF208" s="25"/>
      <c r="AG208" s="26">
        <f t="shared" si="69"/>
        <v>2788716832.710668</v>
      </c>
      <c r="AH208" s="20">
        <f t="shared" si="70"/>
        <v>0.467120679919944</v>
      </c>
      <c r="AI208" s="20">
        <f t="shared" si="71"/>
        <v>0.864990597720636</v>
      </c>
      <c r="AJ208" s="20">
        <f t="shared" si="72"/>
        <v>0.4404307330859902</v>
      </c>
      <c r="AK208" s="20">
        <f t="shared" si="73"/>
        <v>0.4850677857045608</v>
      </c>
      <c r="AL208" s="20">
        <f t="shared" si="74"/>
        <v>1.8170000000000002</v>
      </c>
    </row>
    <row r="209" spans="1:38" ht="15">
      <c r="A209" s="12" t="s">
        <v>454</v>
      </c>
      <c r="B209" s="13" t="s">
        <v>455</v>
      </c>
      <c r="C209" s="14" t="s">
        <v>442</v>
      </c>
      <c r="D209" s="61"/>
      <c r="E209" s="32">
        <v>1410160201</v>
      </c>
      <c r="F209" s="29">
        <v>96.38</v>
      </c>
      <c r="G209" s="17">
        <f t="shared" si="57"/>
        <v>0.9638</v>
      </c>
      <c r="H209" s="15">
        <v>6482617.119999999</v>
      </c>
      <c r="K209" s="15">
        <v>219429.74</v>
      </c>
      <c r="L209" s="18">
        <f t="shared" si="58"/>
        <v>6702046.859999999</v>
      </c>
      <c r="M209" s="15">
        <v>26344109</v>
      </c>
      <c r="P209" s="18">
        <f t="shared" si="59"/>
        <v>26344109</v>
      </c>
      <c r="Q209" s="15">
        <v>9482167.97</v>
      </c>
      <c r="S209" s="15">
        <v>487094.46</v>
      </c>
      <c r="T209" s="19">
        <f t="shared" si="60"/>
        <v>9969262.430000002</v>
      </c>
      <c r="U209" s="18">
        <f t="shared" si="61"/>
        <v>43015418.29</v>
      </c>
      <c r="V209" s="20">
        <f t="shared" si="62"/>
        <v>0.6724177836869756</v>
      </c>
      <c r="W209" s="20">
        <f t="shared" si="75"/>
        <v>0.034541781824120564</v>
      </c>
      <c r="X209" s="20">
        <f t="shared" si="63"/>
        <v>0</v>
      </c>
      <c r="Y209" s="20">
        <f t="shared" si="64"/>
        <v>0.7069595655110963</v>
      </c>
      <c r="Z209" s="21">
        <f t="shared" si="65"/>
        <v>1.8681642682383433</v>
      </c>
      <c r="AA209" s="21">
        <f t="shared" si="66"/>
        <v>0.47526847341509953</v>
      </c>
      <c r="AB209" s="22"/>
      <c r="AC209" s="21">
        <f t="shared" si="67"/>
        <v>3.050392307164539</v>
      </c>
      <c r="AD209" s="30">
        <v>576892.9786306149</v>
      </c>
      <c r="AE209" s="24">
        <f t="shared" si="68"/>
        <v>17597.499040720646</v>
      </c>
      <c r="AF209" s="25"/>
      <c r="AG209" s="26">
        <f t="shared" si="69"/>
        <v>1463125338.2444491</v>
      </c>
      <c r="AH209" s="20">
        <f t="shared" si="70"/>
        <v>0.4580637546774729</v>
      </c>
      <c r="AI209" s="20">
        <f t="shared" si="71"/>
        <v>1.8005367217281152</v>
      </c>
      <c r="AJ209" s="20">
        <f t="shared" si="72"/>
        <v>0.6480762599175071</v>
      </c>
      <c r="AK209" s="20">
        <f t="shared" si="73"/>
        <v>0.6813676292395945</v>
      </c>
      <c r="AL209" s="20">
        <f t="shared" si="74"/>
        <v>2.94</v>
      </c>
    </row>
    <row r="210" spans="1:38" ht="15">
      <c r="A210" s="12" t="s">
        <v>456</v>
      </c>
      <c r="B210" s="13" t="s">
        <v>457</v>
      </c>
      <c r="C210" s="14" t="s">
        <v>442</v>
      </c>
      <c r="D210" s="61"/>
      <c r="E210" s="32">
        <v>2993899201</v>
      </c>
      <c r="F210" s="29">
        <v>107.44</v>
      </c>
      <c r="G210" s="17">
        <f t="shared" si="57"/>
        <v>1.0744</v>
      </c>
      <c r="H210" s="15">
        <v>12436351.9</v>
      </c>
      <c r="K210" s="15">
        <v>420006.4</v>
      </c>
      <c r="L210" s="18">
        <f t="shared" si="58"/>
        <v>12856358.3</v>
      </c>
      <c r="M210" s="15">
        <v>17459529</v>
      </c>
      <c r="O210" s="15">
        <v>1978853.75</v>
      </c>
      <c r="P210" s="18">
        <f t="shared" si="59"/>
        <v>19438382.75</v>
      </c>
      <c r="Q210" s="15">
        <v>68473178.45</v>
      </c>
      <c r="S210" s="15">
        <v>964953</v>
      </c>
      <c r="T210" s="19">
        <f t="shared" si="60"/>
        <v>69438131.45</v>
      </c>
      <c r="U210" s="18">
        <f t="shared" si="61"/>
        <v>101732872.50000001</v>
      </c>
      <c r="V210" s="20">
        <f t="shared" si="62"/>
        <v>2.2870903077541525</v>
      </c>
      <c r="W210" s="20">
        <f t="shared" si="75"/>
        <v>0.032230644227357205</v>
      </c>
      <c r="X210" s="20">
        <f t="shared" si="63"/>
        <v>0</v>
      </c>
      <c r="Y210" s="20">
        <f t="shared" si="64"/>
        <v>2.3193209519815094</v>
      </c>
      <c r="Z210" s="21">
        <f t="shared" si="65"/>
        <v>0.6492664396819818</v>
      </c>
      <c r="AA210" s="21">
        <f t="shared" si="66"/>
        <v>0.4294185420706821</v>
      </c>
      <c r="AB210" s="22"/>
      <c r="AC210" s="21">
        <f t="shared" si="67"/>
        <v>3.398005933734174</v>
      </c>
      <c r="AD210" s="30">
        <v>252089.47302540994</v>
      </c>
      <c r="AE210" s="24">
        <f t="shared" si="68"/>
        <v>8566.01525172264</v>
      </c>
      <c r="AF210" s="25"/>
      <c r="AG210" s="26">
        <f t="shared" si="69"/>
        <v>2786577811.8019357</v>
      </c>
      <c r="AH210" s="20">
        <f t="shared" si="70"/>
        <v>0.4613672816007409</v>
      </c>
      <c r="AI210" s="20">
        <f t="shared" si="71"/>
        <v>0.6975718627943214</v>
      </c>
      <c r="AJ210" s="20">
        <f t="shared" si="72"/>
        <v>2.4572498266510614</v>
      </c>
      <c r="AK210" s="20">
        <f t="shared" si="73"/>
        <v>2.4918784308089337</v>
      </c>
      <c r="AL210" s="20">
        <f t="shared" si="74"/>
        <v>3.651</v>
      </c>
    </row>
    <row r="211" spans="1:38" ht="15">
      <c r="A211" s="12" t="s">
        <v>458</v>
      </c>
      <c r="B211" s="13" t="s">
        <v>459</v>
      </c>
      <c r="C211" s="14" t="s">
        <v>442</v>
      </c>
      <c r="D211" s="61"/>
      <c r="E211" s="32">
        <v>7294506874</v>
      </c>
      <c r="F211" s="29">
        <v>98.3</v>
      </c>
      <c r="G211" s="17">
        <f t="shared" si="57"/>
        <v>0.983</v>
      </c>
      <c r="H211" s="15">
        <v>33097389.34</v>
      </c>
      <c r="K211" s="15">
        <v>1119673.05</v>
      </c>
      <c r="L211" s="18">
        <f t="shared" si="58"/>
        <v>34217062.39</v>
      </c>
      <c r="M211" s="15">
        <v>96389153</v>
      </c>
      <c r="P211" s="18">
        <f t="shared" si="59"/>
        <v>96389153</v>
      </c>
      <c r="Q211" s="15">
        <v>27220140.74</v>
      </c>
      <c r="R211" s="15">
        <v>364700</v>
      </c>
      <c r="S211" s="15">
        <v>2551495.72</v>
      </c>
      <c r="T211" s="19">
        <f t="shared" si="60"/>
        <v>30136336.459999997</v>
      </c>
      <c r="U211" s="18">
        <f t="shared" si="61"/>
        <v>160742551.85</v>
      </c>
      <c r="V211" s="20">
        <f t="shared" si="62"/>
        <v>0.3731594364112734</v>
      </c>
      <c r="W211" s="20">
        <f t="shared" si="75"/>
        <v>0.03497831675358841</v>
      </c>
      <c r="X211" s="20">
        <f t="shared" si="63"/>
        <v>0.004999652564588152</v>
      </c>
      <c r="Y211" s="20">
        <f t="shared" si="64"/>
        <v>0.41313740572945</v>
      </c>
      <c r="Z211" s="21">
        <f t="shared" si="65"/>
        <v>1.321393682464847</v>
      </c>
      <c r="AA211" s="21">
        <f t="shared" si="66"/>
        <v>0.4690798566790137</v>
      </c>
      <c r="AB211" s="22"/>
      <c r="AC211" s="21">
        <f t="shared" si="67"/>
        <v>2.203610944873311</v>
      </c>
      <c r="AD211" s="30">
        <v>601900.852732074</v>
      </c>
      <c r="AE211" s="24">
        <f t="shared" si="68"/>
        <v>13263.553068089772</v>
      </c>
      <c r="AF211" s="25"/>
      <c r="AG211" s="26">
        <f t="shared" si="69"/>
        <v>7420658061.03764</v>
      </c>
      <c r="AH211" s="20">
        <f t="shared" si="70"/>
        <v>0.46110549911547044</v>
      </c>
      <c r="AI211" s="20">
        <f t="shared" si="71"/>
        <v>1.2989299898629447</v>
      </c>
      <c r="AJ211" s="20">
        <f t="shared" si="72"/>
        <v>0.36681572599228174</v>
      </c>
      <c r="AK211" s="20">
        <f t="shared" si="73"/>
        <v>0.4061140698320493</v>
      </c>
      <c r="AL211" s="20">
        <f t="shared" si="74"/>
        <v>2.166</v>
      </c>
    </row>
    <row r="212" spans="1:38" ht="15">
      <c r="A212" s="12" t="s">
        <v>460</v>
      </c>
      <c r="B212" s="13" t="s">
        <v>461</v>
      </c>
      <c r="C212" s="14" t="s">
        <v>442</v>
      </c>
      <c r="D212" s="61"/>
      <c r="E212" s="32">
        <v>3266991783</v>
      </c>
      <c r="F212" s="29">
        <v>96.38</v>
      </c>
      <c r="G212" s="17">
        <f t="shared" si="57"/>
        <v>0.9638</v>
      </c>
      <c r="H212" s="15">
        <v>16153199.76</v>
      </c>
      <c r="K212" s="15">
        <v>547089.31</v>
      </c>
      <c r="L212" s="18">
        <f t="shared" si="58"/>
        <v>16700289.07</v>
      </c>
      <c r="N212" s="15">
        <v>60128077.86</v>
      </c>
      <c r="P212" s="18">
        <f t="shared" si="59"/>
        <v>60128077.86</v>
      </c>
      <c r="Q212" s="15">
        <v>25728064.57</v>
      </c>
      <c r="R212" s="15">
        <v>328200</v>
      </c>
      <c r="S212" s="15">
        <v>1201223.38</v>
      </c>
      <c r="T212" s="19">
        <f t="shared" si="60"/>
        <v>27257487.95</v>
      </c>
      <c r="U212" s="18">
        <f t="shared" si="61"/>
        <v>104085854.88000001</v>
      </c>
      <c r="V212" s="20">
        <f t="shared" si="62"/>
        <v>0.7875154355721867</v>
      </c>
      <c r="W212" s="20">
        <f t="shared" si="75"/>
        <v>0.036768484887248334</v>
      </c>
      <c r="X212" s="20">
        <f t="shared" si="63"/>
        <v>0.010045938949335888</v>
      </c>
      <c r="Y212" s="20">
        <f t="shared" si="64"/>
        <v>0.834329859408771</v>
      </c>
      <c r="Z212" s="21">
        <f t="shared" si="65"/>
        <v>1.8404722709398988</v>
      </c>
      <c r="AA212" s="21">
        <f t="shared" si="66"/>
        <v>0.5111824632342516</v>
      </c>
      <c r="AB212" s="22"/>
      <c r="AC212" s="21">
        <f t="shared" si="67"/>
        <v>3.1859845935829223</v>
      </c>
      <c r="AD212" s="30">
        <v>421692.4810936591</v>
      </c>
      <c r="AE212" s="24">
        <f t="shared" si="68"/>
        <v>13435.057479941555</v>
      </c>
      <c r="AF212" s="25"/>
      <c r="AG212" s="26">
        <f t="shared" si="69"/>
        <v>3389698882.5482464</v>
      </c>
      <c r="AH212" s="20">
        <f t="shared" si="70"/>
        <v>0.49267765806517183</v>
      </c>
      <c r="AI212" s="20">
        <f t="shared" si="71"/>
        <v>1.7738471747318747</v>
      </c>
      <c r="AJ212" s="20">
        <f t="shared" si="72"/>
        <v>0.7590073768044736</v>
      </c>
      <c r="AK212" s="20">
        <f t="shared" si="73"/>
        <v>0.8041271184981734</v>
      </c>
      <c r="AL212" s="20">
        <f t="shared" si="74"/>
        <v>3.0709999999999997</v>
      </c>
    </row>
    <row r="213" spans="1:38" ht="15">
      <c r="A213" s="12" t="s">
        <v>462</v>
      </c>
      <c r="B213" s="13" t="s">
        <v>463</v>
      </c>
      <c r="C213" s="14" t="s">
        <v>442</v>
      </c>
      <c r="D213" s="61"/>
      <c r="E213" s="32">
        <v>8140504900</v>
      </c>
      <c r="F213" s="29">
        <v>95.2</v>
      </c>
      <c r="G213" s="17">
        <f t="shared" si="57"/>
        <v>0.9520000000000001</v>
      </c>
      <c r="H213" s="15">
        <v>38843392.349999994</v>
      </c>
      <c r="K213" s="15">
        <v>1314931.15</v>
      </c>
      <c r="L213" s="18">
        <f t="shared" si="58"/>
        <v>40158323.49999999</v>
      </c>
      <c r="M213" s="15">
        <v>76343886</v>
      </c>
      <c r="P213" s="18">
        <f t="shared" si="59"/>
        <v>76343886</v>
      </c>
      <c r="Q213" s="15">
        <v>35365314.45</v>
      </c>
      <c r="S213" s="15">
        <v>2702218.9</v>
      </c>
      <c r="T213" s="19">
        <f t="shared" si="60"/>
        <v>38067533.35</v>
      </c>
      <c r="U213" s="18">
        <f t="shared" si="61"/>
        <v>154569742.85</v>
      </c>
      <c r="V213" s="20">
        <f t="shared" si="62"/>
        <v>0.4344363756847564</v>
      </c>
      <c r="W213" s="20">
        <f t="shared" si="75"/>
        <v>0.033194733412665836</v>
      </c>
      <c r="X213" s="20">
        <f t="shared" si="63"/>
        <v>0</v>
      </c>
      <c r="Y213" s="20">
        <f t="shared" si="64"/>
        <v>0.46763110909742217</v>
      </c>
      <c r="Z213" s="21">
        <f t="shared" si="65"/>
        <v>0.9378274067496722</v>
      </c>
      <c r="AA213" s="21">
        <f t="shared" si="66"/>
        <v>0.49331489868644385</v>
      </c>
      <c r="AB213" s="22"/>
      <c r="AC213" s="21">
        <f t="shared" si="67"/>
        <v>1.8987734145335382</v>
      </c>
      <c r="AD213" s="30">
        <v>1076321.4204821226</v>
      </c>
      <c r="AE213" s="24">
        <f t="shared" si="68"/>
        <v>20436.90498704428</v>
      </c>
      <c r="AF213" s="25"/>
      <c r="AG213" s="26">
        <f t="shared" si="69"/>
        <v>8550950525.210083</v>
      </c>
      <c r="AH213" s="20">
        <f t="shared" si="70"/>
        <v>0.4696357835494946</v>
      </c>
      <c r="AI213" s="20">
        <f t="shared" si="71"/>
        <v>0.892811691225688</v>
      </c>
      <c r="AJ213" s="20">
        <f t="shared" si="72"/>
        <v>0.4135834296518881</v>
      </c>
      <c r="AK213" s="20">
        <f t="shared" si="73"/>
        <v>0.445184815860746</v>
      </c>
      <c r="AL213" s="20">
        <f t="shared" si="74"/>
        <v>1.808</v>
      </c>
    </row>
    <row r="214" spans="1:38" ht="15">
      <c r="A214" s="12" t="s">
        <v>464</v>
      </c>
      <c r="B214" s="13" t="s">
        <v>465</v>
      </c>
      <c r="C214" s="14" t="s">
        <v>442</v>
      </c>
      <c r="D214" s="61"/>
      <c r="E214" s="32">
        <v>5775681589</v>
      </c>
      <c r="F214" s="29">
        <v>87.49</v>
      </c>
      <c r="G214" s="17">
        <f t="shared" si="57"/>
        <v>0.8748999999999999</v>
      </c>
      <c r="H214" s="15">
        <v>29881440.48</v>
      </c>
      <c r="K214" s="15">
        <v>1011583.18</v>
      </c>
      <c r="L214" s="18">
        <f t="shared" si="58"/>
        <v>30893023.66</v>
      </c>
      <c r="M214" s="15">
        <v>97509698</v>
      </c>
      <c r="O214" s="15">
        <v>6106719</v>
      </c>
      <c r="P214" s="18">
        <f t="shared" si="59"/>
        <v>103616417</v>
      </c>
      <c r="Q214" s="15">
        <v>51062624.08</v>
      </c>
      <c r="S214" s="15">
        <v>2283825</v>
      </c>
      <c r="T214" s="19">
        <f t="shared" si="60"/>
        <v>53346449.08</v>
      </c>
      <c r="U214" s="18">
        <f t="shared" si="61"/>
        <v>187855889.73999998</v>
      </c>
      <c r="V214" s="20">
        <f t="shared" si="62"/>
        <v>0.8840969380523099</v>
      </c>
      <c r="W214" s="20">
        <f t="shared" si="75"/>
        <v>0.039542086328817526</v>
      </c>
      <c r="X214" s="20">
        <f t="shared" si="63"/>
        <v>0</v>
      </c>
      <c r="Y214" s="20">
        <f t="shared" si="64"/>
        <v>0.9236390243811274</v>
      </c>
      <c r="Z214" s="21">
        <f t="shared" si="65"/>
        <v>1.794011934406864</v>
      </c>
      <c r="AA214" s="21">
        <f t="shared" si="66"/>
        <v>0.5348810038080511</v>
      </c>
      <c r="AB214" s="22"/>
      <c r="AC214" s="21">
        <f t="shared" si="67"/>
        <v>3.252531962596042</v>
      </c>
      <c r="AD214" s="30">
        <v>506817.9129175716</v>
      </c>
      <c r="AE214" s="24">
        <f t="shared" si="68"/>
        <v>16484.41460980619</v>
      </c>
      <c r="AF214" s="25"/>
      <c r="AG214" s="26">
        <f t="shared" si="69"/>
        <v>6601533419.819408</v>
      </c>
      <c r="AH214" s="20">
        <f t="shared" si="70"/>
        <v>0.46796739023166395</v>
      </c>
      <c r="AI214" s="20">
        <f t="shared" si="71"/>
        <v>1.569581041412565</v>
      </c>
      <c r="AJ214" s="20">
        <f t="shared" si="72"/>
        <v>0.7734964111019659</v>
      </c>
      <c r="AK214" s="20">
        <f t="shared" si="73"/>
        <v>0.8080917824310483</v>
      </c>
      <c r="AL214" s="20">
        <f t="shared" si="74"/>
        <v>2.846</v>
      </c>
    </row>
    <row r="215" spans="1:38" ht="15">
      <c r="A215" s="12" t="s">
        <v>466</v>
      </c>
      <c r="B215" s="13" t="s">
        <v>467</v>
      </c>
      <c r="C215" s="14" t="s">
        <v>442</v>
      </c>
      <c r="D215" s="61"/>
      <c r="E215" s="32">
        <v>10871953866</v>
      </c>
      <c r="F215" s="35">
        <v>73.71</v>
      </c>
      <c r="G215" s="17">
        <f t="shared" si="57"/>
        <v>0.7371</v>
      </c>
      <c r="H215" s="15">
        <v>74593700.75</v>
      </c>
      <c r="K215" s="15">
        <v>2522728.15</v>
      </c>
      <c r="L215" s="18">
        <f t="shared" si="58"/>
        <v>77116428.9</v>
      </c>
      <c r="M215" s="15">
        <v>106768669.5</v>
      </c>
      <c r="O215" s="15">
        <v>6663749</v>
      </c>
      <c r="P215" s="18">
        <f t="shared" si="59"/>
        <v>113432418.5</v>
      </c>
      <c r="Q215" s="15">
        <v>179248251</v>
      </c>
      <c r="S215" s="15">
        <v>5416675</v>
      </c>
      <c r="T215" s="19">
        <f t="shared" si="60"/>
        <v>184664926</v>
      </c>
      <c r="U215" s="18">
        <f t="shared" si="61"/>
        <v>375213773.4</v>
      </c>
      <c r="V215" s="20">
        <f t="shared" si="62"/>
        <v>1.6487215932783281</v>
      </c>
      <c r="W215" s="20">
        <f t="shared" si="75"/>
        <v>0.04982246123155136</v>
      </c>
      <c r="X215" s="20">
        <f t="shared" si="63"/>
        <v>0</v>
      </c>
      <c r="Y215" s="20">
        <f t="shared" si="64"/>
        <v>1.6985440545098798</v>
      </c>
      <c r="Z215" s="21">
        <f t="shared" si="65"/>
        <v>1.0433489683463306</v>
      </c>
      <c r="AA215" s="21">
        <f t="shared" si="66"/>
        <v>0.7093152698262195</v>
      </c>
      <c r="AB215" s="22"/>
      <c r="AC215" s="21">
        <f t="shared" si="67"/>
        <v>3.4512082926824292</v>
      </c>
      <c r="AD215" s="30">
        <v>184213.3788441589</v>
      </c>
      <c r="AE215" s="24">
        <f t="shared" si="68"/>
        <v>6357.587406900111</v>
      </c>
      <c r="AF215" s="25"/>
      <c r="AG215" s="26">
        <f t="shared" si="69"/>
        <v>14749632161.172161</v>
      </c>
      <c r="AH215" s="20">
        <f t="shared" si="70"/>
        <v>0.5228362853889064</v>
      </c>
      <c r="AI215" s="20">
        <f t="shared" si="71"/>
        <v>0.7690525245680803</v>
      </c>
      <c r="AJ215" s="20">
        <f t="shared" si="72"/>
        <v>1.2152726864054557</v>
      </c>
      <c r="AK215" s="20">
        <f t="shared" si="73"/>
        <v>1.2519968225792322</v>
      </c>
      <c r="AL215" s="20">
        <f t="shared" si="74"/>
        <v>2.544</v>
      </c>
    </row>
    <row r="216" spans="1:38" ht="15">
      <c r="A216" s="12" t="s">
        <v>468</v>
      </c>
      <c r="B216" s="13" t="s">
        <v>469</v>
      </c>
      <c r="C216" s="14" t="s">
        <v>442</v>
      </c>
      <c r="D216" s="61"/>
      <c r="E216" s="32">
        <v>1535465200</v>
      </c>
      <c r="F216" s="29">
        <v>96.11</v>
      </c>
      <c r="G216" s="17">
        <f t="shared" si="57"/>
        <v>0.9611</v>
      </c>
      <c r="H216" s="15">
        <v>7336204.3</v>
      </c>
      <c r="K216" s="15">
        <v>248551.47</v>
      </c>
      <c r="L216" s="18">
        <f t="shared" si="58"/>
        <v>7584755.77</v>
      </c>
      <c r="N216" s="15">
        <v>7295474.5</v>
      </c>
      <c r="O216" s="15">
        <v>11698449</v>
      </c>
      <c r="P216" s="18">
        <f t="shared" si="59"/>
        <v>18993923.5</v>
      </c>
      <c r="Q216" s="15">
        <v>5845133.34</v>
      </c>
      <c r="T216" s="19">
        <f t="shared" si="60"/>
        <v>5845133.34</v>
      </c>
      <c r="U216" s="18">
        <f t="shared" si="61"/>
        <v>32423812.61</v>
      </c>
      <c r="V216" s="20">
        <f t="shared" si="62"/>
        <v>0.3806750774944297</v>
      </c>
      <c r="W216" s="20">
        <f t="shared" si="75"/>
        <v>0</v>
      </c>
      <c r="X216" s="20">
        <f t="shared" si="63"/>
        <v>0</v>
      </c>
      <c r="Y216" s="20">
        <f t="shared" si="64"/>
        <v>0.3806750774944297</v>
      </c>
      <c r="Z216" s="21">
        <f t="shared" si="65"/>
        <v>1.2370142612154285</v>
      </c>
      <c r="AA216" s="21">
        <f t="shared" si="66"/>
        <v>0.4939711932253495</v>
      </c>
      <c r="AB216" s="22"/>
      <c r="AC216" s="21">
        <f t="shared" si="67"/>
        <v>2.1116605319352075</v>
      </c>
      <c r="AD216" s="30">
        <v>685648.6085343228</v>
      </c>
      <c r="AE216" s="24">
        <f t="shared" si="68"/>
        <v>14478.57105418223</v>
      </c>
      <c r="AF216" s="25"/>
      <c r="AG216" s="26">
        <f t="shared" si="69"/>
        <v>1597612319.2175634</v>
      </c>
      <c r="AH216" s="20">
        <f t="shared" si="70"/>
        <v>0.47475571380888343</v>
      </c>
      <c r="AI216" s="20">
        <f t="shared" si="71"/>
        <v>1.1888944064541482</v>
      </c>
      <c r="AJ216" s="20">
        <f t="shared" si="72"/>
        <v>0.3658668169798963</v>
      </c>
      <c r="AK216" s="20">
        <f t="shared" si="73"/>
        <v>0.3658668169798963</v>
      </c>
      <c r="AL216" s="20">
        <f t="shared" si="74"/>
        <v>2.0300000000000002</v>
      </c>
    </row>
    <row r="217" spans="1:38" ht="15">
      <c r="A217" s="12" t="s">
        <v>470</v>
      </c>
      <c r="B217" s="13" t="s">
        <v>471</v>
      </c>
      <c r="C217" s="14" t="s">
        <v>442</v>
      </c>
      <c r="D217" s="61"/>
      <c r="E217" s="32">
        <v>3523288600</v>
      </c>
      <c r="F217" s="29">
        <v>92.06</v>
      </c>
      <c r="G217" s="17">
        <f t="shared" si="57"/>
        <v>0.9206</v>
      </c>
      <c r="H217" s="15">
        <v>17274183.09</v>
      </c>
      <c r="K217" s="15">
        <v>585165.9</v>
      </c>
      <c r="L217" s="18">
        <f t="shared" si="58"/>
        <v>17859348.99</v>
      </c>
      <c r="M217" s="15">
        <v>51536264.5</v>
      </c>
      <c r="P217" s="18">
        <f t="shared" si="59"/>
        <v>51536264.5</v>
      </c>
      <c r="Q217" s="15">
        <v>36682199</v>
      </c>
      <c r="S217" s="15">
        <v>1322256</v>
      </c>
      <c r="T217" s="19">
        <f t="shared" si="60"/>
        <v>38004455</v>
      </c>
      <c r="U217" s="18">
        <f t="shared" si="61"/>
        <v>107400068.49000001</v>
      </c>
      <c r="V217" s="20">
        <f t="shared" si="62"/>
        <v>1.041135233713185</v>
      </c>
      <c r="W217" s="20">
        <f t="shared" si="75"/>
        <v>0.037529028987293295</v>
      </c>
      <c r="X217" s="20">
        <f t="shared" si="63"/>
        <v>0</v>
      </c>
      <c r="Y217" s="20">
        <f t="shared" si="64"/>
        <v>1.0786642627004783</v>
      </c>
      <c r="Z217" s="21">
        <f t="shared" si="65"/>
        <v>1.4627318494431596</v>
      </c>
      <c r="AA217" s="21">
        <f t="shared" si="66"/>
        <v>0.5068942972766977</v>
      </c>
      <c r="AB217" s="22"/>
      <c r="AC217" s="21">
        <f t="shared" si="67"/>
        <v>3.0482904094203356</v>
      </c>
      <c r="AD217" s="30">
        <v>326324.56353055284</v>
      </c>
      <c r="AE217" s="24">
        <f t="shared" si="68"/>
        <v>9947.320373684614</v>
      </c>
      <c r="AF217" s="25"/>
      <c r="AG217" s="26">
        <f t="shared" si="69"/>
        <v>3827165544.2102976</v>
      </c>
      <c r="AH217" s="20">
        <f t="shared" si="70"/>
        <v>0.46664689007292787</v>
      </c>
      <c r="AI217" s="20">
        <f t="shared" si="71"/>
        <v>1.3465909405973726</v>
      </c>
      <c r="AJ217" s="20">
        <f t="shared" si="72"/>
        <v>0.958469096156358</v>
      </c>
      <c r="AK217" s="20">
        <f t="shared" si="73"/>
        <v>0.9930183202420602</v>
      </c>
      <c r="AL217" s="20">
        <f t="shared" si="74"/>
        <v>2.807</v>
      </c>
    </row>
    <row r="218" spans="1:38" ht="15">
      <c r="A218" s="12" t="s">
        <v>472</v>
      </c>
      <c r="B218" s="13" t="s">
        <v>473</v>
      </c>
      <c r="C218" s="14" t="s">
        <v>442</v>
      </c>
      <c r="D218" s="61"/>
      <c r="E218" s="32">
        <v>1544566529</v>
      </c>
      <c r="F218" s="29">
        <v>105.66</v>
      </c>
      <c r="G218" s="17">
        <f t="shared" si="57"/>
        <v>1.0566</v>
      </c>
      <c r="H218" s="15">
        <v>6661200.739999999</v>
      </c>
      <c r="K218" s="15">
        <v>225241.02</v>
      </c>
      <c r="L218" s="18">
        <f t="shared" si="58"/>
        <v>6886441.759999999</v>
      </c>
      <c r="M218" s="15">
        <v>10350043</v>
      </c>
      <c r="O218" s="15">
        <v>785513.46</v>
      </c>
      <c r="P218" s="18">
        <f t="shared" si="59"/>
        <v>11135556.46</v>
      </c>
      <c r="Q218" s="15">
        <v>36328542.56</v>
      </c>
      <c r="S218" s="15">
        <v>503477</v>
      </c>
      <c r="T218" s="19">
        <f t="shared" si="60"/>
        <v>36832019.56</v>
      </c>
      <c r="U218" s="18">
        <f t="shared" si="61"/>
        <v>54854017.78000001</v>
      </c>
      <c r="V218" s="20">
        <f t="shared" si="62"/>
        <v>2.3520218700789934</v>
      </c>
      <c r="W218" s="20">
        <f t="shared" si="75"/>
        <v>0.03259665353009861</v>
      </c>
      <c r="X218" s="20">
        <f t="shared" si="63"/>
        <v>0</v>
      </c>
      <c r="Y218" s="20">
        <f t="shared" si="64"/>
        <v>2.384618523609092</v>
      </c>
      <c r="Z218" s="21">
        <f t="shared" si="65"/>
        <v>0.7209502634509052</v>
      </c>
      <c r="AA218" s="21">
        <f t="shared" si="66"/>
        <v>0.44584947496295246</v>
      </c>
      <c r="AB218" s="22"/>
      <c r="AC218" s="21">
        <f t="shared" si="67"/>
        <v>3.5514182620229504</v>
      </c>
      <c r="AD218" s="30">
        <v>233258.5734870317</v>
      </c>
      <c r="AE218" s="24">
        <f t="shared" si="68"/>
        <v>8283.987576552669</v>
      </c>
      <c r="AF218" s="25"/>
      <c r="AG218" s="26">
        <f t="shared" si="69"/>
        <v>1461827114.3289797</v>
      </c>
      <c r="AH218" s="20">
        <f t="shared" si="70"/>
        <v>0.4710845552458555</v>
      </c>
      <c r="AI218" s="20">
        <f t="shared" si="71"/>
        <v>0.7617560483622263</v>
      </c>
      <c r="AJ218" s="20">
        <f t="shared" si="72"/>
        <v>2.485146307925465</v>
      </c>
      <c r="AK218" s="20">
        <f t="shared" si="73"/>
        <v>2.5195879320453667</v>
      </c>
      <c r="AL218" s="20">
        <f t="shared" si="74"/>
        <v>3.753</v>
      </c>
    </row>
    <row r="219" spans="1:38" ht="15">
      <c r="A219" s="12" t="s">
        <v>474</v>
      </c>
      <c r="B219" s="13" t="s">
        <v>475</v>
      </c>
      <c r="C219" s="14" t="s">
        <v>442</v>
      </c>
      <c r="D219" s="61"/>
      <c r="E219" s="32">
        <v>1714631808</v>
      </c>
      <c r="F219" s="29">
        <v>94.77</v>
      </c>
      <c r="G219" s="17">
        <f t="shared" si="57"/>
        <v>0.9477</v>
      </c>
      <c r="H219" s="15">
        <v>8448933.91</v>
      </c>
      <c r="K219" s="15">
        <v>286236.76</v>
      </c>
      <c r="L219" s="18">
        <f t="shared" si="58"/>
        <v>8735170.67</v>
      </c>
      <c r="N219" s="15">
        <v>8525595.32</v>
      </c>
      <c r="O219" s="15">
        <v>7604576</v>
      </c>
      <c r="P219" s="18">
        <f t="shared" si="59"/>
        <v>16130171.32</v>
      </c>
      <c r="Q219" s="15">
        <v>9049444.82</v>
      </c>
      <c r="R219" s="15">
        <v>342926.36</v>
      </c>
      <c r="S219" s="15">
        <v>655888</v>
      </c>
      <c r="T219" s="19">
        <f t="shared" si="60"/>
        <v>10048259.18</v>
      </c>
      <c r="U219" s="18">
        <f t="shared" si="61"/>
        <v>34913601.17</v>
      </c>
      <c r="V219" s="20">
        <f t="shared" si="62"/>
        <v>0.5277777291764787</v>
      </c>
      <c r="W219" s="20">
        <f t="shared" si="75"/>
        <v>0.03825241063065593</v>
      </c>
      <c r="X219" s="20">
        <f t="shared" si="63"/>
        <v>0.019999999906685502</v>
      </c>
      <c r="Y219" s="20">
        <f t="shared" si="64"/>
        <v>0.5860301397138201</v>
      </c>
      <c r="Z219" s="21">
        <f t="shared" si="65"/>
        <v>0.9407367368749993</v>
      </c>
      <c r="AA219" s="21">
        <f t="shared" si="66"/>
        <v>0.5094487708232227</v>
      </c>
      <c r="AB219" s="22"/>
      <c r="AC219" s="21">
        <f t="shared" si="67"/>
        <v>2.036215647412042</v>
      </c>
      <c r="AD219" s="30">
        <v>478641.9922103213</v>
      </c>
      <c r="AE219" s="24">
        <f t="shared" si="68"/>
        <v>9746.18314047129</v>
      </c>
      <c r="AF219" s="25"/>
      <c r="AG219" s="26">
        <f t="shared" si="69"/>
        <v>1809255891.10478</v>
      </c>
      <c r="AH219" s="20">
        <f t="shared" si="70"/>
        <v>0.48280460010916815</v>
      </c>
      <c r="AI219" s="20">
        <f t="shared" si="71"/>
        <v>0.8915362055364368</v>
      </c>
      <c r="AJ219" s="20">
        <f t="shared" si="72"/>
        <v>0.5001749539405489</v>
      </c>
      <c r="AK219" s="20">
        <f t="shared" si="73"/>
        <v>0.5553807634067873</v>
      </c>
      <c r="AL219" s="20">
        <f t="shared" si="74"/>
        <v>1.9300000000000002</v>
      </c>
    </row>
    <row r="220" spans="1:38" ht="15">
      <c r="A220" s="12" t="s">
        <v>476</v>
      </c>
      <c r="B220" s="13" t="s">
        <v>477</v>
      </c>
      <c r="C220" s="14" t="s">
        <v>442</v>
      </c>
      <c r="D220" s="61"/>
      <c r="E220" s="32">
        <v>2248571432</v>
      </c>
      <c r="F220" s="29">
        <v>88.83</v>
      </c>
      <c r="G220" s="17">
        <f t="shared" si="57"/>
        <v>0.8883</v>
      </c>
      <c r="H220" s="15">
        <v>11827256.969999999</v>
      </c>
      <c r="K220" s="15">
        <v>400031.51</v>
      </c>
      <c r="L220" s="18">
        <f t="shared" si="58"/>
        <v>12227288.479999999</v>
      </c>
      <c r="N220" s="15">
        <v>44123296.66</v>
      </c>
      <c r="P220" s="18">
        <f t="shared" si="59"/>
        <v>44123296.66</v>
      </c>
      <c r="Q220" s="15">
        <v>20463045.04</v>
      </c>
      <c r="R220" s="15">
        <v>224456.7</v>
      </c>
      <c r="S220" s="15">
        <v>887496.96</v>
      </c>
      <c r="T220" s="19">
        <f t="shared" si="60"/>
        <v>21574998.7</v>
      </c>
      <c r="U220" s="18">
        <f t="shared" si="61"/>
        <v>77925583.84</v>
      </c>
      <c r="V220" s="20">
        <f t="shared" si="62"/>
        <v>0.910046474343004</v>
      </c>
      <c r="W220" s="20">
        <f t="shared" si="75"/>
        <v>0.03946936919013565</v>
      </c>
      <c r="X220" s="20">
        <f t="shared" si="63"/>
        <v>0.009982191217307968</v>
      </c>
      <c r="Y220" s="20">
        <f t="shared" si="64"/>
        <v>0.9594980347504476</v>
      </c>
      <c r="Z220" s="21">
        <f t="shared" si="65"/>
        <v>1.9622812970079573</v>
      </c>
      <c r="AA220" s="21">
        <f t="shared" si="66"/>
        <v>0.5437803000603095</v>
      </c>
      <c r="AB220" s="22"/>
      <c r="AC220" s="21">
        <f t="shared" si="67"/>
        <v>3.4655596318187145</v>
      </c>
      <c r="AD220" s="30">
        <v>460274.4217998626</v>
      </c>
      <c r="AE220" s="24">
        <f t="shared" si="68"/>
        <v>15951.084557483035</v>
      </c>
      <c r="AF220" s="25"/>
      <c r="AG220" s="26">
        <f t="shared" si="69"/>
        <v>2531319860.40752</v>
      </c>
      <c r="AH220" s="20">
        <f t="shared" si="70"/>
        <v>0.48304004054357297</v>
      </c>
      <c r="AI220" s="20">
        <f t="shared" si="71"/>
        <v>1.7430944761321687</v>
      </c>
      <c r="AJ220" s="20">
        <f t="shared" si="72"/>
        <v>0.8083942831588906</v>
      </c>
      <c r="AK220" s="20">
        <f t="shared" si="73"/>
        <v>0.8523221042688227</v>
      </c>
      <c r="AL220" s="20">
        <f t="shared" si="74"/>
        <v>3.078</v>
      </c>
    </row>
    <row r="221" spans="1:38" ht="15">
      <c r="A221" s="12" t="s">
        <v>478</v>
      </c>
      <c r="B221" s="13" t="s">
        <v>479</v>
      </c>
      <c r="C221" s="14" t="s">
        <v>442</v>
      </c>
      <c r="D221" s="61"/>
      <c r="E221" s="32">
        <v>2064221500</v>
      </c>
      <c r="F221" s="29">
        <v>93.54</v>
      </c>
      <c r="G221" s="17">
        <f t="shared" si="57"/>
        <v>0.9354</v>
      </c>
      <c r="H221" s="15">
        <v>10026637.64</v>
      </c>
      <c r="K221" s="15">
        <v>339637.28</v>
      </c>
      <c r="L221" s="18">
        <f t="shared" si="58"/>
        <v>10366274.92</v>
      </c>
      <c r="M221" s="15">
        <v>30044021</v>
      </c>
      <c r="P221" s="18">
        <f t="shared" si="59"/>
        <v>30044021</v>
      </c>
      <c r="Q221" s="15">
        <v>14096866</v>
      </c>
      <c r="S221" s="15">
        <v>768342</v>
      </c>
      <c r="T221" s="19">
        <f t="shared" si="60"/>
        <v>14865208</v>
      </c>
      <c r="U221" s="18">
        <f t="shared" si="61"/>
        <v>55275503.92</v>
      </c>
      <c r="V221" s="20">
        <f t="shared" si="62"/>
        <v>0.6829144062301453</v>
      </c>
      <c r="W221" s="20">
        <f t="shared" si="75"/>
        <v>0.03722187759404695</v>
      </c>
      <c r="X221" s="20">
        <f t="shared" si="63"/>
        <v>0</v>
      </c>
      <c r="Y221" s="20">
        <f t="shared" si="64"/>
        <v>0.7201362838241923</v>
      </c>
      <c r="Z221" s="21">
        <f t="shared" si="65"/>
        <v>1.455464977959003</v>
      </c>
      <c r="AA221" s="21">
        <f t="shared" si="66"/>
        <v>0.5021881091733614</v>
      </c>
      <c r="AB221" s="22"/>
      <c r="AC221" s="21">
        <f t="shared" si="67"/>
        <v>2.677789370956557</v>
      </c>
      <c r="AD221" s="30">
        <v>371248.38375466224</v>
      </c>
      <c r="AE221" s="24">
        <f t="shared" si="68"/>
        <v>9941.249760030354</v>
      </c>
      <c r="AF221" s="25"/>
      <c r="AG221" s="26">
        <f t="shared" si="69"/>
        <v>2206779452.6405816</v>
      </c>
      <c r="AH221" s="20">
        <f t="shared" si="70"/>
        <v>0.4697467573207623</v>
      </c>
      <c r="AI221" s="20">
        <f t="shared" si="71"/>
        <v>1.3614419403828513</v>
      </c>
      <c r="AJ221" s="20">
        <f t="shared" si="72"/>
        <v>0.638798135587678</v>
      </c>
      <c r="AK221" s="20">
        <f t="shared" si="73"/>
        <v>0.6736154798891495</v>
      </c>
      <c r="AL221" s="20">
        <f t="shared" si="74"/>
        <v>2.505</v>
      </c>
    </row>
    <row r="222" spans="1:38" ht="15">
      <c r="A222" s="12" t="s">
        <v>480</v>
      </c>
      <c r="B222" s="13" t="s">
        <v>481</v>
      </c>
      <c r="C222" s="14" t="s">
        <v>442</v>
      </c>
      <c r="D222" s="61"/>
      <c r="E222" s="32">
        <v>2230538300</v>
      </c>
      <c r="F222" s="29">
        <v>95.36</v>
      </c>
      <c r="G222" s="17">
        <f t="shared" si="57"/>
        <v>0.9536</v>
      </c>
      <c r="H222" s="15">
        <v>10464592.32</v>
      </c>
      <c r="K222" s="15">
        <v>353948.86</v>
      </c>
      <c r="L222" s="18">
        <f t="shared" si="58"/>
        <v>10818541.18</v>
      </c>
      <c r="N222" s="15">
        <v>25875337.8</v>
      </c>
      <c r="P222" s="18">
        <f t="shared" si="59"/>
        <v>25875337.8</v>
      </c>
      <c r="Q222" s="15">
        <v>11442088.56</v>
      </c>
      <c r="S222" s="15">
        <v>780289.8</v>
      </c>
      <c r="T222" s="19">
        <f t="shared" si="60"/>
        <v>12222378.360000001</v>
      </c>
      <c r="U222" s="18">
        <f t="shared" si="61"/>
        <v>48916257.34</v>
      </c>
      <c r="V222" s="20">
        <f t="shared" si="62"/>
        <v>0.5129743147651847</v>
      </c>
      <c r="W222" s="20">
        <f t="shared" si="75"/>
        <v>0.03498212965004905</v>
      </c>
      <c r="X222" s="20">
        <f t="shared" si="63"/>
        <v>0</v>
      </c>
      <c r="Y222" s="20">
        <f t="shared" si="64"/>
        <v>0.5479564444152338</v>
      </c>
      <c r="Z222" s="21">
        <f t="shared" si="65"/>
        <v>1.1600490249371642</v>
      </c>
      <c r="AA222" s="21">
        <f t="shared" si="66"/>
        <v>0.4850192969114227</v>
      </c>
      <c r="AB222" s="22"/>
      <c r="AC222" s="21">
        <f t="shared" si="67"/>
        <v>2.1930247662638207</v>
      </c>
      <c r="AD222" s="30">
        <v>432361.93603655056</v>
      </c>
      <c r="AE222" s="24">
        <f t="shared" si="68"/>
        <v>9481.804337179294</v>
      </c>
      <c r="AF222" s="25"/>
      <c r="AG222" s="26">
        <f t="shared" si="69"/>
        <v>2339071203.8590603</v>
      </c>
      <c r="AH222" s="20">
        <f t="shared" si="70"/>
        <v>0.4625144015347327</v>
      </c>
      <c r="AI222" s="20">
        <f t="shared" si="71"/>
        <v>1.1062227501800799</v>
      </c>
      <c r="AJ222" s="20">
        <f t="shared" si="72"/>
        <v>0.48917230656008015</v>
      </c>
      <c r="AK222" s="20">
        <f t="shared" si="73"/>
        <v>0.522531265394367</v>
      </c>
      <c r="AL222" s="20">
        <f t="shared" si="74"/>
        <v>2.092</v>
      </c>
    </row>
    <row r="223" spans="1:38" ht="15">
      <c r="A223" s="12" t="s">
        <v>482</v>
      </c>
      <c r="B223" s="13" t="s">
        <v>483</v>
      </c>
      <c r="C223" s="14" t="s">
        <v>442</v>
      </c>
      <c r="D223" s="61"/>
      <c r="E223" s="32">
        <v>5697136003</v>
      </c>
      <c r="F223" s="29">
        <v>95.46</v>
      </c>
      <c r="G223" s="17">
        <f t="shared" si="57"/>
        <v>0.9545999999999999</v>
      </c>
      <c r="H223" s="15">
        <v>27836250.31</v>
      </c>
      <c r="K223" s="15">
        <v>942541.46</v>
      </c>
      <c r="L223" s="18">
        <f t="shared" si="58"/>
        <v>28778791.77</v>
      </c>
      <c r="M223" s="15">
        <v>121879095</v>
      </c>
      <c r="P223" s="18">
        <f t="shared" si="59"/>
        <v>121879095</v>
      </c>
      <c r="Q223" s="15">
        <v>48989661</v>
      </c>
      <c r="R223" s="15">
        <v>147817.62</v>
      </c>
      <c r="S223" s="15">
        <v>2085639</v>
      </c>
      <c r="T223" s="19">
        <f t="shared" si="60"/>
        <v>51223117.62</v>
      </c>
      <c r="U223" s="18">
        <f t="shared" si="61"/>
        <v>201881004.39000002</v>
      </c>
      <c r="V223" s="20">
        <f t="shared" si="62"/>
        <v>0.8598997983232805</v>
      </c>
      <c r="W223" s="20">
        <f t="shared" si="75"/>
        <v>0.036608552067244726</v>
      </c>
      <c r="X223" s="20">
        <f t="shared" si="63"/>
        <v>0.0025945952478958222</v>
      </c>
      <c r="Y223" s="20">
        <f t="shared" si="64"/>
        <v>0.899102945638421</v>
      </c>
      <c r="Z223" s="21">
        <f t="shared" si="65"/>
        <v>2.1393046424698454</v>
      </c>
      <c r="AA223" s="21">
        <f t="shared" si="66"/>
        <v>0.505144896573395</v>
      </c>
      <c r="AB223" s="22"/>
      <c r="AC223" s="21">
        <f t="shared" si="67"/>
        <v>3.543552484681662</v>
      </c>
      <c r="AD223" s="30">
        <v>339853.6370481928</v>
      </c>
      <c r="AE223" s="24">
        <f t="shared" si="68"/>
        <v>12042.891999902233</v>
      </c>
      <c r="AF223" s="25"/>
      <c r="AG223" s="26">
        <f t="shared" si="69"/>
        <v>5968087160.067044</v>
      </c>
      <c r="AH223" s="20">
        <f t="shared" si="70"/>
        <v>0.48221131826896285</v>
      </c>
      <c r="AI223" s="20">
        <f t="shared" si="71"/>
        <v>2.0421802117017145</v>
      </c>
      <c r="AJ223" s="20">
        <f t="shared" si="72"/>
        <v>0.8208603474794034</v>
      </c>
      <c r="AK223" s="20">
        <f t="shared" si="73"/>
        <v>0.8582836719064365</v>
      </c>
      <c r="AL223" s="20">
        <f t="shared" si="74"/>
        <v>3.382</v>
      </c>
    </row>
    <row r="224" spans="1:38" ht="15">
      <c r="A224" s="12" t="s">
        <v>484</v>
      </c>
      <c r="B224" s="13" t="s">
        <v>485</v>
      </c>
      <c r="C224" s="14" t="s">
        <v>486</v>
      </c>
      <c r="D224" s="61"/>
      <c r="E224" s="32">
        <v>285803262</v>
      </c>
      <c r="F224" s="29">
        <v>58.65</v>
      </c>
      <c r="G224" s="17">
        <f t="shared" si="57"/>
        <v>0.5865</v>
      </c>
      <c r="H224" s="15">
        <v>2584308.76</v>
      </c>
      <c r="I224" s="15">
        <v>212214.77</v>
      </c>
      <c r="K224" s="15">
        <v>203397.09</v>
      </c>
      <c r="L224" s="18">
        <f t="shared" si="58"/>
        <v>2999920.6199999996</v>
      </c>
      <c r="M224" s="15">
        <v>8336078</v>
      </c>
      <c r="P224" s="18">
        <f t="shared" si="59"/>
        <v>8336078</v>
      </c>
      <c r="Q224" s="15">
        <v>4004500</v>
      </c>
      <c r="T224" s="19">
        <f t="shared" si="60"/>
        <v>4004500</v>
      </c>
      <c r="U224" s="18">
        <f t="shared" si="61"/>
        <v>15340498.62</v>
      </c>
      <c r="V224" s="20">
        <f t="shared" si="62"/>
        <v>1.40113866160142</v>
      </c>
      <c r="W224" s="20">
        <f t="shared" si="75"/>
        <v>0</v>
      </c>
      <c r="X224" s="20">
        <f t="shared" si="63"/>
        <v>0</v>
      </c>
      <c r="Y224" s="20">
        <f t="shared" si="64"/>
        <v>1.40113866160142</v>
      </c>
      <c r="Z224" s="21">
        <f t="shared" si="65"/>
        <v>2.9167189841241212</v>
      </c>
      <c r="AA224" s="21">
        <f t="shared" si="66"/>
        <v>1.0496453395972785</v>
      </c>
      <c r="AB224" s="22"/>
      <c r="AC224" s="21">
        <f t="shared" si="67"/>
        <v>5.36750298532282</v>
      </c>
      <c r="AD224" s="30">
        <v>96637.32503888026</v>
      </c>
      <c r="AE224" s="24">
        <f t="shared" si="68"/>
        <v>5187.011306398015</v>
      </c>
      <c r="AF224" s="25"/>
      <c r="AG224" s="26">
        <f t="shared" si="69"/>
        <v>487303089.51406646</v>
      </c>
      <c r="AH224" s="20">
        <f t="shared" si="70"/>
        <v>0.6156169916738039</v>
      </c>
      <c r="AI224" s="20">
        <f t="shared" si="71"/>
        <v>1.7106556841887972</v>
      </c>
      <c r="AJ224" s="20">
        <f t="shared" si="72"/>
        <v>0.821767825029233</v>
      </c>
      <c r="AK224" s="20">
        <f t="shared" si="73"/>
        <v>0.821767825029233</v>
      </c>
      <c r="AL224" s="20">
        <f t="shared" si="74"/>
        <v>3.149</v>
      </c>
    </row>
    <row r="225" spans="1:38" ht="15">
      <c r="A225" s="12" t="s">
        <v>487</v>
      </c>
      <c r="B225" s="13" t="s">
        <v>488</v>
      </c>
      <c r="C225" s="14" t="s">
        <v>486</v>
      </c>
      <c r="D225" s="61"/>
      <c r="E225" s="32">
        <v>2897546845</v>
      </c>
      <c r="F225" s="29">
        <v>95.81</v>
      </c>
      <c r="G225" s="17">
        <f t="shared" si="57"/>
        <v>0.9581000000000001</v>
      </c>
      <c r="H225" s="15">
        <v>15039400.13</v>
      </c>
      <c r="K225" s="15">
        <v>1183371.05</v>
      </c>
      <c r="L225" s="18">
        <f t="shared" si="58"/>
        <v>16222771.180000002</v>
      </c>
      <c r="M225" s="15">
        <v>36132119</v>
      </c>
      <c r="P225" s="18">
        <f t="shared" si="59"/>
        <v>36132119</v>
      </c>
      <c r="Q225" s="15">
        <v>20072348.19</v>
      </c>
      <c r="S225" s="15">
        <v>1004151</v>
      </c>
      <c r="T225" s="19">
        <f t="shared" si="60"/>
        <v>21076499.19</v>
      </c>
      <c r="U225" s="18">
        <f t="shared" si="61"/>
        <v>73431389.36999999</v>
      </c>
      <c r="V225" s="20">
        <f t="shared" si="62"/>
        <v>0.6927359336618422</v>
      </c>
      <c r="W225" s="20">
        <f t="shared" si="75"/>
        <v>0.034655211933251766</v>
      </c>
      <c r="X225" s="20">
        <f t="shared" si="63"/>
        <v>0</v>
      </c>
      <c r="Y225" s="20">
        <f t="shared" si="64"/>
        <v>0.727391145595094</v>
      </c>
      <c r="Z225" s="21">
        <f t="shared" si="65"/>
        <v>1.2469899861101297</v>
      </c>
      <c r="AA225" s="21">
        <f t="shared" si="66"/>
        <v>0.5598795135268987</v>
      </c>
      <c r="AB225" s="22"/>
      <c r="AC225" s="21">
        <f t="shared" si="67"/>
        <v>2.5342606452321217</v>
      </c>
      <c r="AD225" s="30">
        <v>179075.3557312253</v>
      </c>
      <c r="AE225" s="24">
        <f t="shared" si="68"/>
        <v>4538.236265605868</v>
      </c>
      <c r="AF225" s="25"/>
      <c r="AG225" s="26">
        <f t="shared" si="69"/>
        <v>3024263485.02244</v>
      </c>
      <c r="AH225" s="20">
        <f t="shared" si="70"/>
        <v>0.5364205619101217</v>
      </c>
      <c r="AI225" s="20">
        <f t="shared" si="71"/>
        <v>1.1947411056921153</v>
      </c>
      <c r="AJ225" s="20">
        <f t="shared" si="72"/>
        <v>0.6637102980414111</v>
      </c>
      <c r="AK225" s="20">
        <f t="shared" si="73"/>
        <v>0.6969134565946596</v>
      </c>
      <c r="AL225" s="20">
        <f t="shared" si="74"/>
        <v>2.428</v>
      </c>
    </row>
    <row r="226" spans="1:38" ht="15">
      <c r="A226" s="12" t="s">
        <v>489</v>
      </c>
      <c r="B226" s="13" t="s">
        <v>490</v>
      </c>
      <c r="C226" s="14" t="s">
        <v>486</v>
      </c>
      <c r="D226" s="61"/>
      <c r="E226" s="32">
        <v>1018112510</v>
      </c>
      <c r="F226" s="29">
        <v>94.39</v>
      </c>
      <c r="G226" s="17">
        <f t="shared" si="57"/>
        <v>0.9439</v>
      </c>
      <c r="H226" s="15">
        <v>5805217.010000001</v>
      </c>
      <c r="I226" s="15">
        <v>476704.98</v>
      </c>
      <c r="K226" s="15">
        <v>456900.27</v>
      </c>
      <c r="L226" s="18">
        <f t="shared" si="58"/>
        <v>6738822.26</v>
      </c>
      <c r="M226" s="15">
        <v>10360376</v>
      </c>
      <c r="N226" s="15">
        <v>7216540.76</v>
      </c>
      <c r="P226" s="18">
        <f t="shared" si="59"/>
        <v>17576916.759999998</v>
      </c>
      <c r="Q226" s="15">
        <v>2761937.7</v>
      </c>
      <c r="R226" s="15">
        <v>305433.75</v>
      </c>
      <c r="T226" s="19">
        <f t="shared" si="60"/>
        <v>3067371.45</v>
      </c>
      <c r="U226" s="18">
        <f t="shared" si="61"/>
        <v>27383110.470000003</v>
      </c>
      <c r="V226" s="20">
        <f t="shared" si="62"/>
        <v>0.2712802045817117</v>
      </c>
      <c r="W226" s="20">
        <f t="shared" si="75"/>
        <v>0</v>
      </c>
      <c r="X226" s="20">
        <f t="shared" si="63"/>
        <v>0.029999999705337087</v>
      </c>
      <c r="Y226" s="20">
        <f t="shared" si="64"/>
        <v>0.3012802042870488</v>
      </c>
      <c r="Z226" s="21">
        <f t="shared" si="65"/>
        <v>1.726421843102586</v>
      </c>
      <c r="AA226" s="21">
        <f t="shared" si="66"/>
        <v>0.6618936702781503</v>
      </c>
      <c r="AB226" s="22"/>
      <c r="AC226" s="21">
        <f t="shared" si="67"/>
        <v>2.6895957176677854</v>
      </c>
      <c r="AD226" s="30">
        <v>264803.0066493206</v>
      </c>
      <c r="AE226" s="24">
        <f t="shared" si="68"/>
        <v>7122.130327095668</v>
      </c>
      <c r="AF226" s="25"/>
      <c r="AG226" s="26">
        <f t="shared" si="69"/>
        <v>1078623275.7707384</v>
      </c>
      <c r="AH226" s="20">
        <f t="shared" si="70"/>
        <v>0.6247614353755461</v>
      </c>
      <c r="AI226" s="20">
        <f t="shared" si="71"/>
        <v>1.629569577704531</v>
      </c>
      <c r="AJ226" s="20">
        <f t="shared" si="72"/>
        <v>0.2560613851046777</v>
      </c>
      <c r="AK226" s="20">
        <f t="shared" si="73"/>
        <v>0.28437838482654537</v>
      </c>
      <c r="AL226" s="20">
        <f t="shared" si="74"/>
        <v>2.5389999999999997</v>
      </c>
    </row>
    <row r="227" spans="1:38" ht="15">
      <c r="A227" s="12" t="s">
        <v>491</v>
      </c>
      <c r="B227" s="13" t="s">
        <v>492</v>
      </c>
      <c r="C227" s="14" t="s">
        <v>486</v>
      </c>
      <c r="D227" s="61"/>
      <c r="E227" s="32">
        <v>401086775</v>
      </c>
      <c r="F227" s="29">
        <v>108.17</v>
      </c>
      <c r="G227" s="17">
        <f t="shared" si="57"/>
        <v>1.0817</v>
      </c>
      <c r="H227" s="15">
        <v>1945801.8599999999</v>
      </c>
      <c r="I227" s="15">
        <v>159775.85</v>
      </c>
      <c r="K227" s="15">
        <v>153147.75</v>
      </c>
      <c r="L227" s="18">
        <f t="shared" si="58"/>
        <v>2258725.46</v>
      </c>
      <c r="M227" s="15">
        <v>2469138</v>
      </c>
      <c r="N227" s="15">
        <v>2642787.65</v>
      </c>
      <c r="P227" s="18">
        <f t="shared" si="59"/>
        <v>5111925.65</v>
      </c>
      <c r="Q227" s="15">
        <v>2577118</v>
      </c>
      <c r="T227" s="19">
        <f t="shared" si="60"/>
        <v>2577118</v>
      </c>
      <c r="U227" s="18">
        <f t="shared" si="61"/>
        <v>9947769.11</v>
      </c>
      <c r="V227" s="20">
        <f t="shared" si="62"/>
        <v>0.6425337758892699</v>
      </c>
      <c r="W227" s="20">
        <f t="shared" si="75"/>
        <v>0</v>
      </c>
      <c r="X227" s="20">
        <f t="shared" si="63"/>
        <v>0</v>
      </c>
      <c r="Y227" s="20">
        <f t="shared" si="64"/>
        <v>0.6425337758892699</v>
      </c>
      <c r="Z227" s="21">
        <f t="shared" si="65"/>
        <v>1.2745186250531448</v>
      </c>
      <c r="AA227" s="21">
        <f t="shared" si="66"/>
        <v>0.5631513180657727</v>
      </c>
      <c r="AB227" s="34"/>
      <c r="AC227" s="21">
        <f t="shared" si="67"/>
        <v>2.480203719008187</v>
      </c>
      <c r="AD227" s="30">
        <v>233219.77135171485</v>
      </c>
      <c r="AE227" s="24">
        <f t="shared" si="68"/>
        <v>5784.325442527623</v>
      </c>
      <c r="AF227" s="25"/>
      <c r="AG227" s="26">
        <f t="shared" si="69"/>
        <v>370792987.88943326</v>
      </c>
      <c r="AH227" s="20">
        <f t="shared" si="70"/>
        <v>0.6091607807517463</v>
      </c>
      <c r="AI227" s="20">
        <f t="shared" si="71"/>
        <v>1.378646796719987</v>
      </c>
      <c r="AJ227" s="20">
        <f t="shared" si="72"/>
        <v>0.6950287853794233</v>
      </c>
      <c r="AK227" s="20">
        <f t="shared" si="73"/>
        <v>0.6950287853794233</v>
      </c>
      <c r="AL227" s="20">
        <f t="shared" si="74"/>
        <v>2.683</v>
      </c>
    </row>
    <row r="228" spans="1:38" ht="15">
      <c r="A228" s="12" t="s">
        <v>493</v>
      </c>
      <c r="B228" s="13" t="s">
        <v>494</v>
      </c>
      <c r="C228" s="14" t="s">
        <v>486</v>
      </c>
      <c r="D228" s="61"/>
      <c r="E228" s="32">
        <v>806705966</v>
      </c>
      <c r="F228" s="29">
        <v>61.48</v>
      </c>
      <c r="G228" s="17">
        <f t="shared" si="57"/>
        <v>0.6148</v>
      </c>
      <c r="H228" s="15">
        <v>7052528.75</v>
      </c>
      <c r="K228" s="15">
        <v>554681.54</v>
      </c>
      <c r="L228" s="18">
        <f t="shared" si="58"/>
        <v>7607210.29</v>
      </c>
      <c r="M228" s="15">
        <v>8980654</v>
      </c>
      <c r="N228" s="15">
        <v>10299418.85</v>
      </c>
      <c r="P228" s="18">
        <f t="shared" si="59"/>
        <v>19280072.85</v>
      </c>
      <c r="Q228" s="15">
        <v>6759626.76</v>
      </c>
      <c r="R228" s="15">
        <v>80670.6</v>
      </c>
      <c r="S228" s="15">
        <v>459711.24</v>
      </c>
      <c r="T228" s="19">
        <f t="shared" si="60"/>
        <v>7300008.6</v>
      </c>
      <c r="U228" s="18">
        <f t="shared" si="61"/>
        <v>34187291.739999995</v>
      </c>
      <c r="V228" s="20">
        <f t="shared" si="62"/>
        <v>0.8379294371054644</v>
      </c>
      <c r="W228" s="20">
        <f t="shared" si="75"/>
        <v>0.05698622042916687</v>
      </c>
      <c r="X228" s="20">
        <f t="shared" si="63"/>
        <v>0.01000000042146707</v>
      </c>
      <c r="Y228" s="20">
        <f t="shared" si="64"/>
        <v>0.9049156579560983</v>
      </c>
      <c r="Z228" s="21">
        <f t="shared" si="65"/>
        <v>2.3899752403715335</v>
      </c>
      <c r="AA228" s="21">
        <f t="shared" si="66"/>
        <v>0.942996656851302</v>
      </c>
      <c r="AB228" s="22"/>
      <c r="AC228" s="21">
        <f t="shared" si="67"/>
        <v>4.237887555178934</v>
      </c>
      <c r="AD228" s="30">
        <v>121844.40439409543</v>
      </c>
      <c r="AE228" s="24">
        <f t="shared" si="68"/>
        <v>5163.628850499264</v>
      </c>
      <c r="AF228" s="25"/>
      <c r="AG228" s="26">
        <f t="shared" si="69"/>
        <v>1312143731.29473</v>
      </c>
      <c r="AH228" s="20">
        <f t="shared" si="70"/>
        <v>0.5797543446321803</v>
      </c>
      <c r="AI228" s="20">
        <f t="shared" si="71"/>
        <v>1.4693567777804188</v>
      </c>
      <c r="AJ228" s="20">
        <f t="shared" si="72"/>
        <v>0.5151590179324396</v>
      </c>
      <c r="AK228" s="20">
        <f t="shared" si="73"/>
        <v>0.5563421465114093</v>
      </c>
      <c r="AL228" s="20">
        <f t="shared" si="74"/>
        <v>2.605</v>
      </c>
    </row>
    <row r="229" spans="1:38" ht="15">
      <c r="A229" s="12" t="s">
        <v>495</v>
      </c>
      <c r="B229" s="13" t="s">
        <v>496</v>
      </c>
      <c r="C229" s="14" t="s">
        <v>486</v>
      </c>
      <c r="D229" s="61"/>
      <c r="E229" s="32">
        <v>1199249364</v>
      </c>
      <c r="F229" s="29">
        <v>101.68</v>
      </c>
      <c r="G229" s="17">
        <f t="shared" si="57"/>
        <v>1.0168000000000001</v>
      </c>
      <c r="H229" s="15">
        <v>6309228.94</v>
      </c>
      <c r="I229" s="15">
        <v>518105.67</v>
      </c>
      <c r="K229" s="15">
        <v>496521.97</v>
      </c>
      <c r="L229" s="18">
        <f t="shared" si="58"/>
        <v>7323856.58</v>
      </c>
      <c r="M229" s="15">
        <v>18511493</v>
      </c>
      <c r="P229" s="18">
        <f t="shared" si="59"/>
        <v>18511493</v>
      </c>
      <c r="Q229" s="15">
        <v>11889826</v>
      </c>
      <c r="T229" s="19">
        <f t="shared" si="60"/>
        <v>11889826</v>
      </c>
      <c r="U229" s="18">
        <f t="shared" si="61"/>
        <v>37725175.58</v>
      </c>
      <c r="V229" s="20">
        <f t="shared" si="62"/>
        <v>0.9914390081761179</v>
      </c>
      <c r="W229" s="20">
        <f t="shared" si="75"/>
        <v>0</v>
      </c>
      <c r="X229" s="20">
        <f t="shared" si="63"/>
        <v>0</v>
      </c>
      <c r="Y229" s="20">
        <f t="shared" si="64"/>
        <v>0.9914390081761179</v>
      </c>
      <c r="Z229" s="21">
        <f t="shared" si="65"/>
        <v>1.5435899785059215</v>
      </c>
      <c r="AA229" s="21">
        <f t="shared" si="66"/>
        <v>0.6107033949613168</v>
      </c>
      <c r="AB229" s="22"/>
      <c r="AC229" s="21">
        <f t="shared" si="67"/>
        <v>3.1457323816433562</v>
      </c>
      <c r="AD229" s="30">
        <v>187952.50212044106</v>
      </c>
      <c r="AE229" s="24">
        <f t="shared" si="68"/>
        <v>5912.4827213116305</v>
      </c>
      <c r="AF229" s="25"/>
      <c r="AG229" s="26">
        <f t="shared" si="69"/>
        <v>1179434858.3792288</v>
      </c>
      <c r="AH229" s="20">
        <f t="shared" si="70"/>
        <v>0.620963211996667</v>
      </c>
      <c r="AI229" s="20">
        <f t="shared" si="71"/>
        <v>1.569522290144821</v>
      </c>
      <c r="AJ229" s="20">
        <f t="shared" si="72"/>
        <v>1.0080951835134766</v>
      </c>
      <c r="AK229" s="20">
        <f t="shared" si="73"/>
        <v>1.0080951835134766</v>
      </c>
      <c r="AL229" s="20">
        <f t="shared" si="74"/>
        <v>3.199</v>
      </c>
    </row>
    <row r="230" spans="1:38" ht="15">
      <c r="A230" s="12" t="s">
        <v>497</v>
      </c>
      <c r="B230" s="13" t="s">
        <v>423</v>
      </c>
      <c r="C230" s="14" t="s">
        <v>486</v>
      </c>
      <c r="D230" s="61"/>
      <c r="E230" s="32">
        <v>569096803</v>
      </c>
      <c r="F230" s="29">
        <v>54.91</v>
      </c>
      <c r="G230" s="17">
        <f t="shared" si="57"/>
        <v>0.5490999999999999</v>
      </c>
      <c r="H230" s="15">
        <v>5600543.37</v>
      </c>
      <c r="I230" s="15">
        <v>459894.07</v>
      </c>
      <c r="K230" s="15">
        <v>440802.43</v>
      </c>
      <c r="L230" s="18">
        <f t="shared" si="58"/>
        <v>6501239.87</v>
      </c>
      <c r="M230" s="15">
        <v>9706529</v>
      </c>
      <c r="P230" s="18">
        <f t="shared" si="59"/>
        <v>9706529</v>
      </c>
      <c r="Q230" s="15">
        <v>7555167.41</v>
      </c>
      <c r="T230" s="19">
        <f t="shared" si="60"/>
        <v>7555167.41</v>
      </c>
      <c r="U230" s="18">
        <f t="shared" si="61"/>
        <v>23762936.28</v>
      </c>
      <c r="V230" s="20">
        <f t="shared" si="62"/>
        <v>1.327571578362917</v>
      </c>
      <c r="W230" s="20">
        <f t="shared" si="75"/>
        <v>0</v>
      </c>
      <c r="X230" s="20">
        <f t="shared" si="63"/>
        <v>0</v>
      </c>
      <c r="Y230" s="20">
        <f t="shared" si="64"/>
        <v>1.327571578362917</v>
      </c>
      <c r="Z230" s="21">
        <f t="shared" si="65"/>
        <v>1.7056024473924167</v>
      </c>
      <c r="AA230" s="21">
        <f t="shared" si="66"/>
        <v>1.1423785612093835</v>
      </c>
      <c r="AB230" s="22"/>
      <c r="AC230" s="21">
        <f t="shared" si="67"/>
        <v>4.175552586964717</v>
      </c>
      <c r="AD230" s="30">
        <v>101685.73362208987</v>
      </c>
      <c r="AE230" s="24">
        <f t="shared" si="68"/>
        <v>4245.9412808312245</v>
      </c>
      <c r="AF230" s="25"/>
      <c r="AG230" s="26">
        <f t="shared" si="69"/>
        <v>1036417415.7712622</v>
      </c>
      <c r="AH230" s="20">
        <f t="shared" si="70"/>
        <v>0.6272800679600725</v>
      </c>
      <c r="AI230" s="20">
        <f t="shared" si="71"/>
        <v>0.9365463038631758</v>
      </c>
      <c r="AJ230" s="20">
        <f t="shared" si="72"/>
        <v>0.7289695536790777</v>
      </c>
      <c r="AK230" s="20">
        <f t="shared" si="73"/>
        <v>0.7289695536790777</v>
      </c>
      <c r="AL230" s="20">
        <f t="shared" si="74"/>
        <v>2.293</v>
      </c>
    </row>
    <row r="231" spans="1:38" ht="15">
      <c r="A231" s="12" t="s">
        <v>498</v>
      </c>
      <c r="B231" s="13" t="s">
        <v>499</v>
      </c>
      <c r="C231" s="14" t="s">
        <v>486</v>
      </c>
      <c r="D231" s="61"/>
      <c r="E231" s="32">
        <v>1340009975</v>
      </c>
      <c r="F231" s="29">
        <v>98.06</v>
      </c>
      <c r="G231" s="17">
        <f t="shared" si="57"/>
        <v>0.9806</v>
      </c>
      <c r="H231" s="15">
        <v>7215962.12</v>
      </c>
      <c r="I231" s="15">
        <v>592565.3</v>
      </c>
      <c r="K231" s="15">
        <v>567885.01</v>
      </c>
      <c r="L231" s="18">
        <f t="shared" si="58"/>
        <v>8376412.43</v>
      </c>
      <c r="M231" s="15">
        <v>11510685</v>
      </c>
      <c r="N231" s="15">
        <v>8641760.02</v>
      </c>
      <c r="P231" s="18">
        <f t="shared" si="59"/>
        <v>20152445.02</v>
      </c>
      <c r="Q231" s="15">
        <v>4657233.36</v>
      </c>
      <c r="R231" s="15">
        <v>804005.99</v>
      </c>
      <c r="T231" s="19">
        <f t="shared" si="60"/>
        <v>5461239.350000001</v>
      </c>
      <c r="U231" s="18">
        <f t="shared" si="61"/>
        <v>33990096.800000004</v>
      </c>
      <c r="V231" s="20">
        <f t="shared" si="62"/>
        <v>0.34755214116969546</v>
      </c>
      <c r="W231" s="20">
        <f t="shared" si="75"/>
        <v>0</v>
      </c>
      <c r="X231" s="20">
        <f t="shared" si="63"/>
        <v>0.06000000037313156</v>
      </c>
      <c r="Y231" s="20">
        <f t="shared" si="64"/>
        <v>0.40755214154282704</v>
      </c>
      <c r="Z231" s="21">
        <f t="shared" si="65"/>
        <v>1.5039026123667474</v>
      </c>
      <c r="AA231" s="21">
        <f t="shared" si="66"/>
        <v>0.6251007519552233</v>
      </c>
      <c r="AB231" s="22"/>
      <c r="AC231" s="21">
        <f t="shared" si="67"/>
        <v>2.536555505864798</v>
      </c>
      <c r="AD231" s="30">
        <v>314146.04578563996</v>
      </c>
      <c r="AE231" s="24">
        <f t="shared" si="68"/>
        <v>7968.488820832199</v>
      </c>
      <c r="AF231" s="25"/>
      <c r="AG231" s="26">
        <f t="shared" si="69"/>
        <v>1366520472.159902</v>
      </c>
      <c r="AH231" s="20">
        <f t="shared" si="70"/>
        <v>0.612973797367292</v>
      </c>
      <c r="AI231" s="20">
        <f t="shared" si="71"/>
        <v>1.4747269016868325</v>
      </c>
      <c r="AJ231" s="20">
        <f t="shared" si="72"/>
        <v>0.3408096296310033</v>
      </c>
      <c r="AK231" s="20">
        <f t="shared" si="73"/>
        <v>0.3996456299968962</v>
      </c>
      <c r="AL231" s="20">
        <f t="shared" si="74"/>
        <v>2.488</v>
      </c>
    </row>
    <row r="232" spans="1:38" ht="15">
      <c r="A232" s="12" t="s">
        <v>500</v>
      </c>
      <c r="B232" s="13" t="s">
        <v>501</v>
      </c>
      <c r="C232" s="14" t="s">
        <v>486</v>
      </c>
      <c r="D232" s="61"/>
      <c r="E232" s="32">
        <v>614301549</v>
      </c>
      <c r="F232" s="29">
        <v>52.47</v>
      </c>
      <c r="G232" s="17">
        <f t="shared" si="57"/>
        <v>0.5246999999999999</v>
      </c>
      <c r="H232" s="15">
        <v>5823149.739999999</v>
      </c>
      <c r="I232" s="15">
        <v>478173.05</v>
      </c>
      <c r="K232" s="15">
        <v>458323.88</v>
      </c>
      <c r="L232" s="18">
        <f t="shared" si="58"/>
        <v>6759646.669999999</v>
      </c>
      <c r="M232" s="15">
        <v>12032891</v>
      </c>
      <c r="P232" s="18">
        <f t="shared" si="59"/>
        <v>12032891</v>
      </c>
      <c r="Q232" s="15">
        <v>2057911.4</v>
      </c>
      <c r="R232" s="15">
        <v>61430.15</v>
      </c>
      <c r="T232" s="19">
        <f t="shared" si="60"/>
        <v>2119341.55</v>
      </c>
      <c r="U232" s="18">
        <f t="shared" si="61"/>
        <v>20911879.220000003</v>
      </c>
      <c r="V232" s="20">
        <f t="shared" si="62"/>
        <v>0.3350001971100353</v>
      </c>
      <c r="W232" s="20">
        <f t="shared" si="75"/>
        <v>0</v>
      </c>
      <c r="X232" s="20">
        <f t="shared" si="63"/>
        <v>0.009999999202346142</v>
      </c>
      <c r="Y232" s="20">
        <f t="shared" si="64"/>
        <v>0.3450001963123814</v>
      </c>
      <c r="Z232" s="21">
        <f t="shared" si="65"/>
        <v>1.9587922282774513</v>
      </c>
      <c r="AA232" s="21">
        <f t="shared" si="66"/>
        <v>1.1003792324801707</v>
      </c>
      <c r="AB232" s="22"/>
      <c r="AC232" s="21">
        <f t="shared" si="67"/>
        <v>3.4041716570700045</v>
      </c>
      <c r="AD232" s="30">
        <v>107973.81174277727</v>
      </c>
      <c r="AE232" s="24">
        <f t="shared" si="68"/>
        <v>3675.613896405748</v>
      </c>
      <c r="AF232" s="25"/>
      <c r="AG232" s="26">
        <f t="shared" si="69"/>
        <v>1170767198.3990853</v>
      </c>
      <c r="AH232" s="20">
        <f t="shared" si="70"/>
        <v>0.5773689832823454</v>
      </c>
      <c r="AI232" s="20">
        <f t="shared" si="71"/>
        <v>1.0277782821771786</v>
      </c>
      <c r="AJ232" s="20">
        <f t="shared" si="72"/>
        <v>0.1757746034236355</v>
      </c>
      <c r="AK232" s="20">
        <f t="shared" si="73"/>
        <v>0.1810216030051065</v>
      </c>
      <c r="AL232" s="20">
        <f t="shared" si="74"/>
        <v>1.786</v>
      </c>
    </row>
    <row r="233" spans="1:38" ht="15">
      <c r="A233" s="12" t="s">
        <v>502</v>
      </c>
      <c r="B233" s="13" t="s">
        <v>503</v>
      </c>
      <c r="C233" s="14" t="s">
        <v>486</v>
      </c>
      <c r="D233" s="61"/>
      <c r="E233" s="32">
        <v>1352875940</v>
      </c>
      <c r="F233" s="29">
        <v>96.83</v>
      </c>
      <c r="G233" s="17">
        <f t="shared" si="57"/>
        <v>0.9682999999999999</v>
      </c>
      <c r="H233" s="15">
        <v>7442635.79</v>
      </c>
      <c r="I233" s="15">
        <v>611188.85</v>
      </c>
      <c r="K233" s="15">
        <v>585766.34</v>
      </c>
      <c r="L233" s="18">
        <f t="shared" si="58"/>
        <v>8639590.98</v>
      </c>
      <c r="M233" s="15">
        <v>13241483</v>
      </c>
      <c r="N233" s="15">
        <v>9205181.98</v>
      </c>
      <c r="P233" s="18">
        <f t="shared" si="59"/>
        <v>22446664.98</v>
      </c>
      <c r="Q233" s="15">
        <v>7730392.54</v>
      </c>
      <c r="R233" s="15">
        <v>275000</v>
      </c>
      <c r="T233" s="19">
        <f t="shared" si="60"/>
        <v>8005392.54</v>
      </c>
      <c r="U233" s="18">
        <f t="shared" si="61"/>
        <v>39091648.5</v>
      </c>
      <c r="V233" s="20">
        <f t="shared" si="62"/>
        <v>0.5714043920390808</v>
      </c>
      <c r="W233" s="20">
        <f t="shared" si="75"/>
        <v>0</v>
      </c>
      <c r="X233" s="20">
        <f t="shared" si="63"/>
        <v>0.02032706709234551</v>
      </c>
      <c r="Y233" s="20">
        <f t="shared" si="64"/>
        <v>0.5917314591314263</v>
      </c>
      <c r="Z233" s="21">
        <f t="shared" si="65"/>
        <v>1.6591813274467724</v>
      </c>
      <c r="AA233" s="21">
        <f t="shared" si="66"/>
        <v>0.6386092563668477</v>
      </c>
      <c r="AB233" s="22"/>
      <c r="AC233" s="21">
        <f t="shared" si="67"/>
        <v>2.8895220429450466</v>
      </c>
      <c r="AD233" s="30">
        <v>205769.9798645433</v>
      </c>
      <c r="AE233" s="24">
        <f t="shared" si="68"/>
        <v>5945.768925949563</v>
      </c>
      <c r="AF233" s="25"/>
      <c r="AG233" s="26">
        <f t="shared" si="69"/>
        <v>1397166105.545802</v>
      </c>
      <c r="AH233" s="20">
        <f t="shared" si="70"/>
        <v>0.6183653429400185</v>
      </c>
      <c r="AI233" s="20">
        <f t="shared" si="71"/>
        <v>1.6065852793667097</v>
      </c>
      <c r="AJ233" s="20">
        <f t="shared" si="72"/>
        <v>0.5532908728114418</v>
      </c>
      <c r="AK233" s="20">
        <f t="shared" si="73"/>
        <v>0.5729735718769601</v>
      </c>
      <c r="AL233" s="20">
        <f t="shared" si="74"/>
        <v>2.798</v>
      </c>
    </row>
    <row r="234" spans="1:38" ht="15">
      <c r="A234" s="12" t="s">
        <v>504</v>
      </c>
      <c r="B234" s="13" t="s">
        <v>505</v>
      </c>
      <c r="C234" s="14" t="s">
        <v>486</v>
      </c>
      <c r="D234" s="61"/>
      <c r="E234" s="32">
        <v>2860900751</v>
      </c>
      <c r="F234" s="29">
        <v>107.69</v>
      </c>
      <c r="G234" s="17">
        <f t="shared" si="57"/>
        <v>1.0769</v>
      </c>
      <c r="H234" s="15">
        <v>14002828.459999999</v>
      </c>
      <c r="K234" s="15">
        <v>1101952.07</v>
      </c>
      <c r="L234" s="18">
        <f t="shared" si="58"/>
        <v>15104780.53</v>
      </c>
      <c r="M234" s="15">
        <v>46520546</v>
      </c>
      <c r="P234" s="18">
        <f t="shared" si="59"/>
        <v>46520546</v>
      </c>
      <c r="Q234" s="15">
        <v>19552665.93</v>
      </c>
      <c r="R234" s="15">
        <v>71523</v>
      </c>
      <c r="S234" s="15">
        <v>925134.3</v>
      </c>
      <c r="T234" s="19">
        <f t="shared" si="60"/>
        <v>20549323.23</v>
      </c>
      <c r="U234" s="18">
        <f t="shared" si="61"/>
        <v>82174649.75999999</v>
      </c>
      <c r="V234" s="20">
        <f t="shared" si="62"/>
        <v>0.6834443985225827</v>
      </c>
      <c r="W234" s="20">
        <f t="shared" si="75"/>
        <v>0.03233716862343541</v>
      </c>
      <c r="X234" s="20">
        <f t="shared" si="63"/>
        <v>0.002500016820751291</v>
      </c>
      <c r="Y234" s="20">
        <f t="shared" si="64"/>
        <v>0.7182815839667693</v>
      </c>
      <c r="Z234" s="21">
        <f t="shared" si="65"/>
        <v>1.6260803868760283</v>
      </c>
      <c r="AA234" s="21">
        <f t="shared" si="66"/>
        <v>0.5279728954148539</v>
      </c>
      <c r="AB234" s="22"/>
      <c r="AC234" s="21">
        <f t="shared" si="67"/>
        <v>2.8723348662576513</v>
      </c>
      <c r="AD234" s="30">
        <v>223503.68498437788</v>
      </c>
      <c r="AE234" s="24">
        <f t="shared" si="68"/>
        <v>6419.774271176952</v>
      </c>
      <c r="AF234" s="25"/>
      <c r="AG234" s="26">
        <f t="shared" si="69"/>
        <v>2656607624.663386</v>
      </c>
      <c r="AH234" s="20">
        <f t="shared" si="70"/>
        <v>0.5685740110722561</v>
      </c>
      <c r="AI234" s="20">
        <f t="shared" si="71"/>
        <v>1.7511259686267946</v>
      </c>
      <c r="AJ234" s="20">
        <f t="shared" si="72"/>
        <v>0.7360012727689691</v>
      </c>
      <c r="AK234" s="20">
        <f t="shared" si="73"/>
        <v>0.7735174377738139</v>
      </c>
      <c r="AL234" s="20">
        <f t="shared" si="74"/>
        <v>3.094</v>
      </c>
    </row>
    <row r="235" spans="1:38" ht="15">
      <c r="A235" s="12" t="s">
        <v>506</v>
      </c>
      <c r="B235" s="13" t="s">
        <v>507</v>
      </c>
      <c r="C235" s="14" t="s">
        <v>486</v>
      </c>
      <c r="D235" s="61"/>
      <c r="E235" s="32">
        <v>177851622</v>
      </c>
      <c r="F235" s="29">
        <v>101.61</v>
      </c>
      <c r="G235" s="17">
        <f t="shared" si="57"/>
        <v>1.0161</v>
      </c>
      <c r="H235" s="15">
        <v>928666.59</v>
      </c>
      <c r="I235" s="15">
        <v>76256.31</v>
      </c>
      <c r="K235" s="15">
        <v>73085.31</v>
      </c>
      <c r="L235" s="18">
        <f t="shared" si="58"/>
        <v>1078008.21</v>
      </c>
      <c r="M235" s="15">
        <v>1975179</v>
      </c>
      <c r="N235" s="15">
        <v>1959130.4</v>
      </c>
      <c r="P235" s="18">
        <f t="shared" si="59"/>
        <v>3934309.4</v>
      </c>
      <c r="Q235" s="15">
        <v>1502000</v>
      </c>
      <c r="T235" s="19">
        <f t="shared" si="60"/>
        <v>1502000</v>
      </c>
      <c r="U235" s="18">
        <f t="shared" si="61"/>
        <v>6514317.609999999</v>
      </c>
      <c r="V235" s="20">
        <f t="shared" si="62"/>
        <v>0.8445242068132501</v>
      </c>
      <c r="W235" s="20">
        <f t="shared" si="75"/>
        <v>0</v>
      </c>
      <c r="X235" s="20">
        <f t="shared" si="63"/>
        <v>0</v>
      </c>
      <c r="Y235" s="20">
        <f t="shared" si="64"/>
        <v>0.8445242068132501</v>
      </c>
      <c r="Z235" s="21">
        <f t="shared" si="65"/>
        <v>2.212130176693019</v>
      </c>
      <c r="AA235" s="21">
        <f t="shared" si="66"/>
        <v>0.6061278485275777</v>
      </c>
      <c r="AB235" s="22"/>
      <c r="AC235" s="21">
        <f t="shared" si="67"/>
        <v>3.6627822320338463</v>
      </c>
      <c r="AD235" s="30">
        <v>152210.927456382</v>
      </c>
      <c r="AE235" s="24">
        <f t="shared" si="68"/>
        <v>5575.154806086287</v>
      </c>
      <c r="AF235" s="25"/>
      <c r="AG235" s="26">
        <f t="shared" si="69"/>
        <v>175033581.34041926</v>
      </c>
      <c r="AH235" s="20">
        <f t="shared" si="70"/>
        <v>0.6158865068888716</v>
      </c>
      <c r="AI235" s="20">
        <f t="shared" si="71"/>
        <v>2.247745472537776</v>
      </c>
      <c r="AJ235" s="20">
        <f t="shared" si="72"/>
        <v>0.8581210465429435</v>
      </c>
      <c r="AK235" s="20">
        <f t="shared" si="73"/>
        <v>0.8581210465429435</v>
      </c>
      <c r="AL235" s="20">
        <f t="shared" si="74"/>
        <v>3.7220000000000004</v>
      </c>
    </row>
    <row r="236" spans="1:38" ht="15">
      <c r="A236" s="12" t="s">
        <v>508</v>
      </c>
      <c r="B236" s="13" t="s">
        <v>509</v>
      </c>
      <c r="C236" s="14" t="s">
        <v>486</v>
      </c>
      <c r="D236" s="61"/>
      <c r="E236" s="32">
        <v>142927226</v>
      </c>
      <c r="F236" s="29">
        <v>113.84</v>
      </c>
      <c r="G236" s="17">
        <f t="shared" si="57"/>
        <v>1.1384</v>
      </c>
      <c r="H236" s="15">
        <v>675983.24</v>
      </c>
      <c r="I236" s="15">
        <v>55506.05</v>
      </c>
      <c r="K236" s="15">
        <v>53205.32</v>
      </c>
      <c r="L236" s="18">
        <f t="shared" si="58"/>
        <v>784694.61</v>
      </c>
      <c r="M236" s="15">
        <v>1931297</v>
      </c>
      <c r="P236" s="18">
        <f t="shared" si="59"/>
        <v>1931297</v>
      </c>
      <c r="Q236" s="15">
        <v>852357.14</v>
      </c>
      <c r="T236" s="19">
        <f t="shared" si="60"/>
        <v>852357.14</v>
      </c>
      <c r="U236" s="18">
        <f t="shared" si="61"/>
        <v>3568348.75</v>
      </c>
      <c r="V236" s="20">
        <f t="shared" si="62"/>
        <v>0.5963574357764418</v>
      </c>
      <c r="W236" s="20">
        <f t="shared" si="75"/>
        <v>0</v>
      </c>
      <c r="X236" s="20">
        <f t="shared" si="63"/>
        <v>0</v>
      </c>
      <c r="Y236" s="20">
        <f t="shared" si="64"/>
        <v>0.5963574357764418</v>
      </c>
      <c r="Z236" s="21">
        <f t="shared" si="65"/>
        <v>1.3512450035236814</v>
      </c>
      <c r="AA236" s="21">
        <f t="shared" si="66"/>
        <v>0.5490168891964642</v>
      </c>
      <c r="AB236" s="22"/>
      <c r="AC236" s="21">
        <f t="shared" si="67"/>
        <v>2.4966193284965876</v>
      </c>
      <c r="AD236" s="30">
        <v>204741.61073825503</v>
      </c>
      <c r="AE236" s="24">
        <f t="shared" si="68"/>
        <v>5111.61862716652</v>
      </c>
      <c r="AF236" s="25"/>
      <c r="AG236" s="26">
        <f t="shared" si="69"/>
        <v>125550971.5390021</v>
      </c>
      <c r="AH236" s="20">
        <f t="shared" si="70"/>
        <v>0.6250008266612549</v>
      </c>
      <c r="AI236" s="20">
        <f t="shared" si="71"/>
        <v>1.538257312011359</v>
      </c>
      <c r="AJ236" s="20">
        <f t="shared" si="72"/>
        <v>0.6788933048879014</v>
      </c>
      <c r="AK236" s="20">
        <f t="shared" si="73"/>
        <v>0.6788933048879014</v>
      </c>
      <c r="AL236" s="20">
        <f t="shared" si="74"/>
        <v>2.8420000000000005</v>
      </c>
    </row>
    <row r="237" spans="1:38" ht="15">
      <c r="A237" s="12" t="s">
        <v>510</v>
      </c>
      <c r="B237" s="13" t="s">
        <v>511</v>
      </c>
      <c r="C237" s="14" t="s">
        <v>486</v>
      </c>
      <c r="D237" s="61"/>
      <c r="E237" s="32">
        <v>248858617</v>
      </c>
      <c r="F237" s="29">
        <v>56.26</v>
      </c>
      <c r="G237" s="17">
        <f t="shared" si="57"/>
        <v>0.5626</v>
      </c>
      <c r="H237" s="15">
        <v>2297167.42</v>
      </c>
      <c r="K237" s="15">
        <v>180791.4</v>
      </c>
      <c r="L237" s="18">
        <f t="shared" si="58"/>
        <v>2477958.82</v>
      </c>
      <c r="M237" s="15">
        <v>5277976</v>
      </c>
      <c r="P237" s="18">
        <f t="shared" si="59"/>
        <v>5277976</v>
      </c>
      <c r="Q237" s="15">
        <v>4909980</v>
      </c>
      <c r="S237" s="15">
        <v>149711.53</v>
      </c>
      <c r="T237" s="19">
        <f t="shared" si="60"/>
        <v>5059691.53</v>
      </c>
      <c r="U237" s="18">
        <f t="shared" si="61"/>
        <v>12815626.350000001</v>
      </c>
      <c r="V237" s="20">
        <f t="shared" si="62"/>
        <v>1.9729997936941037</v>
      </c>
      <c r="W237" s="20">
        <f t="shared" si="75"/>
        <v>0.06015927107719962</v>
      </c>
      <c r="X237" s="20">
        <f t="shared" si="63"/>
        <v>0</v>
      </c>
      <c r="Y237" s="20">
        <f t="shared" si="64"/>
        <v>2.033159064771304</v>
      </c>
      <c r="Z237" s="21">
        <f t="shared" si="65"/>
        <v>2.120873314987522</v>
      </c>
      <c r="AA237" s="21">
        <f t="shared" si="66"/>
        <v>0.9957295631840628</v>
      </c>
      <c r="AB237" s="22"/>
      <c r="AC237" s="21">
        <f t="shared" si="67"/>
        <v>5.149761942942888</v>
      </c>
      <c r="AD237" s="30">
        <v>71702.88461538461</v>
      </c>
      <c r="AE237" s="24">
        <f t="shared" si="68"/>
        <v>3692.5278639153275</v>
      </c>
      <c r="AF237" s="25"/>
      <c r="AG237" s="26">
        <f t="shared" si="69"/>
        <v>442336681.4788482</v>
      </c>
      <c r="AH237" s="20">
        <f t="shared" si="70"/>
        <v>0.5601974522473536</v>
      </c>
      <c r="AI237" s="20">
        <f t="shared" si="71"/>
        <v>1.1932033270119797</v>
      </c>
      <c r="AJ237" s="20">
        <f t="shared" si="72"/>
        <v>1.1100096839323028</v>
      </c>
      <c r="AK237" s="20">
        <f t="shared" si="73"/>
        <v>1.1438552898403354</v>
      </c>
      <c r="AL237" s="20">
        <f t="shared" si="74"/>
        <v>2.8970000000000002</v>
      </c>
    </row>
    <row r="238" spans="1:38" ht="15">
      <c r="A238" s="12" t="s">
        <v>512</v>
      </c>
      <c r="B238" s="13" t="s">
        <v>513</v>
      </c>
      <c r="C238" s="14" t="s">
        <v>486</v>
      </c>
      <c r="D238" s="61"/>
      <c r="E238" s="32">
        <v>376260400</v>
      </c>
      <c r="F238" s="29">
        <v>56.28</v>
      </c>
      <c r="G238" s="17">
        <f t="shared" si="57"/>
        <v>0.5628</v>
      </c>
      <c r="H238" s="15">
        <v>3660754.64</v>
      </c>
      <c r="K238" s="15">
        <v>288124.86</v>
      </c>
      <c r="L238" s="18">
        <f t="shared" si="58"/>
        <v>3948879.5</v>
      </c>
      <c r="M238" s="15">
        <v>12376279</v>
      </c>
      <c r="P238" s="18">
        <f t="shared" si="59"/>
        <v>12376279</v>
      </c>
      <c r="Q238" s="15">
        <v>4996813.43</v>
      </c>
      <c r="S238" s="15">
        <v>237475</v>
      </c>
      <c r="T238" s="19">
        <f t="shared" si="60"/>
        <v>5234288.43</v>
      </c>
      <c r="U238" s="18">
        <f t="shared" si="61"/>
        <v>21559446.93</v>
      </c>
      <c r="V238" s="20">
        <f t="shared" si="62"/>
        <v>1.3280200175197814</v>
      </c>
      <c r="W238" s="20">
        <f t="shared" si="75"/>
        <v>0.0631145345085478</v>
      </c>
      <c r="X238" s="20">
        <f t="shared" si="63"/>
        <v>0</v>
      </c>
      <c r="Y238" s="20">
        <f t="shared" si="64"/>
        <v>1.3911345520283291</v>
      </c>
      <c r="Z238" s="21">
        <f t="shared" si="65"/>
        <v>3.289285558618446</v>
      </c>
      <c r="AA238" s="21">
        <f t="shared" si="66"/>
        <v>1.0495070701035771</v>
      </c>
      <c r="AB238" s="22"/>
      <c r="AC238" s="21">
        <f t="shared" si="67"/>
        <v>5.7299271807503525</v>
      </c>
      <c r="AD238" s="30">
        <v>109588.66288762921</v>
      </c>
      <c r="AE238" s="24">
        <f t="shared" si="68"/>
        <v>6279.35058181914</v>
      </c>
      <c r="AF238" s="25"/>
      <c r="AG238" s="26">
        <f t="shared" si="69"/>
        <v>668550817.3418622</v>
      </c>
      <c r="AH238" s="20">
        <f t="shared" si="70"/>
        <v>0.5906625790542932</v>
      </c>
      <c r="AI238" s="20">
        <f t="shared" si="71"/>
        <v>1.8512099123904613</v>
      </c>
      <c r="AJ238" s="20">
        <f t="shared" si="72"/>
        <v>0.7474096658601329</v>
      </c>
      <c r="AK238" s="20">
        <f t="shared" si="73"/>
        <v>0.7829305258815435</v>
      </c>
      <c r="AL238" s="20">
        <f t="shared" si="74"/>
        <v>3.225</v>
      </c>
    </row>
    <row r="239" spans="1:38" ht="15">
      <c r="A239" s="12" t="s">
        <v>514</v>
      </c>
      <c r="B239" s="13" t="s">
        <v>515</v>
      </c>
      <c r="C239" s="14" t="s">
        <v>486</v>
      </c>
      <c r="D239" s="61"/>
      <c r="E239" s="32">
        <v>405871359</v>
      </c>
      <c r="F239" s="29">
        <v>111.02</v>
      </c>
      <c r="G239" s="17">
        <f t="shared" si="57"/>
        <v>1.1101999999999999</v>
      </c>
      <c r="H239" s="15">
        <v>1894148.9400000002</v>
      </c>
      <c r="I239" s="15">
        <v>155539.92</v>
      </c>
      <c r="K239" s="15">
        <v>149081.2</v>
      </c>
      <c r="L239" s="18">
        <f t="shared" si="58"/>
        <v>2198770.06</v>
      </c>
      <c r="M239" s="15">
        <v>3545873</v>
      </c>
      <c r="N239" s="15">
        <v>2818832.38</v>
      </c>
      <c r="P239" s="18">
        <f t="shared" si="59"/>
        <v>6364705.38</v>
      </c>
      <c r="Q239" s="15">
        <v>680901.21</v>
      </c>
      <c r="R239" s="15">
        <v>40587.14</v>
      </c>
      <c r="T239" s="19">
        <f t="shared" si="60"/>
        <v>721488.35</v>
      </c>
      <c r="U239" s="18">
        <f t="shared" si="61"/>
        <v>9284963.790000001</v>
      </c>
      <c r="V239" s="20">
        <f t="shared" si="62"/>
        <v>0.16776281324152265</v>
      </c>
      <c r="W239" s="20">
        <f t="shared" si="75"/>
        <v>0</v>
      </c>
      <c r="X239" s="20">
        <f t="shared" si="63"/>
        <v>0.010000001010172288</v>
      </c>
      <c r="Y239" s="20">
        <f t="shared" si="64"/>
        <v>0.17776281425169493</v>
      </c>
      <c r="Z239" s="21">
        <f t="shared" si="65"/>
        <v>1.5681582942145962</v>
      </c>
      <c r="AA239" s="21">
        <f t="shared" si="66"/>
        <v>0.5417406306809641</v>
      </c>
      <c r="AB239" s="22"/>
      <c r="AC239" s="21">
        <f t="shared" si="67"/>
        <v>2.2876617391472553</v>
      </c>
      <c r="AD239" s="30">
        <v>351007.7809798271</v>
      </c>
      <c r="AE239" s="24">
        <f t="shared" si="68"/>
        <v>8029.870706905302</v>
      </c>
      <c r="AF239" s="25"/>
      <c r="AG239" s="26">
        <f t="shared" si="69"/>
        <v>365584001.98162496</v>
      </c>
      <c r="AH239" s="20">
        <f t="shared" si="70"/>
        <v>0.6014404481820063</v>
      </c>
      <c r="AI239" s="20">
        <f t="shared" si="71"/>
        <v>1.7409693382370444</v>
      </c>
      <c r="AJ239" s="20">
        <f t="shared" si="72"/>
        <v>0.18625027526073845</v>
      </c>
      <c r="AK239" s="20">
        <f t="shared" si="73"/>
        <v>0.1973522763822317</v>
      </c>
      <c r="AL239" s="20">
        <f t="shared" si="74"/>
        <v>2.539</v>
      </c>
    </row>
    <row r="240" spans="1:38" ht="15">
      <c r="A240" s="12" t="s">
        <v>516</v>
      </c>
      <c r="B240" s="13" t="s">
        <v>517</v>
      </c>
      <c r="C240" s="14" t="s">
        <v>486</v>
      </c>
      <c r="D240" s="61"/>
      <c r="E240" s="32">
        <v>191774796</v>
      </c>
      <c r="F240" s="29">
        <v>101.01</v>
      </c>
      <c r="G240" s="17">
        <f t="shared" si="57"/>
        <v>1.0101</v>
      </c>
      <c r="H240" s="15">
        <v>1004698.67</v>
      </c>
      <c r="I240" s="15">
        <v>82504.48</v>
      </c>
      <c r="K240" s="15">
        <v>79068.62</v>
      </c>
      <c r="L240" s="18">
        <f t="shared" si="58"/>
        <v>1166271.77</v>
      </c>
      <c r="M240" s="15">
        <v>2295624.55</v>
      </c>
      <c r="N240" s="15">
        <v>1506712.72</v>
      </c>
      <c r="P240" s="18">
        <f t="shared" si="59"/>
        <v>3802337.2699999996</v>
      </c>
      <c r="Q240" s="15">
        <v>1487946.54</v>
      </c>
      <c r="T240" s="19">
        <f t="shared" si="60"/>
        <v>1487946.54</v>
      </c>
      <c r="U240" s="18">
        <f t="shared" si="61"/>
        <v>6456555.58</v>
      </c>
      <c r="V240" s="20">
        <f t="shared" si="62"/>
        <v>0.7758822175986045</v>
      </c>
      <c r="W240" s="20">
        <f t="shared" si="75"/>
        <v>0</v>
      </c>
      <c r="X240" s="20">
        <f t="shared" si="63"/>
        <v>0</v>
      </c>
      <c r="Y240" s="20">
        <f t="shared" si="64"/>
        <v>0.7758822175986045</v>
      </c>
      <c r="Z240" s="21">
        <f t="shared" si="65"/>
        <v>1.9827095892204727</v>
      </c>
      <c r="AA240" s="21">
        <f t="shared" si="66"/>
        <v>0.6081465314138569</v>
      </c>
      <c r="AB240" s="22"/>
      <c r="AC240" s="21">
        <f t="shared" si="67"/>
        <v>3.3667383382329343</v>
      </c>
      <c r="AD240" s="30">
        <v>186490.9661229611</v>
      </c>
      <c r="AE240" s="24">
        <f t="shared" si="68"/>
        <v>6278.662853802725</v>
      </c>
      <c r="AF240" s="25"/>
      <c r="AG240" s="26">
        <f t="shared" si="69"/>
        <v>189857237.8972379</v>
      </c>
      <c r="AH240" s="20">
        <f t="shared" si="70"/>
        <v>0.6142888113811368</v>
      </c>
      <c r="AI240" s="20">
        <f t="shared" si="71"/>
        <v>2.0027349560715995</v>
      </c>
      <c r="AJ240" s="20">
        <f t="shared" si="72"/>
        <v>0.7837186279963505</v>
      </c>
      <c r="AK240" s="20">
        <f t="shared" si="73"/>
        <v>0.7837186279963505</v>
      </c>
      <c r="AL240" s="20">
        <f t="shared" si="74"/>
        <v>3.401</v>
      </c>
    </row>
    <row r="241" spans="1:38" ht="15">
      <c r="A241" s="12" t="s">
        <v>518</v>
      </c>
      <c r="B241" s="13" t="s">
        <v>214</v>
      </c>
      <c r="C241" s="14" t="s">
        <v>486</v>
      </c>
      <c r="D241" s="61"/>
      <c r="E241" s="32">
        <v>2562495207</v>
      </c>
      <c r="F241" s="29">
        <v>56.42</v>
      </c>
      <c r="G241" s="17">
        <f t="shared" si="57"/>
        <v>0.5642</v>
      </c>
      <c r="H241" s="15">
        <v>24719566.439999998</v>
      </c>
      <c r="K241" s="15">
        <v>1945504.03</v>
      </c>
      <c r="L241" s="18">
        <f t="shared" si="58"/>
        <v>26665070.47</v>
      </c>
      <c r="M241" s="15">
        <v>76137579</v>
      </c>
      <c r="P241" s="18">
        <f t="shared" si="59"/>
        <v>76137579</v>
      </c>
      <c r="Q241" s="15">
        <v>25570033.93</v>
      </c>
      <c r="R241" s="15">
        <v>512499.04</v>
      </c>
      <c r="S241" s="15">
        <v>1613607.84</v>
      </c>
      <c r="T241" s="19">
        <f t="shared" si="60"/>
        <v>27696140.81</v>
      </c>
      <c r="U241" s="18">
        <f t="shared" si="61"/>
        <v>130498790.28</v>
      </c>
      <c r="V241" s="20">
        <f t="shared" si="62"/>
        <v>0.9978568490645375</v>
      </c>
      <c r="W241" s="20">
        <f t="shared" si="75"/>
        <v>0.06297017983066222</v>
      </c>
      <c r="X241" s="20">
        <f t="shared" si="63"/>
        <v>0.01999999994536575</v>
      </c>
      <c r="Y241" s="20">
        <f t="shared" si="64"/>
        <v>1.0808270288405655</v>
      </c>
      <c r="Z241" s="21">
        <f t="shared" si="65"/>
        <v>2.971228152623038</v>
      </c>
      <c r="AA241" s="21">
        <f t="shared" si="66"/>
        <v>1.0405900622626998</v>
      </c>
      <c r="AB241" s="22"/>
      <c r="AC241" s="21">
        <f t="shared" si="67"/>
        <v>5.092645243726303</v>
      </c>
      <c r="AD241" s="30">
        <v>128813.92263823457</v>
      </c>
      <c r="AE241" s="24">
        <f t="shared" si="68"/>
        <v>6560.0361044933325</v>
      </c>
      <c r="AF241" s="25"/>
      <c r="AG241" s="26">
        <f t="shared" si="69"/>
        <v>4541820643.388869</v>
      </c>
      <c r="AH241" s="20">
        <f t="shared" si="70"/>
        <v>0.5871009131286152</v>
      </c>
      <c r="AI241" s="20">
        <f t="shared" si="71"/>
        <v>1.6763669237099181</v>
      </c>
      <c r="AJ241" s="20">
        <f t="shared" si="72"/>
        <v>0.5629908342422121</v>
      </c>
      <c r="AK241" s="20">
        <f t="shared" si="73"/>
        <v>0.6098026096718471</v>
      </c>
      <c r="AL241" s="20">
        <f t="shared" si="74"/>
        <v>2.8729999999999998</v>
      </c>
    </row>
    <row r="242" spans="1:38" ht="15">
      <c r="A242" s="12" t="s">
        <v>519</v>
      </c>
      <c r="B242" s="13" t="s">
        <v>520</v>
      </c>
      <c r="C242" s="14" t="s">
        <v>486</v>
      </c>
      <c r="D242" s="61"/>
      <c r="E242" s="32">
        <v>260836937</v>
      </c>
      <c r="F242" s="29">
        <v>106.45</v>
      </c>
      <c r="G242" s="17">
        <f t="shared" si="57"/>
        <v>1.0645</v>
      </c>
      <c r="H242" s="15">
        <v>1129120.32</v>
      </c>
      <c r="K242" s="15">
        <v>88724.66</v>
      </c>
      <c r="L242" s="18">
        <f t="shared" si="58"/>
        <v>1217844.98</v>
      </c>
      <c r="M242" s="15">
        <v>2513012.5</v>
      </c>
      <c r="N242" s="15">
        <v>2091851.53</v>
      </c>
      <c r="P242" s="18">
        <f t="shared" si="59"/>
        <v>4604864.03</v>
      </c>
      <c r="Q242" s="15">
        <v>1686811.42</v>
      </c>
      <c r="S242" s="15">
        <v>86123.91</v>
      </c>
      <c r="T242" s="19">
        <f t="shared" si="60"/>
        <v>1772935.3299999998</v>
      </c>
      <c r="U242" s="18">
        <f t="shared" si="61"/>
        <v>7595644.34</v>
      </c>
      <c r="V242" s="20">
        <f t="shared" si="62"/>
        <v>0.6466919292185983</v>
      </c>
      <c r="W242" s="20">
        <f t="shared" si="75"/>
        <v>0.03301829525777632</v>
      </c>
      <c r="X242" s="20">
        <f t="shared" si="63"/>
        <v>0</v>
      </c>
      <c r="Y242" s="20">
        <f t="shared" si="64"/>
        <v>0.6797102244763746</v>
      </c>
      <c r="Z242" s="21">
        <f t="shared" si="65"/>
        <v>1.7654186876147837</v>
      </c>
      <c r="AA242" s="21">
        <f t="shared" si="66"/>
        <v>0.46689897297789534</v>
      </c>
      <c r="AB242" s="22"/>
      <c r="AC242" s="21">
        <f t="shared" si="67"/>
        <v>2.9120278850690533</v>
      </c>
      <c r="AD242" s="30">
        <v>308296.5644171779</v>
      </c>
      <c r="AE242" s="24">
        <f t="shared" si="68"/>
        <v>8977.681924538098</v>
      </c>
      <c r="AF242" s="25"/>
      <c r="AG242" s="26">
        <f t="shared" si="69"/>
        <v>245032350.39924848</v>
      </c>
      <c r="AH242" s="20">
        <f t="shared" si="70"/>
        <v>0.4970139567349696</v>
      </c>
      <c r="AI242" s="20">
        <f t="shared" si="71"/>
        <v>1.879288192965937</v>
      </c>
      <c r="AJ242" s="20">
        <f t="shared" si="72"/>
        <v>0.6884035586531979</v>
      </c>
      <c r="AK242" s="20">
        <f t="shared" si="73"/>
        <v>0.7235515339551007</v>
      </c>
      <c r="AL242" s="20">
        <f t="shared" si="74"/>
        <v>3.0999999999999996</v>
      </c>
    </row>
    <row r="243" spans="1:38" ht="15">
      <c r="A243" s="12" t="s">
        <v>521</v>
      </c>
      <c r="B243" s="13" t="s">
        <v>522</v>
      </c>
      <c r="C243" s="14" t="s">
        <v>486</v>
      </c>
      <c r="D243" s="61"/>
      <c r="E243" s="32">
        <v>2546769515</v>
      </c>
      <c r="F243" s="29">
        <v>101.63</v>
      </c>
      <c r="G243" s="17">
        <f t="shared" si="57"/>
        <v>1.0163</v>
      </c>
      <c r="H243" s="15">
        <v>12988338.649999999</v>
      </c>
      <c r="K243" s="15">
        <v>1022249.31</v>
      </c>
      <c r="L243" s="18">
        <f t="shared" si="58"/>
        <v>14010587.959999999</v>
      </c>
      <c r="M243" s="15">
        <v>29075985</v>
      </c>
      <c r="P243" s="18">
        <f t="shared" si="59"/>
        <v>29075985</v>
      </c>
      <c r="Q243" s="15">
        <v>20020086.03</v>
      </c>
      <c r="S243" s="15">
        <v>900459.36</v>
      </c>
      <c r="T243" s="19">
        <f t="shared" si="60"/>
        <v>20920545.39</v>
      </c>
      <c r="U243" s="18">
        <f t="shared" si="61"/>
        <v>64007118.35</v>
      </c>
      <c r="V243" s="20">
        <f t="shared" si="62"/>
        <v>0.7860972856823285</v>
      </c>
      <c r="W243" s="20">
        <f t="shared" si="75"/>
        <v>0.035356923926427634</v>
      </c>
      <c r="X243" s="20">
        <f t="shared" si="63"/>
        <v>0</v>
      </c>
      <c r="Y243" s="20">
        <f t="shared" si="64"/>
        <v>0.8214542096087561</v>
      </c>
      <c r="Z243" s="21">
        <f t="shared" si="65"/>
        <v>1.1416810523585996</v>
      </c>
      <c r="AA243" s="21">
        <f t="shared" si="66"/>
        <v>0.5501317601565526</v>
      </c>
      <c r="AB243" s="22"/>
      <c r="AC243" s="21">
        <f t="shared" si="67"/>
        <v>2.5132670221239084</v>
      </c>
      <c r="AD243" s="30">
        <v>208081.23975562508</v>
      </c>
      <c r="AE243" s="24">
        <f t="shared" si="68"/>
        <v>5229.637178004708</v>
      </c>
      <c r="AF243" s="25"/>
      <c r="AG243" s="26">
        <f t="shared" si="69"/>
        <v>2505922970.579553</v>
      </c>
      <c r="AH243" s="20">
        <f t="shared" si="70"/>
        <v>0.5590989078471045</v>
      </c>
      <c r="AI243" s="20">
        <f t="shared" si="71"/>
        <v>1.1602904535120446</v>
      </c>
      <c r="AJ243" s="20">
        <f t="shared" si="72"/>
        <v>0.7989106714389506</v>
      </c>
      <c r="AK243" s="20">
        <f t="shared" si="73"/>
        <v>0.8348439132253789</v>
      </c>
      <c r="AL243" s="20">
        <f t="shared" si="74"/>
        <v>2.554</v>
      </c>
    </row>
    <row r="244" spans="1:38" ht="15">
      <c r="A244" s="12" t="s">
        <v>523</v>
      </c>
      <c r="B244" s="13" t="s">
        <v>524</v>
      </c>
      <c r="C244" s="14" t="s">
        <v>486</v>
      </c>
      <c r="D244" s="61"/>
      <c r="E244" s="32">
        <v>268529139</v>
      </c>
      <c r="F244" s="29">
        <v>108.32</v>
      </c>
      <c r="G244" s="17">
        <f t="shared" si="57"/>
        <v>1.0832</v>
      </c>
      <c r="H244" s="15">
        <v>1333218.15</v>
      </c>
      <c r="K244" s="15">
        <v>104929.76</v>
      </c>
      <c r="L244" s="18">
        <f t="shared" si="58"/>
        <v>1438147.91</v>
      </c>
      <c r="M244" s="15">
        <v>2249266.5</v>
      </c>
      <c r="N244" s="15">
        <v>2627871.77</v>
      </c>
      <c r="P244" s="18">
        <f t="shared" si="59"/>
        <v>4877138.27</v>
      </c>
      <c r="Q244" s="15">
        <v>2555230.65</v>
      </c>
      <c r="S244" s="15">
        <v>86769.35</v>
      </c>
      <c r="T244" s="19">
        <f t="shared" si="60"/>
        <v>2642000</v>
      </c>
      <c r="U244" s="18">
        <f t="shared" si="61"/>
        <v>8957286.18</v>
      </c>
      <c r="V244" s="20">
        <f t="shared" si="62"/>
        <v>0.9515655021706975</v>
      </c>
      <c r="W244" s="20">
        <f t="shared" si="75"/>
        <v>0.032312824717320526</v>
      </c>
      <c r="X244" s="20">
        <f t="shared" si="63"/>
        <v>0</v>
      </c>
      <c r="Y244" s="20">
        <f t="shared" si="64"/>
        <v>0.9838783268880179</v>
      </c>
      <c r="Z244" s="21">
        <f t="shared" si="65"/>
        <v>1.8162417263774118</v>
      </c>
      <c r="AA244" s="21">
        <f t="shared" si="66"/>
        <v>0.5355649354686978</v>
      </c>
      <c r="AB244" s="22"/>
      <c r="AC244" s="21">
        <f t="shared" si="67"/>
        <v>3.335684988734128</v>
      </c>
      <c r="AD244" s="30">
        <v>136952.1244635193</v>
      </c>
      <c r="AE244" s="24">
        <f t="shared" si="68"/>
        <v>4568.291457482093</v>
      </c>
      <c r="AF244" s="25"/>
      <c r="AG244" s="26">
        <f t="shared" si="69"/>
        <v>247903562.59231907</v>
      </c>
      <c r="AH244" s="20">
        <f t="shared" si="70"/>
        <v>0.5801239380996934</v>
      </c>
      <c r="AI244" s="20">
        <f t="shared" si="71"/>
        <v>1.9673530380120121</v>
      </c>
      <c r="AJ244" s="20">
        <f t="shared" si="72"/>
        <v>1.0307357519512994</v>
      </c>
      <c r="AK244" s="20">
        <f t="shared" si="73"/>
        <v>1.065737003685101</v>
      </c>
      <c r="AL244" s="20">
        <f t="shared" si="74"/>
        <v>3.6130000000000004</v>
      </c>
    </row>
    <row r="245" spans="1:38" ht="15">
      <c r="A245" s="12" t="s">
        <v>525</v>
      </c>
      <c r="B245" s="13" t="s">
        <v>526</v>
      </c>
      <c r="C245" s="14" t="s">
        <v>486</v>
      </c>
      <c r="D245" s="61"/>
      <c r="E245" s="32">
        <v>617876477</v>
      </c>
      <c r="F245" s="29">
        <v>92.29</v>
      </c>
      <c r="G245" s="17">
        <f t="shared" si="57"/>
        <v>0.9229</v>
      </c>
      <c r="H245" s="15">
        <v>3237821.76</v>
      </c>
      <c r="K245" s="15">
        <v>254829.49</v>
      </c>
      <c r="L245" s="18">
        <f t="shared" si="58"/>
        <v>3492651.25</v>
      </c>
      <c r="M245" s="15">
        <v>12701141</v>
      </c>
      <c r="P245" s="18">
        <f t="shared" si="59"/>
        <v>12701141</v>
      </c>
      <c r="Q245" s="15">
        <v>8998466.86</v>
      </c>
      <c r="S245" s="15">
        <v>209832.89</v>
      </c>
      <c r="T245" s="19">
        <f t="shared" si="60"/>
        <v>9208299.75</v>
      </c>
      <c r="U245" s="18">
        <f t="shared" si="61"/>
        <v>25402092</v>
      </c>
      <c r="V245" s="20">
        <f t="shared" si="62"/>
        <v>1.456353687988028</v>
      </c>
      <c r="W245" s="20">
        <f t="shared" si="75"/>
        <v>0.033960329905875344</v>
      </c>
      <c r="X245" s="20">
        <f t="shared" si="63"/>
        <v>0</v>
      </c>
      <c r="Y245" s="20">
        <f t="shared" si="64"/>
        <v>1.4903140178939034</v>
      </c>
      <c r="Z245" s="21">
        <f t="shared" si="65"/>
        <v>2.055611675276643</v>
      </c>
      <c r="AA245" s="21">
        <f t="shared" si="66"/>
        <v>0.5652669068999046</v>
      </c>
      <c r="AB245" s="22"/>
      <c r="AC245" s="21">
        <f t="shared" si="67"/>
        <v>4.11119260007045</v>
      </c>
      <c r="AD245" s="30">
        <v>140503.70945479642</v>
      </c>
      <c r="AE245" s="24">
        <f t="shared" si="68"/>
        <v>5776.378105930076</v>
      </c>
      <c r="AF245" s="25"/>
      <c r="AG245" s="26">
        <f t="shared" si="69"/>
        <v>669494503.196446</v>
      </c>
      <c r="AH245" s="20">
        <f t="shared" si="70"/>
        <v>0.521684828377922</v>
      </c>
      <c r="AI245" s="20">
        <f t="shared" si="71"/>
        <v>1.897124015112814</v>
      </c>
      <c r="AJ245" s="20">
        <f t="shared" si="72"/>
        <v>1.3440688186441512</v>
      </c>
      <c r="AK245" s="20">
        <f t="shared" si="73"/>
        <v>1.3754108071142837</v>
      </c>
      <c r="AL245" s="20">
        <f t="shared" si="74"/>
        <v>3.794</v>
      </c>
    </row>
    <row r="246" spans="1:38" ht="15">
      <c r="A246" s="12" t="s">
        <v>527</v>
      </c>
      <c r="B246" s="13" t="s">
        <v>528</v>
      </c>
      <c r="C246" s="14" t="s">
        <v>486</v>
      </c>
      <c r="D246" s="61"/>
      <c r="E246" s="32">
        <v>267717152</v>
      </c>
      <c r="F246" s="29">
        <v>98.35</v>
      </c>
      <c r="G246" s="17">
        <f t="shared" si="57"/>
        <v>0.9834999999999999</v>
      </c>
      <c r="H246" s="15">
        <v>1415848.8199999998</v>
      </c>
      <c r="I246" s="15">
        <v>116265.59</v>
      </c>
      <c r="K246" s="15">
        <v>111434.53</v>
      </c>
      <c r="L246" s="18">
        <f t="shared" si="58"/>
        <v>1643548.94</v>
      </c>
      <c r="M246" s="15">
        <v>2321516</v>
      </c>
      <c r="N246" s="15">
        <v>3069191.26</v>
      </c>
      <c r="P246" s="18">
        <f t="shared" si="59"/>
        <v>5390707.26</v>
      </c>
      <c r="Q246" s="15">
        <v>2600905.44</v>
      </c>
      <c r="T246" s="19">
        <f t="shared" si="60"/>
        <v>2600905.44</v>
      </c>
      <c r="U246" s="18">
        <f t="shared" si="61"/>
        <v>9635161.639999999</v>
      </c>
      <c r="V246" s="20">
        <f t="shared" si="62"/>
        <v>0.9715124416085228</v>
      </c>
      <c r="W246" s="20">
        <f t="shared" si="75"/>
        <v>0</v>
      </c>
      <c r="X246" s="20">
        <f t="shared" si="63"/>
        <v>0</v>
      </c>
      <c r="Y246" s="20">
        <f t="shared" si="64"/>
        <v>0.9715124416085228</v>
      </c>
      <c r="Z246" s="21">
        <f t="shared" si="65"/>
        <v>2.013583074423263</v>
      </c>
      <c r="AA246" s="21">
        <f t="shared" si="66"/>
        <v>0.6139124548882098</v>
      </c>
      <c r="AB246" s="22"/>
      <c r="AC246" s="21">
        <f t="shared" si="67"/>
        <v>3.599007970919995</v>
      </c>
      <c r="AD246" s="30">
        <v>178472.60909935005</v>
      </c>
      <c r="AE246" s="24">
        <f t="shared" si="68"/>
        <v>6423.243427394493</v>
      </c>
      <c r="AF246" s="25"/>
      <c r="AG246" s="26">
        <f t="shared" si="69"/>
        <v>272208593.7976614</v>
      </c>
      <c r="AH246" s="20">
        <f t="shared" si="70"/>
        <v>0.6037828993825543</v>
      </c>
      <c r="AI246" s="20">
        <f t="shared" si="71"/>
        <v>1.980358953695279</v>
      </c>
      <c r="AJ246" s="20">
        <f t="shared" si="72"/>
        <v>0.9554824863219821</v>
      </c>
      <c r="AK246" s="20">
        <f t="shared" si="73"/>
        <v>0.9554824863219821</v>
      </c>
      <c r="AL246" s="20">
        <f t="shared" si="74"/>
        <v>3.539</v>
      </c>
    </row>
    <row r="247" spans="1:38" ht="15">
      <c r="A247" s="12" t="s">
        <v>529</v>
      </c>
      <c r="B247" s="13" t="s">
        <v>530</v>
      </c>
      <c r="C247" s="14" t="s">
        <v>486</v>
      </c>
      <c r="D247" s="61"/>
      <c r="E247" s="32">
        <v>633831850</v>
      </c>
      <c r="F247" s="29">
        <v>58.59</v>
      </c>
      <c r="G247" s="17">
        <f t="shared" si="57"/>
        <v>0.5859000000000001</v>
      </c>
      <c r="H247" s="15">
        <v>5868061.43</v>
      </c>
      <c r="I247" s="15">
        <v>481861.11</v>
      </c>
      <c r="K247" s="15">
        <v>461846.11</v>
      </c>
      <c r="L247" s="18">
        <f t="shared" si="58"/>
        <v>6811768.65</v>
      </c>
      <c r="M247" s="15">
        <v>13858640.73</v>
      </c>
      <c r="N247" s="15">
        <v>7655775.99</v>
      </c>
      <c r="P247" s="18">
        <f t="shared" si="59"/>
        <v>21514416.72</v>
      </c>
      <c r="Q247" s="15">
        <v>4343000</v>
      </c>
      <c r="R247" s="15">
        <v>316915.92</v>
      </c>
      <c r="T247" s="19">
        <f t="shared" si="60"/>
        <v>4659915.92</v>
      </c>
      <c r="U247" s="18">
        <f t="shared" si="61"/>
        <v>32986101.29</v>
      </c>
      <c r="V247" s="20">
        <f t="shared" si="62"/>
        <v>0.6851975015140056</v>
      </c>
      <c r="W247" s="20">
        <f t="shared" si="75"/>
        <v>0</v>
      </c>
      <c r="X247" s="20">
        <f t="shared" si="63"/>
        <v>0.04999999921114724</v>
      </c>
      <c r="Y247" s="20">
        <f t="shared" si="64"/>
        <v>0.7351975007251529</v>
      </c>
      <c r="Z247" s="21">
        <f t="shared" si="65"/>
        <v>3.3943413730313488</v>
      </c>
      <c r="AA247" s="21">
        <f t="shared" si="66"/>
        <v>1.0746964908753007</v>
      </c>
      <c r="AB247" s="22"/>
      <c r="AC247" s="21">
        <f t="shared" si="67"/>
        <v>5.204235364631803</v>
      </c>
      <c r="AD247" s="30">
        <v>177109.77777777778</v>
      </c>
      <c r="AE247" s="24">
        <f t="shared" si="68"/>
        <v>9217.209689331909</v>
      </c>
      <c r="AF247" s="25"/>
      <c r="AG247" s="26">
        <f t="shared" si="69"/>
        <v>1081808926.4379585</v>
      </c>
      <c r="AH247" s="20">
        <f t="shared" si="70"/>
        <v>0.6296646740038389</v>
      </c>
      <c r="AI247" s="20">
        <f t="shared" si="71"/>
        <v>1.9887446104590676</v>
      </c>
      <c r="AJ247" s="20">
        <f t="shared" si="72"/>
        <v>0.40145721613705604</v>
      </c>
      <c r="AK247" s="20">
        <f t="shared" si="73"/>
        <v>0.43075221567486716</v>
      </c>
      <c r="AL247" s="20">
        <f t="shared" si="74"/>
        <v>3.0500000000000003</v>
      </c>
    </row>
    <row r="248" spans="1:38" ht="15">
      <c r="A248" s="12" t="s">
        <v>531</v>
      </c>
      <c r="B248" s="13" t="s">
        <v>532</v>
      </c>
      <c r="C248" s="14" t="s">
        <v>533</v>
      </c>
      <c r="D248" s="61"/>
      <c r="E248" s="32">
        <v>2288659464</v>
      </c>
      <c r="F248" s="29">
        <v>43.92</v>
      </c>
      <c r="G248" s="17">
        <f t="shared" si="57"/>
        <v>0.43920000000000003</v>
      </c>
      <c r="H248" s="15">
        <v>27966036.369999997</v>
      </c>
      <c r="K248" s="15">
        <v>557296.69</v>
      </c>
      <c r="L248" s="18">
        <f t="shared" si="58"/>
        <v>28523333.06</v>
      </c>
      <c r="M248" s="15">
        <v>57657054.5</v>
      </c>
      <c r="O248" s="15">
        <v>11340706</v>
      </c>
      <c r="P248" s="18">
        <f t="shared" si="59"/>
        <v>68997760.5</v>
      </c>
      <c r="Q248" s="15">
        <v>63445585.5</v>
      </c>
      <c r="S248" s="15">
        <v>1848547.65</v>
      </c>
      <c r="T248" s="19">
        <f t="shared" si="60"/>
        <v>65294133.15</v>
      </c>
      <c r="U248" s="18">
        <f t="shared" si="61"/>
        <v>162815226.71</v>
      </c>
      <c r="V248" s="20">
        <f t="shared" si="62"/>
        <v>2.772172378546571</v>
      </c>
      <c r="W248" s="20">
        <f t="shared" si="75"/>
        <v>0.08076988643689283</v>
      </c>
      <c r="X248" s="20">
        <f t="shared" si="63"/>
        <v>0</v>
      </c>
      <c r="Y248" s="20">
        <f t="shared" si="64"/>
        <v>2.8529422649834637</v>
      </c>
      <c r="Z248" s="21">
        <f t="shared" si="65"/>
        <v>3.014767447290271</v>
      </c>
      <c r="AA248" s="21">
        <f t="shared" si="66"/>
        <v>1.2462899574473347</v>
      </c>
      <c r="AB248" s="22"/>
      <c r="AC248" s="21">
        <f t="shared" si="67"/>
        <v>7.11399966972107</v>
      </c>
      <c r="AD248" s="30">
        <v>131034.75171553338</v>
      </c>
      <c r="AE248" s="24">
        <f t="shared" si="68"/>
        <v>9321.811804262868</v>
      </c>
      <c r="AF248" s="25"/>
      <c r="AG248" s="26">
        <f t="shared" si="69"/>
        <v>5210973278.688524</v>
      </c>
      <c r="AH248" s="20">
        <f t="shared" si="70"/>
        <v>0.5473705493108694</v>
      </c>
      <c r="AI248" s="20">
        <f t="shared" si="71"/>
        <v>1.3240858628498873</v>
      </c>
      <c r="AJ248" s="20">
        <f t="shared" si="72"/>
        <v>1.217538108657654</v>
      </c>
      <c r="AK248" s="20">
        <f t="shared" si="73"/>
        <v>1.2530122427807373</v>
      </c>
      <c r="AL248" s="20">
        <f t="shared" si="74"/>
        <v>3.1239999999999997</v>
      </c>
    </row>
    <row r="249" spans="1:38" ht="15">
      <c r="A249" s="12" t="s">
        <v>534</v>
      </c>
      <c r="B249" s="13" t="s">
        <v>535</v>
      </c>
      <c r="C249" s="14" t="s">
        <v>533</v>
      </c>
      <c r="D249" s="61"/>
      <c r="E249" s="32">
        <v>39541571</v>
      </c>
      <c r="F249" s="29">
        <v>29.52</v>
      </c>
      <c r="G249" s="17">
        <f t="shared" si="57"/>
        <v>0.2952</v>
      </c>
      <c r="H249" s="15">
        <v>660312.61</v>
      </c>
      <c r="K249" s="15">
        <v>12897.02</v>
      </c>
      <c r="L249" s="18">
        <f t="shared" si="58"/>
        <v>673209.63</v>
      </c>
      <c r="M249" s="15">
        <v>1239152</v>
      </c>
      <c r="P249" s="18">
        <f t="shared" si="59"/>
        <v>1239152</v>
      </c>
      <c r="Q249" s="15">
        <v>1498697</v>
      </c>
      <c r="T249" s="19">
        <f t="shared" si="60"/>
        <v>1498697</v>
      </c>
      <c r="U249" s="18">
        <f t="shared" si="61"/>
        <v>3411058.63</v>
      </c>
      <c r="V249" s="20">
        <f t="shared" si="62"/>
        <v>3.790180718919842</v>
      </c>
      <c r="W249" s="20">
        <f t="shared" si="75"/>
        <v>0</v>
      </c>
      <c r="X249" s="20">
        <f t="shared" si="63"/>
        <v>0</v>
      </c>
      <c r="Y249" s="20">
        <f t="shared" si="64"/>
        <v>3.790180718919842</v>
      </c>
      <c r="Z249" s="21">
        <f t="shared" si="65"/>
        <v>3.1337955692251076</v>
      </c>
      <c r="AA249" s="21">
        <f t="shared" si="66"/>
        <v>1.7025363762102421</v>
      </c>
      <c r="AB249" s="22"/>
      <c r="AC249" s="21">
        <f t="shared" si="67"/>
        <v>8.626512664355191</v>
      </c>
      <c r="AD249" s="30">
        <v>76612.5748502994</v>
      </c>
      <c r="AE249" s="24">
        <f t="shared" si="68"/>
        <v>6608.993471949678</v>
      </c>
      <c r="AF249" s="25"/>
      <c r="AG249" s="26">
        <f t="shared" si="69"/>
        <v>133948411.24661246</v>
      </c>
      <c r="AH249" s="20">
        <f t="shared" si="70"/>
        <v>0.5025887382572635</v>
      </c>
      <c r="AI249" s="20">
        <f t="shared" si="71"/>
        <v>0.9250964520352518</v>
      </c>
      <c r="AJ249" s="20">
        <f t="shared" si="72"/>
        <v>1.1188613482251375</v>
      </c>
      <c r="AK249" s="20">
        <f t="shared" si="73"/>
        <v>1.1188613482251375</v>
      </c>
      <c r="AL249" s="20">
        <f t="shared" si="74"/>
        <v>2.5469999999999997</v>
      </c>
    </row>
    <row r="250" spans="1:38" ht="15">
      <c r="A250" s="12" t="s">
        <v>536</v>
      </c>
      <c r="B250" s="13" t="s">
        <v>537</v>
      </c>
      <c r="C250" s="14" t="s">
        <v>533</v>
      </c>
      <c r="D250" s="61"/>
      <c r="E250" s="32">
        <v>801044532</v>
      </c>
      <c r="F250" s="29">
        <v>88.85</v>
      </c>
      <c r="G250" s="17">
        <f t="shared" si="57"/>
        <v>0.8885</v>
      </c>
      <c r="H250" s="15">
        <v>4757331.029999999</v>
      </c>
      <c r="K250" s="15">
        <v>93555.24</v>
      </c>
      <c r="L250" s="18">
        <f t="shared" si="58"/>
        <v>4850886.27</v>
      </c>
      <c r="M250" s="15">
        <v>10327973.5</v>
      </c>
      <c r="P250" s="18">
        <f t="shared" si="59"/>
        <v>10327973.5</v>
      </c>
      <c r="Q250" s="15">
        <v>12440535.47</v>
      </c>
      <c r="T250" s="19">
        <f t="shared" si="60"/>
        <v>12440535.47</v>
      </c>
      <c r="U250" s="18">
        <f t="shared" si="61"/>
        <v>27619395.239999995</v>
      </c>
      <c r="V250" s="20">
        <f t="shared" si="62"/>
        <v>1.5530391848427223</v>
      </c>
      <c r="W250" s="20">
        <f t="shared" si="75"/>
        <v>0</v>
      </c>
      <c r="X250" s="20">
        <f t="shared" si="63"/>
        <v>0</v>
      </c>
      <c r="Y250" s="20">
        <f t="shared" si="64"/>
        <v>1.5530391848427223</v>
      </c>
      <c r="Z250" s="21">
        <f t="shared" si="65"/>
        <v>1.2893132762811244</v>
      </c>
      <c r="AA250" s="21">
        <f t="shared" si="66"/>
        <v>0.6055701120496506</v>
      </c>
      <c r="AB250" s="22"/>
      <c r="AC250" s="21">
        <f t="shared" si="67"/>
        <v>3.447922573173497</v>
      </c>
      <c r="AD250" s="30">
        <v>253155.969836615</v>
      </c>
      <c r="AE250" s="24">
        <f t="shared" si="68"/>
        <v>8728.621829332937</v>
      </c>
      <c r="AF250" s="25"/>
      <c r="AG250" s="26">
        <f t="shared" si="69"/>
        <v>901569535.1716377</v>
      </c>
      <c r="AH250" s="20">
        <f t="shared" si="70"/>
        <v>0.5380490445561146</v>
      </c>
      <c r="AI250" s="20">
        <f t="shared" si="71"/>
        <v>1.145554845975779</v>
      </c>
      <c r="AJ250" s="20">
        <f t="shared" si="72"/>
        <v>1.3798753157327588</v>
      </c>
      <c r="AK250" s="20">
        <f t="shared" si="73"/>
        <v>1.3798753157327588</v>
      </c>
      <c r="AL250" s="20">
        <f t="shared" si="74"/>
        <v>3.064</v>
      </c>
    </row>
    <row r="251" spans="1:38" s="39" customFormat="1" ht="15">
      <c r="A251" s="12" t="s">
        <v>538</v>
      </c>
      <c r="B251" s="13" t="s">
        <v>539</v>
      </c>
      <c r="C251" s="14" t="s">
        <v>533</v>
      </c>
      <c r="D251" s="61"/>
      <c r="E251" s="32">
        <v>500863542</v>
      </c>
      <c r="F251" s="29">
        <v>47.58</v>
      </c>
      <c r="G251" s="17">
        <f t="shared" si="57"/>
        <v>0.4758</v>
      </c>
      <c r="H251" s="15">
        <v>5777487.76</v>
      </c>
      <c r="I251" s="15"/>
      <c r="J251" s="15"/>
      <c r="K251" s="15">
        <v>114268.22</v>
      </c>
      <c r="L251" s="18">
        <f t="shared" si="58"/>
        <v>5891755.9799999995</v>
      </c>
      <c r="M251" s="15">
        <v>9229913</v>
      </c>
      <c r="N251" s="15"/>
      <c r="O251" s="15">
        <v>922906.25</v>
      </c>
      <c r="P251" s="18">
        <f t="shared" si="59"/>
        <v>10152819.25</v>
      </c>
      <c r="Q251" s="15">
        <v>15745003.63</v>
      </c>
      <c r="R251" s="15"/>
      <c r="S251" s="15">
        <v>373886.84</v>
      </c>
      <c r="T251" s="19">
        <f t="shared" si="60"/>
        <v>16118890.47</v>
      </c>
      <c r="U251" s="18">
        <f t="shared" si="61"/>
        <v>32163465.699999996</v>
      </c>
      <c r="V251" s="20">
        <f t="shared" si="62"/>
        <v>3.1435715139354268</v>
      </c>
      <c r="W251" s="20">
        <f t="shared" si="75"/>
        <v>0.07464844386697246</v>
      </c>
      <c r="X251" s="20">
        <f t="shared" si="63"/>
        <v>0</v>
      </c>
      <c r="Y251" s="20">
        <f t="shared" si="64"/>
        <v>3.218219957802399</v>
      </c>
      <c r="Z251" s="21">
        <f t="shared" si="65"/>
        <v>2.0270629420258346</v>
      </c>
      <c r="AA251" s="21">
        <f t="shared" si="66"/>
        <v>1.1763195932516086</v>
      </c>
      <c r="AB251" s="22"/>
      <c r="AC251" s="21">
        <f t="shared" si="67"/>
        <v>6.421602493079841</v>
      </c>
      <c r="AD251" s="37">
        <v>140995.53791708796</v>
      </c>
      <c r="AE251" s="24">
        <f t="shared" si="68"/>
        <v>9054.172978015053</v>
      </c>
      <c r="AF251" s="38"/>
      <c r="AG251" s="26">
        <f t="shared" si="69"/>
        <v>1052676633.0390921</v>
      </c>
      <c r="AH251" s="20">
        <f t="shared" si="70"/>
        <v>0.5596928624691153</v>
      </c>
      <c r="AI251" s="20">
        <f t="shared" si="71"/>
        <v>0.964476547815892</v>
      </c>
      <c r="AJ251" s="20">
        <f t="shared" si="72"/>
        <v>1.495711326330476</v>
      </c>
      <c r="AK251" s="20">
        <f t="shared" si="73"/>
        <v>1.5312290559223813</v>
      </c>
      <c r="AL251" s="20">
        <f t="shared" si="74"/>
        <v>3.0549999999999997</v>
      </c>
    </row>
    <row r="252" spans="1:38" ht="15">
      <c r="A252" s="12" t="s">
        <v>540</v>
      </c>
      <c r="B252" s="13" t="s">
        <v>541</v>
      </c>
      <c r="C252" s="14" t="s">
        <v>533</v>
      </c>
      <c r="D252" s="61"/>
      <c r="E252" s="32">
        <v>2969743789</v>
      </c>
      <c r="F252" s="29">
        <v>30.93</v>
      </c>
      <c r="G252" s="17">
        <f t="shared" si="57"/>
        <v>0.3093</v>
      </c>
      <c r="H252" s="15">
        <v>48649256.71</v>
      </c>
      <c r="K252" s="15">
        <v>971711.47</v>
      </c>
      <c r="L252" s="18">
        <f t="shared" si="58"/>
        <v>49620968.18</v>
      </c>
      <c r="M252" s="15">
        <v>36757218.5</v>
      </c>
      <c r="P252" s="18">
        <f t="shared" si="59"/>
        <v>36757218.5</v>
      </c>
      <c r="Q252" s="15">
        <v>50832990.37</v>
      </c>
      <c r="R252" s="15">
        <v>602046</v>
      </c>
      <c r="S252" s="15">
        <v>3234919</v>
      </c>
      <c r="T252" s="19">
        <f t="shared" si="60"/>
        <v>54669955.37</v>
      </c>
      <c r="U252" s="18">
        <f t="shared" si="61"/>
        <v>141048142.05</v>
      </c>
      <c r="V252" s="20">
        <f t="shared" si="62"/>
        <v>1.7116961590520559</v>
      </c>
      <c r="W252" s="20">
        <f t="shared" si="75"/>
        <v>0.10892922857460685</v>
      </c>
      <c r="X252" s="20">
        <f t="shared" si="63"/>
        <v>0.020272657938708125</v>
      </c>
      <c r="Y252" s="20">
        <f t="shared" si="64"/>
        <v>1.8408980455653712</v>
      </c>
      <c r="Z252" s="21">
        <f t="shared" si="65"/>
        <v>1.2377235583806787</v>
      </c>
      <c r="AA252" s="21">
        <f t="shared" si="66"/>
        <v>1.6708838103743906</v>
      </c>
      <c r="AB252" s="22"/>
      <c r="AC252" s="21">
        <f t="shared" si="67"/>
        <v>4.749505414320441</v>
      </c>
      <c r="AD252" s="30">
        <v>143282.32433575304</v>
      </c>
      <c r="AE252" s="24">
        <f t="shared" si="68"/>
        <v>6805.201752090766</v>
      </c>
      <c r="AF252" s="25"/>
      <c r="AG252" s="26">
        <f t="shared" si="69"/>
        <v>9601499479.46977</v>
      </c>
      <c r="AH252" s="20">
        <f t="shared" si="70"/>
        <v>0.516804362548799</v>
      </c>
      <c r="AI252" s="20">
        <f t="shared" si="71"/>
        <v>0.382827896607144</v>
      </c>
      <c r="AJ252" s="20">
        <f t="shared" si="72"/>
        <v>0.5294276219948009</v>
      </c>
      <c r="AK252" s="20">
        <f t="shared" si="73"/>
        <v>0.5693897654933693</v>
      </c>
      <c r="AL252" s="20">
        <f t="shared" si="74"/>
        <v>1.4689999999999999</v>
      </c>
    </row>
    <row r="253" spans="1:38" ht="15">
      <c r="A253" s="12" t="s">
        <v>542</v>
      </c>
      <c r="B253" s="13" t="s">
        <v>543</v>
      </c>
      <c r="C253" s="14" t="s">
        <v>533</v>
      </c>
      <c r="D253" s="61"/>
      <c r="E253" s="32">
        <v>5807793328</v>
      </c>
      <c r="F253" s="29">
        <v>32.72</v>
      </c>
      <c r="G253" s="17">
        <f t="shared" si="57"/>
        <v>0.3272</v>
      </c>
      <c r="H253" s="15">
        <v>94807507.15</v>
      </c>
      <c r="K253" s="15">
        <v>1881702.3</v>
      </c>
      <c r="L253" s="18">
        <f t="shared" si="58"/>
        <v>96689209.45</v>
      </c>
      <c r="M253" s="15">
        <v>105403114</v>
      </c>
      <c r="O253" s="15">
        <v>6926035</v>
      </c>
      <c r="P253" s="18">
        <f t="shared" si="59"/>
        <v>112329149</v>
      </c>
      <c r="Q253" s="15">
        <v>201986071</v>
      </c>
      <c r="S253" s="15">
        <v>6209626</v>
      </c>
      <c r="T253" s="19">
        <f t="shared" si="60"/>
        <v>208195697</v>
      </c>
      <c r="U253" s="18">
        <f t="shared" si="61"/>
        <v>417214055.45000005</v>
      </c>
      <c r="V253" s="20">
        <f t="shared" si="62"/>
        <v>3.477845363852796</v>
      </c>
      <c r="W253" s="20">
        <f t="shared" si="75"/>
        <v>0.10691885281218119</v>
      </c>
      <c r="X253" s="20">
        <f t="shared" si="63"/>
        <v>0</v>
      </c>
      <c r="Y253" s="20">
        <f t="shared" si="64"/>
        <v>3.584764216664977</v>
      </c>
      <c r="Z253" s="21">
        <f t="shared" si="65"/>
        <v>1.9341106450611631</v>
      </c>
      <c r="AA253" s="21">
        <f t="shared" si="66"/>
        <v>1.6648183568077548</v>
      </c>
      <c r="AB253" s="22"/>
      <c r="AC253" s="21">
        <f t="shared" si="67"/>
        <v>7.183693218533896</v>
      </c>
      <c r="AD253" s="30">
        <v>92385.21457174639</v>
      </c>
      <c r="AE253" s="24">
        <f t="shared" si="68"/>
        <v>6636.670394118533</v>
      </c>
      <c r="AF253" s="25"/>
      <c r="AG253" s="26">
        <f t="shared" si="69"/>
        <v>17749979608.801956</v>
      </c>
      <c r="AH253" s="20">
        <f t="shared" si="70"/>
        <v>0.5447285663474972</v>
      </c>
      <c r="AI253" s="20">
        <f t="shared" si="71"/>
        <v>0.6328410030640126</v>
      </c>
      <c r="AJ253" s="20">
        <f t="shared" si="72"/>
        <v>1.1379510030526347</v>
      </c>
      <c r="AK253" s="20">
        <f t="shared" si="73"/>
        <v>1.1729348516927804</v>
      </c>
      <c r="AL253" s="20">
        <f t="shared" si="74"/>
        <v>2.351</v>
      </c>
    </row>
    <row r="254" spans="1:38" ht="15">
      <c r="A254" s="12" t="s">
        <v>544</v>
      </c>
      <c r="B254" s="13" t="s">
        <v>545</v>
      </c>
      <c r="C254" s="14" t="s">
        <v>533</v>
      </c>
      <c r="D254" s="61"/>
      <c r="E254" s="32">
        <v>1062328748</v>
      </c>
      <c r="F254" s="29">
        <v>33.07</v>
      </c>
      <c r="G254" s="17">
        <f t="shared" si="57"/>
        <v>0.3307</v>
      </c>
      <c r="H254" s="15">
        <v>17603188.779999997</v>
      </c>
      <c r="K254" s="15">
        <v>346897.39</v>
      </c>
      <c r="L254" s="18">
        <f t="shared" si="58"/>
        <v>17950086.169999998</v>
      </c>
      <c r="M254" s="15">
        <v>45931505.5</v>
      </c>
      <c r="P254" s="18">
        <f t="shared" si="59"/>
        <v>45931505.5</v>
      </c>
      <c r="Q254" s="15">
        <v>37154644</v>
      </c>
      <c r="S254" s="15">
        <v>1130800</v>
      </c>
      <c r="T254" s="19">
        <f t="shared" si="60"/>
        <v>38285444</v>
      </c>
      <c r="U254" s="18">
        <f t="shared" si="61"/>
        <v>102167035.67</v>
      </c>
      <c r="V254" s="20">
        <f t="shared" si="62"/>
        <v>3.4974713872658936</v>
      </c>
      <c r="W254" s="20">
        <f t="shared" si="75"/>
        <v>0.10644539198707631</v>
      </c>
      <c r="X254" s="20">
        <f t="shared" si="63"/>
        <v>0</v>
      </c>
      <c r="Y254" s="20">
        <f t="shared" si="64"/>
        <v>3.60391677925297</v>
      </c>
      <c r="Z254" s="21">
        <f t="shared" si="65"/>
        <v>4.3236621042660515</v>
      </c>
      <c r="AA254" s="21">
        <f t="shared" si="66"/>
        <v>1.6896922166319834</v>
      </c>
      <c r="AB254" s="22"/>
      <c r="AC254" s="21">
        <f t="shared" si="67"/>
        <v>9.617271100151005</v>
      </c>
      <c r="AD254" s="30">
        <v>94750.4777965149</v>
      </c>
      <c r="AE254" s="24">
        <f t="shared" si="68"/>
        <v>9112.410318379221</v>
      </c>
      <c r="AF254" s="25"/>
      <c r="AG254" s="26">
        <f t="shared" si="69"/>
        <v>3212363918.959782</v>
      </c>
      <c r="AH254" s="20">
        <f t="shared" si="70"/>
        <v>0.5587812160401969</v>
      </c>
      <c r="AI254" s="20">
        <f t="shared" si="71"/>
        <v>1.4298350578807832</v>
      </c>
      <c r="AJ254" s="20">
        <f t="shared" si="72"/>
        <v>1.1566137877688312</v>
      </c>
      <c r="AK254" s="20">
        <f t="shared" si="73"/>
        <v>1.1918152788989573</v>
      </c>
      <c r="AL254" s="20">
        <f t="shared" si="74"/>
        <v>3.181</v>
      </c>
    </row>
    <row r="255" spans="1:38" ht="15">
      <c r="A255" s="12" t="s">
        <v>546</v>
      </c>
      <c r="B255" s="13" t="s">
        <v>547</v>
      </c>
      <c r="C255" s="14" t="s">
        <v>533</v>
      </c>
      <c r="D255" s="61"/>
      <c r="E255" s="32">
        <v>2521083215</v>
      </c>
      <c r="F255" s="29">
        <v>53.24</v>
      </c>
      <c r="G255" s="17">
        <f t="shared" si="57"/>
        <v>0.5324</v>
      </c>
      <c r="H255" s="15">
        <v>25241221.95</v>
      </c>
      <c r="K255" s="15">
        <v>499345.45</v>
      </c>
      <c r="L255" s="18">
        <f t="shared" si="58"/>
        <v>25740567.4</v>
      </c>
      <c r="M255" s="15">
        <v>42127263</v>
      </c>
      <c r="P255" s="18">
        <f t="shared" si="59"/>
        <v>42127263</v>
      </c>
      <c r="Q255" s="15">
        <v>55345651.36</v>
      </c>
      <c r="S255" s="15">
        <v>1654348.64</v>
      </c>
      <c r="T255" s="19">
        <f t="shared" si="60"/>
        <v>57000000</v>
      </c>
      <c r="U255" s="18">
        <f t="shared" si="61"/>
        <v>124867830.4</v>
      </c>
      <c r="V255" s="20">
        <f t="shared" si="62"/>
        <v>2.1953123574304545</v>
      </c>
      <c r="W255" s="20">
        <f t="shared" si="75"/>
        <v>0.06562054874495683</v>
      </c>
      <c r="X255" s="20">
        <f t="shared" si="63"/>
        <v>0</v>
      </c>
      <c r="Y255" s="20">
        <f t="shared" si="64"/>
        <v>2.2609329061754115</v>
      </c>
      <c r="Z255" s="21">
        <f t="shared" si="65"/>
        <v>1.6709985116457173</v>
      </c>
      <c r="AA255" s="21">
        <f t="shared" si="66"/>
        <v>1.0210122080401063</v>
      </c>
      <c r="AB255" s="34"/>
      <c r="AC255" s="21">
        <f t="shared" si="67"/>
        <v>4.952943625861236</v>
      </c>
      <c r="AD255" s="30">
        <v>136587.901962591</v>
      </c>
      <c r="AE255" s="24">
        <f t="shared" si="68"/>
        <v>6765.121783953745</v>
      </c>
      <c r="AF255" s="25"/>
      <c r="AG255" s="26">
        <f t="shared" si="69"/>
        <v>4735317834.335087</v>
      </c>
      <c r="AH255" s="20">
        <f t="shared" si="70"/>
        <v>0.5435868995605525</v>
      </c>
      <c r="AI255" s="20">
        <f t="shared" si="71"/>
        <v>0.8896396076001798</v>
      </c>
      <c r="AJ255" s="20">
        <f t="shared" si="72"/>
        <v>1.168784299095974</v>
      </c>
      <c r="AK255" s="20">
        <f t="shared" si="73"/>
        <v>1.203720679247789</v>
      </c>
      <c r="AL255" s="20">
        <f t="shared" si="74"/>
        <v>2.638</v>
      </c>
    </row>
    <row r="256" spans="1:38" ht="15">
      <c r="A256" s="12" t="s">
        <v>548</v>
      </c>
      <c r="B256" s="13" t="s">
        <v>549</v>
      </c>
      <c r="C256" s="14" t="s">
        <v>533</v>
      </c>
      <c r="D256" s="61"/>
      <c r="E256" s="32">
        <v>2518231382</v>
      </c>
      <c r="F256" s="35">
        <v>51.78</v>
      </c>
      <c r="G256" s="17">
        <f t="shared" si="57"/>
        <v>0.5178</v>
      </c>
      <c r="H256" s="15">
        <v>24824380.69</v>
      </c>
      <c r="K256" s="15">
        <v>485276.9</v>
      </c>
      <c r="L256" s="18">
        <f t="shared" si="58"/>
        <v>25309657.59</v>
      </c>
      <c r="M256" s="15">
        <v>32502943</v>
      </c>
      <c r="P256" s="18">
        <f t="shared" si="59"/>
        <v>32502943</v>
      </c>
      <c r="Q256" s="15">
        <v>33645406.36</v>
      </c>
      <c r="S256" s="15">
        <v>1616089.23</v>
      </c>
      <c r="T256" s="19">
        <f t="shared" si="60"/>
        <v>35261495.589999996</v>
      </c>
      <c r="U256" s="18">
        <f t="shared" si="61"/>
        <v>93074096.18</v>
      </c>
      <c r="V256" s="20">
        <f t="shared" si="62"/>
        <v>1.3360728724331337</v>
      </c>
      <c r="W256" s="20">
        <f t="shared" si="75"/>
        <v>0.06417556550012052</v>
      </c>
      <c r="X256" s="20">
        <f t="shared" si="63"/>
        <v>0</v>
      </c>
      <c r="Y256" s="20">
        <f t="shared" si="64"/>
        <v>1.400248437933254</v>
      </c>
      <c r="Z256" s="21">
        <f t="shared" si="65"/>
        <v>1.2907051842943</v>
      </c>
      <c r="AA256" s="21">
        <f t="shared" si="66"/>
        <v>1.0050568732845693</v>
      </c>
      <c r="AB256" s="22"/>
      <c r="AC256" s="21">
        <f t="shared" si="67"/>
        <v>3.696010495512124</v>
      </c>
      <c r="AD256" s="30">
        <v>173937.960042061</v>
      </c>
      <c r="AE256" s="24">
        <f t="shared" si="68"/>
        <v>6428.765258834259</v>
      </c>
      <c r="AF256" s="25"/>
      <c r="AG256" s="26">
        <f t="shared" si="69"/>
        <v>4863328277.327153</v>
      </c>
      <c r="AH256" s="20">
        <f t="shared" si="70"/>
        <v>0.52041844898675</v>
      </c>
      <c r="AI256" s="20">
        <f t="shared" si="71"/>
        <v>0.6683271444275887</v>
      </c>
      <c r="AJ256" s="20">
        <f t="shared" si="72"/>
        <v>0.6918185333458766</v>
      </c>
      <c r="AK256" s="20">
        <f t="shared" si="73"/>
        <v>0.725048641161839</v>
      </c>
      <c r="AL256" s="20">
        <f t="shared" si="74"/>
        <v>1.9130000000000003</v>
      </c>
    </row>
    <row r="257" spans="1:38" ht="15">
      <c r="A257" s="12" t="s">
        <v>550</v>
      </c>
      <c r="B257" s="13" t="s">
        <v>551</v>
      </c>
      <c r="C257" s="14" t="s">
        <v>533</v>
      </c>
      <c r="D257" s="61" t="s">
        <v>1171</v>
      </c>
      <c r="E257" s="32">
        <v>1493359069</v>
      </c>
      <c r="F257" s="29">
        <v>48.37</v>
      </c>
      <c r="G257" s="17">
        <f t="shared" si="57"/>
        <v>0.48369999999999996</v>
      </c>
      <c r="H257" s="15">
        <v>17080189.54</v>
      </c>
      <c r="K257" s="15">
        <v>337790.09</v>
      </c>
      <c r="L257" s="18">
        <f t="shared" si="58"/>
        <v>17417979.63</v>
      </c>
      <c r="M257" s="15">
        <v>15418637</v>
      </c>
      <c r="O257" s="15">
        <v>964213</v>
      </c>
      <c r="P257" s="18">
        <f t="shared" si="59"/>
        <v>16382850</v>
      </c>
      <c r="Q257" s="15">
        <v>60675753.5</v>
      </c>
      <c r="S257" s="15">
        <v>1106197.72</v>
      </c>
      <c r="T257" s="19">
        <f t="shared" si="60"/>
        <v>61781951.22</v>
      </c>
      <c r="U257" s="18">
        <f t="shared" si="61"/>
        <v>95582780.85</v>
      </c>
      <c r="V257" s="20">
        <f t="shared" si="62"/>
        <v>4.0630384720956885</v>
      </c>
      <c r="W257" s="20">
        <f t="shared" si="75"/>
        <v>0.07407446360109124</v>
      </c>
      <c r="X257" s="20">
        <f t="shared" si="63"/>
        <v>0</v>
      </c>
      <c r="Y257" s="20">
        <f t="shared" si="64"/>
        <v>4.13711293569678</v>
      </c>
      <c r="Z257" s="21">
        <f t="shared" si="65"/>
        <v>1.0970469420305238</v>
      </c>
      <c r="AA257" s="21">
        <f t="shared" si="66"/>
        <v>1.1663624637618883</v>
      </c>
      <c r="AB257" s="34">
        <v>0.25</v>
      </c>
      <c r="AC257" s="21">
        <f t="shared" si="67"/>
        <v>6.150522341489191</v>
      </c>
      <c r="AD257" s="30">
        <v>120912.5039669946</v>
      </c>
      <c r="AE257" s="24">
        <f t="shared" si="68"/>
        <v>7436.750570144008</v>
      </c>
      <c r="AF257" s="25"/>
      <c r="AG257" s="26">
        <f t="shared" si="69"/>
        <v>3087366278.685136</v>
      </c>
      <c r="AH257" s="20">
        <f t="shared" si="70"/>
        <v>0.5641695237216253</v>
      </c>
      <c r="AI257" s="20">
        <f t="shared" si="71"/>
        <v>0.5306416058601643</v>
      </c>
      <c r="AJ257" s="20">
        <f t="shared" si="72"/>
        <v>1.9652917089526842</v>
      </c>
      <c r="AK257" s="20">
        <f t="shared" si="73"/>
        <v>2.001121526996532</v>
      </c>
      <c r="AL257" s="20">
        <f t="shared" si="74"/>
        <v>3.096</v>
      </c>
    </row>
    <row r="258" spans="1:38" ht="15">
      <c r="A258" s="12" t="s">
        <v>552</v>
      </c>
      <c r="B258" s="13" t="s">
        <v>553</v>
      </c>
      <c r="C258" s="14" t="s">
        <v>533</v>
      </c>
      <c r="D258" s="61" t="s">
        <v>1171</v>
      </c>
      <c r="E258" s="32">
        <v>1184117637</v>
      </c>
      <c r="F258" s="29">
        <v>46.75</v>
      </c>
      <c r="G258" s="17">
        <f aca="true" t="shared" si="76" ref="G258:G321">F258/100</f>
        <v>0.4675</v>
      </c>
      <c r="H258" s="15">
        <v>11528923.02</v>
      </c>
      <c r="K258" s="15">
        <v>234638.92</v>
      </c>
      <c r="L258" s="18">
        <f aca="true" t="shared" si="77" ref="L258:L321">SUM(H258:K258)</f>
        <v>11763561.94</v>
      </c>
      <c r="M258" s="15">
        <v>18013995.5</v>
      </c>
      <c r="P258" s="18">
        <f aca="true" t="shared" si="78" ref="P258:P321">SUM(M258:O258)</f>
        <v>18013995.5</v>
      </c>
      <c r="Q258" s="15">
        <v>20909342.33</v>
      </c>
      <c r="S258" s="15">
        <v>761834.53</v>
      </c>
      <c r="T258" s="19">
        <f aca="true" t="shared" si="79" ref="T258:T321">SUM(Q258:S258)</f>
        <v>21671176.86</v>
      </c>
      <c r="U258" s="18">
        <f aca="true" t="shared" si="80" ref="U258:U321">S258+R258+Q258+O258+N258+M258+K258+J258+I258+H258</f>
        <v>51448734.3</v>
      </c>
      <c r="V258" s="20">
        <f aca="true" t="shared" si="81" ref="V258:V321">(Q258/$E258)*100</f>
        <v>1.765816307151246</v>
      </c>
      <c r="W258" s="20">
        <f t="shared" si="75"/>
        <v>0.06433774028821429</v>
      </c>
      <c r="X258" s="20">
        <f aca="true" t="shared" si="82" ref="X258:X321">(R258/$E258)*100</f>
        <v>0</v>
      </c>
      <c r="Y258" s="20">
        <f aca="true" t="shared" si="83" ref="Y258:Y321">(T258/$E258)*100</f>
        <v>1.8301540474394604</v>
      </c>
      <c r="Z258" s="21">
        <f aca="true" t="shared" si="84" ref="Z258:Z321">(P258/E258)*100</f>
        <v>1.521301172883383</v>
      </c>
      <c r="AA258" s="21">
        <f aca="true" t="shared" si="85" ref="AA258:AA321">(L258/E258)*100</f>
        <v>0.993445378434136</v>
      </c>
      <c r="AB258" s="34">
        <v>0.118</v>
      </c>
      <c r="AC258" s="21">
        <f aca="true" t="shared" si="86" ref="AC258:AC321">((U258/E258)*100)-AB258</f>
        <v>4.22690059875698</v>
      </c>
      <c r="AD258" s="30">
        <v>239772.59835479257</v>
      </c>
      <c r="AE258" s="24">
        <f aca="true" t="shared" si="87" ref="AE258:AE321">AD258/100*AC258</f>
        <v>10134.949395513895</v>
      </c>
      <c r="AF258" s="25"/>
      <c r="AG258" s="26">
        <f aca="true" t="shared" si="88" ref="AG258:AG321">E258/G258</f>
        <v>2532871950.802139</v>
      </c>
      <c r="AH258" s="20">
        <f aca="true" t="shared" si="89" ref="AH258:AH321">(L258/AG258)*100</f>
        <v>0.46443571441795867</v>
      </c>
      <c r="AI258" s="20">
        <f aca="true" t="shared" si="90" ref="AI258:AI321">(P258/AG258)*100</f>
        <v>0.7112082983229817</v>
      </c>
      <c r="AJ258" s="20">
        <f aca="true" t="shared" si="91" ref="AJ258:AJ321">(Q258/AG258)*100</f>
        <v>0.8255191235932077</v>
      </c>
      <c r="AK258" s="20">
        <f aca="true" t="shared" si="92" ref="AK258:AK321">(T258/AG258)*100</f>
        <v>0.8555970171779479</v>
      </c>
      <c r="AL258" s="20">
        <f aca="true" t="shared" si="93" ref="AL258:AL321">ROUND(AH258,3)+ROUND(AI258,3)+ROUND(AK258,3)</f>
        <v>2.031</v>
      </c>
    </row>
    <row r="259" spans="1:38" ht="15">
      <c r="A259" s="12" t="s">
        <v>554</v>
      </c>
      <c r="B259" s="13" t="s">
        <v>555</v>
      </c>
      <c r="C259" s="14" t="s">
        <v>533</v>
      </c>
      <c r="D259" s="61"/>
      <c r="E259" s="32">
        <v>919447938</v>
      </c>
      <c r="F259" s="29">
        <v>40.31</v>
      </c>
      <c r="G259" s="17">
        <f t="shared" si="76"/>
        <v>0.4031</v>
      </c>
      <c r="H259" s="15">
        <v>12200639.390000002</v>
      </c>
      <c r="K259" s="15">
        <v>245038.48</v>
      </c>
      <c r="L259" s="18">
        <f t="shared" si="77"/>
        <v>12445677.870000003</v>
      </c>
      <c r="M259" s="15">
        <v>14369214</v>
      </c>
      <c r="O259" s="15">
        <v>112500</v>
      </c>
      <c r="P259" s="18">
        <f t="shared" si="78"/>
        <v>14481714</v>
      </c>
      <c r="Q259" s="15">
        <v>31645000</v>
      </c>
      <c r="S259" s="15">
        <v>820497</v>
      </c>
      <c r="T259" s="19">
        <f t="shared" si="79"/>
        <v>32465497</v>
      </c>
      <c r="U259" s="18">
        <f t="shared" si="80"/>
        <v>59392888.87</v>
      </c>
      <c r="V259" s="20">
        <f t="shared" si="81"/>
        <v>3.4417391884998714</v>
      </c>
      <c r="W259" s="20">
        <f aca="true" t="shared" si="94" ref="W259:W322">(S259/$E259)*100</f>
        <v>0.08923800533880799</v>
      </c>
      <c r="X259" s="20">
        <f t="shared" si="82"/>
        <v>0</v>
      </c>
      <c r="Y259" s="20">
        <f t="shared" si="83"/>
        <v>3.5309771938386794</v>
      </c>
      <c r="Z259" s="21">
        <f t="shared" si="84"/>
        <v>1.575044480658784</v>
      </c>
      <c r="AA259" s="21">
        <f t="shared" si="85"/>
        <v>1.3536033260428066</v>
      </c>
      <c r="AB259" s="34"/>
      <c r="AC259" s="21">
        <f t="shared" si="86"/>
        <v>6.45962500054027</v>
      </c>
      <c r="AD259" s="30">
        <v>102332.98017771702</v>
      </c>
      <c r="AE259" s="24">
        <f t="shared" si="87"/>
        <v>6610.326771357728</v>
      </c>
      <c r="AF259" s="25"/>
      <c r="AG259" s="26">
        <f t="shared" si="88"/>
        <v>2280942540.3125772</v>
      </c>
      <c r="AH259" s="20">
        <f t="shared" si="89"/>
        <v>0.5456375007278554</v>
      </c>
      <c r="AI259" s="20">
        <f t="shared" si="90"/>
        <v>0.634900430153556</v>
      </c>
      <c r="AJ259" s="20">
        <f t="shared" si="91"/>
        <v>1.3873650668842983</v>
      </c>
      <c r="AK259" s="20">
        <f t="shared" si="92"/>
        <v>1.423336906836372</v>
      </c>
      <c r="AL259" s="20">
        <f t="shared" si="93"/>
        <v>2.604</v>
      </c>
    </row>
    <row r="260" spans="1:38" ht="15">
      <c r="A260" s="12" t="s">
        <v>556</v>
      </c>
      <c r="B260" s="13" t="s">
        <v>557</v>
      </c>
      <c r="C260" s="14" t="s">
        <v>558</v>
      </c>
      <c r="D260" s="61"/>
      <c r="E260" s="32">
        <v>828580541</v>
      </c>
      <c r="F260" s="29">
        <v>105.39</v>
      </c>
      <c r="G260" s="17">
        <f t="shared" si="76"/>
        <v>1.0539</v>
      </c>
      <c r="H260" s="15">
        <v>2350274.82</v>
      </c>
      <c r="I260" s="15">
        <v>234878.97</v>
      </c>
      <c r="K260" s="15">
        <v>241086.45</v>
      </c>
      <c r="L260" s="18">
        <f t="shared" si="77"/>
        <v>2826240.24</v>
      </c>
      <c r="M260" s="15">
        <v>7944964</v>
      </c>
      <c r="N260" s="15">
        <v>4726575.26</v>
      </c>
      <c r="P260" s="18">
        <f t="shared" si="78"/>
        <v>12671539.26</v>
      </c>
      <c r="Q260" s="15">
        <v>1392413.84</v>
      </c>
      <c r="R260" s="15">
        <v>331432.22</v>
      </c>
      <c r="T260" s="19">
        <f t="shared" si="79"/>
        <v>1723846.06</v>
      </c>
      <c r="U260" s="18">
        <f t="shared" si="80"/>
        <v>17221625.56</v>
      </c>
      <c r="V260" s="20">
        <f t="shared" si="81"/>
        <v>0.16804809805447748</v>
      </c>
      <c r="W260" s="20">
        <f t="shared" si="94"/>
        <v>0</v>
      </c>
      <c r="X260" s="20">
        <f t="shared" si="82"/>
        <v>0.040000000434477975</v>
      </c>
      <c r="Y260" s="20">
        <f t="shared" si="83"/>
        <v>0.2080480984889555</v>
      </c>
      <c r="Z260" s="21">
        <f t="shared" si="84"/>
        <v>1.529306884845127</v>
      </c>
      <c r="AA260" s="21">
        <f t="shared" si="85"/>
        <v>0.34109420872822555</v>
      </c>
      <c r="AB260" s="22"/>
      <c r="AC260" s="21">
        <f t="shared" si="86"/>
        <v>2.078449192062308</v>
      </c>
      <c r="AD260" s="30">
        <v>445402.6106696935</v>
      </c>
      <c r="AE260" s="24">
        <f t="shared" si="87"/>
        <v>9257.466962888671</v>
      </c>
      <c r="AF260" s="25"/>
      <c r="AG260" s="26">
        <f t="shared" si="88"/>
        <v>786204137.9637536</v>
      </c>
      <c r="AH260" s="20">
        <f t="shared" si="89"/>
        <v>0.3594791865786769</v>
      </c>
      <c r="AI260" s="20">
        <f t="shared" si="90"/>
        <v>1.6117365259382794</v>
      </c>
      <c r="AJ260" s="20">
        <f t="shared" si="91"/>
        <v>0.17710589053961384</v>
      </c>
      <c r="AK260" s="20">
        <f t="shared" si="92"/>
        <v>0.2192618909975102</v>
      </c>
      <c r="AL260" s="20">
        <f t="shared" si="93"/>
        <v>2.19</v>
      </c>
    </row>
    <row r="261" spans="1:38" ht="15">
      <c r="A261" s="12" t="s">
        <v>559</v>
      </c>
      <c r="B261" s="13" t="s">
        <v>560</v>
      </c>
      <c r="C261" s="14" t="s">
        <v>558</v>
      </c>
      <c r="D261" s="61"/>
      <c r="E261" s="32">
        <v>528092614</v>
      </c>
      <c r="F261" s="29">
        <v>93.88</v>
      </c>
      <c r="G261" s="17">
        <f t="shared" si="76"/>
        <v>0.9388</v>
      </c>
      <c r="H261" s="15">
        <v>1743801.63</v>
      </c>
      <c r="I261" s="15">
        <v>174297.84</v>
      </c>
      <c r="K261" s="15">
        <v>178867.68</v>
      </c>
      <c r="L261" s="18">
        <f t="shared" si="77"/>
        <v>2096967.15</v>
      </c>
      <c r="M261" s="15">
        <v>7368104</v>
      </c>
      <c r="N261" s="15">
        <v>3470891.61</v>
      </c>
      <c r="P261" s="18">
        <f t="shared" si="78"/>
        <v>10838995.61</v>
      </c>
      <c r="Q261" s="15">
        <v>1702600</v>
      </c>
      <c r="R261" s="15">
        <v>264046.31</v>
      </c>
      <c r="T261" s="19">
        <f t="shared" si="79"/>
        <v>1966646.31</v>
      </c>
      <c r="U261" s="18">
        <f t="shared" si="80"/>
        <v>14902609.07</v>
      </c>
      <c r="V261" s="20">
        <f t="shared" si="81"/>
        <v>0.3224055695654929</v>
      </c>
      <c r="W261" s="20">
        <f t="shared" si="94"/>
        <v>0</v>
      </c>
      <c r="X261" s="20">
        <f t="shared" si="82"/>
        <v>0.05000000056808217</v>
      </c>
      <c r="Y261" s="20">
        <f t="shared" si="83"/>
        <v>0.3724055701335751</v>
      </c>
      <c r="Z261" s="21">
        <f t="shared" si="84"/>
        <v>2.0524800617643177</v>
      </c>
      <c r="AA261" s="21">
        <f t="shared" si="85"/>
        <v>0.3970832188158572</v>
      </c>
      <c r="AB261" s="22"/>
      <c r="AC261" s="21">
        <f t="shared" si="86"/>
        <v>2.82196885071375</v>
      </c>
      <c r="AD261" s="30">
        <v>352265.1362984218</v>
      </c>
      <c r="AE261" s="24">
        <f t="shared" si="87"/>
        <v>9940.812418265801</v>
      </c>
      <c r="AF261" s="25"/>
      <c r="AG261" s="26">
        <f t="shared" si="88"/>
        <v>562518762.2496805</v>
      </c>
      <c r="AH261" s="20">
        <f t="shared" si="89"/>
        <v>0.37278172582432667</v>
      </c>
      <c r="AI261" s="20">
        <f t="shared" si="90"/>
        <v>1.926868281984341</v>
      </c>
      <c r="AJ261" s="20">
        <f t="shared" si="91"/>
        <v>0.30267434870808474</v>
      </c>
      <c r="AK261" s="20">
        <f t="shared" si="92"/>
        <v>0.3496143492414003</v>
      </c>
      <c r="AL261" s="20">
        <f t="shared" si="93"/>
        <v>2.65</v>
      </c>
    </row>
    <row r="262" spans="1:38" ht="15">
      <c r="A262" s="12" t="s">
        <v>561</v>
      </c>
      <c r="B262" s="13" t="s">
        <v>562</v>
      </c>
      <c r="C262" s="14" t="s">
        <v>558</v>
      </c>
      <c r="D262" s="61"/>
      <c r="E262" s="32">
        <v>109447224</v>
      </c>
      <c r="F262" s="29">
        <v>108.42</v>
      </c>
      <c r="G262" s="17">
        <f t="shared" si="76"/>
        <v>1.0842</v>
      </c>
      <c r="H262" s="15">
        <v>324682.7</v>
      </c>
      <c r="I262" s="15">
        <v>32440.43</v>
      </c>
      <c r="K262" s="15">
        <v>33306.96</v>
      </c>
      <c r="L262" s="18">
        <f t="shared" si="77"/>
        <v>390430.09</v>
      </c>
      <c r="M262" s="15">
        <v>1526774</v>
      </c>
      <c r="P262" s="18">
        <f t="shared" si="78"/>
        <v>1526774</v>
      </c>
      <c r="Q262" s="15">
        <v>491480</v>
      </c>
      <c r="T262" s="19">
        <f t="shared" si="79"/>
        <v>491480</v>
      </c>
      <c r="U262" s="18">
        <f t="shared" si="80"/>
        <v>2408684.09</v>
      </c>
      <c r="V262" s="20">
        <f t="shared" si="81"/>
        <v>0.44905661563421656</v>
      </c>
      <c r="W262" s="20">
        <f t="shared" si="94"/>
        <v>0</v>
      </c>
      <c r="X262" s="20">
        <f t="shared" si="82"/>
        <v>0</v>
      </c>
      <c r="Y262" s="20">
        <f t="shared" si="83"/>
        <v>0.44905661563421656</v>
      </c>
      <c r="Z262" s="21">
        <f t="shared" si="84"/>
        <v>1.3949865005255866</v>
      </c>
      <c r="AA262" s="21">
        <f t="shared" si="85"/>
        <v>0.3567290934670029</v>
      </c>
      <c r="AB262" s="22"/>
      <c r="AC262" s="21">
        <f t="shared" si="86"/>
        <v>2.200772209626806</v>
      </c>
      <c r="AD262" s="30">
        <v>266064.9842271293</v>
      </c>
      <c r="AE262" s="24">
        <f t="shared" si="87"/>
        <v>5855.484232418606</v>
      </c>
      <c r="AF262" s="25"/>
      <c r="AG262" s="26">
        <f t="shared" si="88"/>
        <v>100947448.81018262</v>
      </c>
      <c r="AH262" s="20">
        <f t="shared" si="89"/>
        <v>0.38676568313692455</v>
      </c>
      <c r="AI262" s="20">
        <f t="shared" si="90"/>
        <v>1.512444363869841</v>
      </c>
      <c r="AJ262" s="20">
        <f t="shared" si="91"/>
        <v>0.4868671826706176</v>
      </c>
      <c r="AK262" s="20">
        <f t="shared" si="92"/>
        <v>0.4868671826706176</v>
      </c>
      <c r="AL262" s="20">
        <f t="shared" si="93"/>
        <v>2.386</v>
      </c>
    </row>
    <row r="263" spans="1:38" ht="15">
      <c r="A263" s="12" t="s">
        <v>563</v>
      </c>
      <c r="B263" s="13" t="s">
        <v>564</v>
      </c>
      <c r="C263" s="14" t="s">
        <v>558</v>
      </c>
      <c r="D263" s="61"/>
      <c r="E263" s="32">
        <v>147317525</v>
      </c>
      <c r="F263" s="29">
        <v>105.82</v>
      </c>
      <c r="G263" s="17">
        <f t="shared" si="76"/>
        <v>1.0582</v>
      </c>
      <c r="H263" s="15">
        <v>431616.01</v>
      </c>
      <c r="I263" s="15">
        <v>43121.88</v>
      </c>
      <c r="K263" s="15">
        <v>44275.37</v>
      </c>
      <c r="L263" s="18">
        <f t="shared" si="77"/>
        <v>519013.26</v>
      </c>
      <c r="M263" s="15">
        <v>2112219.5</v>
      </c>
      <c r="N263" s="15">
        <v>861863.28</v>
      </c>
      <c r="P263" s="18">
        <f t="shared" si="78"/>
        <v>2974082.7800000003</v>
      </c>
      <c r="Q263" s="15">
        <v>663087</v>
      </c>
      <c r="R263" s="15">
        <v>29464</v>
      </c>
      <c r="T263" s="19">
        <f t="shared" si="79"/>
        <v>692551</v>
      </c>
      <c r="U263" s="18">
        <f t="shared" si="80"/>
        <v>4185647.04</v>
      </c>
      <c r="V263" s="20">
        <f t="shared" si="81"/>
        <v>0.4501073446624901</v>
      </c>
      <c r="W263" s="20">
        <f t="shared" si="94"/>
        <v>0</v>
      </c>
      <c r="X263" s="20">
        <f t="shared" si="82"/>
        <v>0.02000033600890322</v>
      </c>
      <c r="Y263" s="20">
        <f t="shared" si="83"/>
        <v>0.4701076806713933</v>
      </c>
      <c r="Z263" s="21">
        <f t="shared" si="84"/>
        <v>2.018824834316216</v>
      </c>
      <c r="AA263" s="21">
        <f t="shared" si="85"/>
        <v>0.35230924494556914</v>
      </c>
      <c r="AB263" s="22"/>
      <c r="AC263" s="21">
        <f t="shared" si="86"/>
        <v>2.8412417599331783</v>
      </c>
      <c r="AD263" s="30">
        <v>328245.1282051282</v>
      </c>
      <c r="AE263" s="24">
        <f t="shared" si="87"/>
        <v>9326.2376575103</v>
      </c>
      <c r="AF263" s="25"/>
      <c r="AG263" s="26">
        <f t="shared" si="88"/>
        <v>139215200.34020033</v>
      </c>
      <c r="AH263" s="20">
        <f t="shared" si="89"/>
        <v>0.37281364300140124</v>
      </c>
      <c r="AI263" s="20">
        <f t="shared" si="90"/>
        <v>2.1363204396734203</v>
      </c>
      <c r="AJ263" s="20">
        <f t="shared" si="91"/>
        <v>0.47630359212184703</v>
      </c>
      <c r="AK263" s="20">
        <f t="shared" si="92"/>
        <v>0.4974679476864684</v>
      </c>
      <c r="AL263" s="20">
        <f t="shared" si="93"/>
        <v>3.0060000000000002</v>
      </c>
    </row>
    <row r="264" spans="1:38" ht="15">
      <c r="A264" s="12" t="s">
        <v>565</v>
      </c>
      <c r="B264" s="13" t="s">
        <v>566</v>
      </c>
      <c r="C264" s="14" t="s">
        <v>558</v>
      </c>
      <c r="D264" s="61"/>
      <c r="E264" s="32">
        <v>411116749</v>
      </c>
      <c r="F264" s="29">
        <v>107.76</v>
      </c>
      <c r="G264" s="17">
        <f t="shared" si="76"/>
        <v>1.0776000000000001</v>
      </c>
      <c r="H264" s="15">
        <v>1135958.99</v>
      </c>
      <c r="I264" s="15">
        <v>113685.55</v>
      </c>
      <c r="K264" s="15">
        <v>116483.76</v>
      </c>
      <c r="L264" s="18">
        <f t="shared" si="77"/>
        <v>1366128.3</v>
      </c>
      <c r="M264" s="15">
        <v>4933546</v>
      </c>
      <c r="N264" s="15">
        <v>2189587.54</v>
      </c>
      <c r="P264" s="18">
        <f t="shared" si="78"/>
        <v>7123133.54</v>
      </c>
      <c r="Q264" s="15">
        <v>1962468</v>
      </c>
      <c r="T264" s="19">
        <f t="shared" si="79"/>
        <v>1962468</v>
      </c>
      <c r="U264" s="18">
        <f t="shared" si="80"/>
        <v>10451729.84</v>
      </c>
      <c r="V264" s="20">
        <f t="shared" si="81"/>
        <v>0.4773505347990578</v>
      </c>
      <c r="W264" s="20">
        <f t="shared" si="94"/>
        <v>0</v>
      </c>
      <c r="X264" s="20">
        <f t="shared" si="82"/>
        <v>0</v>
      </c>
      <c r="Y264" s="20">
        <f t="shared" si="83"/>
        <v>0.4773505347990578</v>
      </c>
      <c r="Z264" s="21">
        <f t="shared" si="84"/>
        <v>1.7326303434064174</v>
      </c>
      <c r="AA264" s="21">
        <f t="shared" si="85"/>
        <v>0.33229692133024724</v>
      </c>
      <c r="AB264" s="22"/>
      <c r="AC264" s="21">
        <f t="shared" si="86"/>
        <v>2.5422777995357224</v>
      </c>
      <c r="AD264" s="30">
        <v>367260.3971962617</v>
      </c>
      <c r="AE264" s="24">
        <f t="shared" si="87"/>
        <v>9336.779544407276</v>
      </c>
      <c r="AF264" s="25"/>
      <c r="AG264" s="26">
        <f t="shared" si="88"/>
        <v>381511459.72531545</v>
      </c>
      <c r="AH264" s="20">
        <f t="shared" si="89"/>
        <v>0.3580831624254745</v>
      </c>
      <c r="AI264" s="20">
        <f t="shared" si="90"/>
        <v>1.867082458054756</v>
      </c>
      <c r="AJ264" s="20">
        <f t="shared" si="91"/>
        <v>0.5143929362994648</v>
      </c>
      <c r="AK264" s="20">
        <f t="shared" si="92"/>
        <v>0.5143929362994648</v>
      </c>
      <c r="AL264" s="20">
        <f t="shared" si="93"/>
        <v>2.739</v>
      </c>
    </row>
    <row r="265" spans="1:38" ht="15">
      <c r="A265" s="12" t="s">
        <v>567</v>
      </c>
      <c r="B265" s="13" t="s">
        <v>568</v>
      </c>
      <c r="C265" s="14" t="s">
        <v>558</v>
      </c>
      <c r="D265" s="61"/>
      <c r="E265" s="32">
        <v>2212682216</v>
      </c>
      <c r="F265" s="29">
        <v>98.55</v>
      </c>
      <c r="G265" s="17">
        <f t="shared" si="76"/>
        <v>0.9854999999999999</v>
      </c>
      <c r="H265" s="15">
        <v>6282005.62</v>
      </c>
      <c r="I265" s="15">
        <v>627703.77</v>
      </c>
      <c r="K265" s="15">
        <v>644382.76</v>
      </c>
      <c r="L265" s="18">
        <f t="shared" si="77"/>
        <v>7554092.15</v>
      </c>
      <c r="M265" s="15">
        <v>24451895</v>
      </c>
      <c r="N265" s="15">
        <v>13760939.76</v>
      </c>
      <c r="P265" s="18">
        <f t="shared" si="78"/>
        <v>38212834.76</v>
      </c>
      <c r="Q265" s="15">
        <v>5289899.24</v>
      </c>
      <c r="R265" s="15">
        <v>504686.32</v>
      </c>
      <c r="T265" s="19">
        <f t="shared" si="79"/>
        <v>5794585.5600000005</v>
      </c>
      <c r="U265" s="18">
        <f t="shared" si="80"/>
        <v>51561512.47</v>
      </c>
      <c r="V265" s="20">
        <f t="shared" si="81"/>
        <v>0.23907180171415993</v>
      </c>
      <c r="W265" s="20">
        <f t="shared" si="94"/>
        <v>0</v>
      </c>
      <c r="X265" s="20">
        <f t="shared" si="82"/>
        <v>0.022808802653656795</v>
      </c>
      <c r="Y265" s="20">
        <f t="shared" si="83"/>
        <v>0.26188060436781674</v>
      </c>
      <c r="Z265" s="21">
        <f t="shared" si="84"/>
        <v>1.7269915437328212</v>
      </c>
      <c r="AA265" s="21">
        <f t="shared" si="85"/>
        <v>0.3413997769483587</v>
      </c>
      <c r="AB265" s="22"/>
      <c r="AC265" s="21">
        <f t="shared" si="86"/>
        <v>2.3302719250489967</v>
      </c>
      <c r="AD265" s="30">
        <v>405600.0895455563</v>
      </c>
      <c r="AE265" s="24">
        <f t="shared" si="87"/>
        <v>9451.585014653689</v>
      </c>
      <c r="AF265" s="25"/>
      <c r="AG265" s="26">
        <f t="shared" si="88"/>
        <v>2245238169.4571285</v>
      </c>
      <c r="AH265" s="20">
        <f t="shared" si="89"/>
        <v>0.33644948018260745</v>
      </c>
      <c r="AI265" s="20">
        <f t="shared" si="90"/>
        <v>1.7019501663486953</v>
      </c>
      <c r="AJ265" s="20">
        <f t="shared" si="91"/>
        <v>0.23560526058930462</v>
      </c>
      <c r="AK265" s="20">
        <f t="shared" si="92"/>
        <v>0.25808333560448343</v>
      </c>
      <c r="AL265" s="20">
        <f t="shared" si="93"/>
        <v>2.296</v>
      </c>
    </row>
    <row r="266" spans="1:38" ht="15">
      <c r="A266" s="12" t="s">
        <v>569</v>
      </c>
      <c r="B266" s="13" t="s">
        <v>570</v>
      </c>
      <c r="C266" s="14" t="s">
        <v>558</v>
      </c>
      <c r="D266" s="61"/>
      <c r="E266" s="32">
        <v>911663133</v>
      </c>
      <c r="F266" s="29">
        <v>101.91</v>
      </c>
      <c r="G266" s="17">
        <f t="shared" si="76"/>
        <v>1.0191</v>
      </c>
      <c r="H266" s="15">
        <v>2814817.74</v>
      </c>
      <c r="I266" s="15">
        <v>281213.24</v>
      </c>
      <c r="K266" s="15">
        <v>288751.34</v>
      </c>
      <c r="L266" s="18">
        <f t="shared" si="77"/>
        <v>3384782.3200000003</v>
      </c>
      <c r="M266" s="15">
        <v>7732399</v>
      </c>
      <c r="N266" s="15">
        <v>5132132.7</v>
      </c>
      <c r="P266" s="18">
        <f t="shared" si="78"/>
        <v>12864531.7</v>
      </c>
      <c r="Q266" s="15">
        <v>2310000</v>
      </c>
      <c r="R266" s="15">
        <v>547000</v>
      </c>
      <c r="T266" s="19">
        <f t="shared" si="79"/>
        <v>2857000</v>
      </c>
      <c r="U266" s="18">
        <f t="shared" si="80"/>
        <v>19106314.02</v>
      </c>
      <c r="V266" s="20">
        <f t="shared" si="81"/>
        <v>0.25338306622079887</v>
      </c>
      <c r="W266" s="20">
        <f t="shared" si="94"/>
        <v>0</v>
      </c>
      <c r="X266" s="20">
        <f t="shared" si="82"/>
        <v>0.06000023256397273</v>
      </c>
      <c r="Y266" s="20">
        <f t="shared" si="83"/>
        <v>0.31338329878477167</v>
      </c>
      <c r="Z266" s="21">
        <f t="shared" si="84"/>
        <v>1.4111058388054833</v>
      </c>
      <c r="AA266" s="21">
        <f t="shared" si="85"/>
        <v>0.3712755509660387</v>
      </c>
      <c r="AB266" s="22"/>
      <c r="AC266" s="21">
        <f t="shared" si="86"/>
        <v>2.0957646885562937</v>
      </c>
      <c r="AD266" s="30">
        <v>482679.83240223466</v>
      </c>
      <c r="AE266" s="24">
        <f t="shared" si="87"/>
        <v>10115.833486268733</v>
      </c>
      <c r="AF266" s="25"/>
      <c r="AG266" s="26">
        <f t="shared" si="88"/>
        <v>894576717.6920813</v>
      </c>
      <c r="AH266" s="20">
        <f t="shared" si="89"/>
        <v>0.37836691398949</v>
      </c>
      <c r="AI266" s="20">
        <f t="shared" si="90"/>
        <v>1.4380579603266679</v>
      </c>
      <c r="AJ266" s="20">
        <f t="shared" si="91"/>
        <v>0.2582226827856161</v>
      </c>
      <c r="AK266" s="20">
        <f t="shared" si="92"/>
        <v>0.31936891979156073</v>
      </c>
      <c r="AL266" s="20">
        <f t="shared" si="93"/>
        <v>2.135</v>
      </c>
    </row>
    <row r="267" spans="1:38" ht="15">
      <c r="A267" s="12" t="s">
        <v>571</v>
      </c>
      <c r="B267" s="13" t="s">
        <v>572</v>
      </c>
      <c r="C267" s="14" t="s">
        <v>558</v>
      </c>
      <c r="D267" s="61"/>
      <c r="E267" s="32">
        <v>789451235</v>
      </c>
      <c r="F267" s="29">
        <v>104.56</v>
      </c>
      <c r="G267" s="17">
        <f t="shared" si="76"/>
        <v>1.0456</v>
      </c>
      <c r="H267" s="15">
        <v>2307293.5</v>
      </c>
      <c r="I267" s="15">
        <v>230516.86</v>
      </c>
      <c r="K267" s="15">
        <v>236688.94</v>
      </c>
      <c r="L267" s="18">
        <f t="shared" si="77"/>
        <v>2774499.3</v>
      </c>
      <c r="M267" s="15">
        <v>6668547</v>
      </c>
      <c r="N267" s="15">
        <v>3934414.9</v>
      </c>
      <c r="P267" s="18">
        <f t="shared" si="78"/>
        <v>10602961.9</v>
      </c>
      <c r="Q267" s="15">
        <v>1185385</v>
      </c>
      <c r="R267" s="15">
        <v>315780</v>
      </c>
      <c r="T267" s="19">
        <f t="shared" si="79"/>
        <v>1501165</v>
      </c>
      <c r="U267" s="18">
        <f t="shared" si="80"/>
        <v>14878626.2</v>
      </c>
      <c r="V267" s="20">
        <f t="shared" si="81"/>
        <v>0.15015303636835783</v>
      </c>
      <c r="W267" s="20">
        <f t="shared" si="94"/>
        <v>0</v>
      </c>
      <c r="X267" s="20">
        <f t="shared" si="82"/>
        <v>0.0399999374248873</v>
      </c>
      <c r="Y267" s="20">
        <f t="shared" si="83"/>
        <v>0.19015297379324514</v>
      </c>
      <c r="Z267" s="21">
        <f t="shared" si="84"/>
        <v>1.3430800320427645</v>
      </c>
      <c r="AA267" s="21">
        <f t="shared" si="85"/>
        <v>0.3514465716175616</v>
      </c>
      <c r="AB267" s="22"/>
      <c r="AC267" s="21">
        <f t="shared" si="86"/>
        <v>1.8846795774535714</v>
      </c>
      <c r="AD267" s="30">
        <v>454408.64864864864</v>
      </c>
      <c r="AE267" s="24">
        <f t="shared" si="87"/>
        <v>8564.146999263834</v>
      </c>
      <c r="AF267" s="25"/>
      <c r="AG267" s="26">
        <f t="shared" si="88"/>
        <v>755022221.6908951</v>
      </c>
      <c r="AH267" s="20">
        <f t="shared" si="89"/>
        <v>0.3674725352833225</v>
      </c>
      <c r="AI267" s="20">
        <f t="shared" si="90"/>
        <v>1.4043244815039146</v>
      </c>
      <c r="AJ267" s="20">
        <f t="shared" si="91"/>
        <v>0.15700001482675496</v>
      </c>
      <c r="AK267" s="20">
        <f t="shared" si="92"/>
        <v>0.19882394939821713</v>
      </c>
      <c r="AL267" s="20">
        <f t="shared" si="93"/>
        <v>1.97</v>
      </c>
    </row>
    <row r="268" spans="1:38" ht="15">
      <c r="A268" s="12" t="s">
        <v>573</v>
      </c>
      <c r="B268" s="13" t="s">
        <v>574</v>
      </c>
      <c r="C268" s="14" t="s">
        <v>558</v>
      </c>
      <c r="D268" s="61"/>
      <c r="E268" s="32">
        <v>450365287</v>
      </c>
      <c r="F268" s="29">
        <v>97.15</v>
      </c>
      <c r="G268" s="17">
        <f t="shared" si="76"/>
        <v>0.9715</v>
      </c>
      <c r="H268" s="15">
        <v>1398493.06</v>
      </c>
      <c r="K268" s="15">
        <v>143456.75</v>
      </c>
      <c r="L268" s="18">
        <f t="shared" si="77"/>
        <v>1541949.81</v>
      </c>
      <c r="M268" s="15">
        <v>5403011.89</v>
      </c>
      <c r="N268" s="15">
        <v>2213160.56</v>
      </c>
      <c r="P268" s="18">
        <f t="shared" si="78"/>
        <v>7616172.449999999</v>
      </c>
      <c r="Q268" s="15">
        <v>2932376.99</v>
      </c>
      <c r="S268" s="15">
        <v>157627.01</v>
      </c>
      <c r="T268" s="19">
        <f t="shared" si="79"/>
        <v>3090004</v>
      </c>
      <c r="U268" s="18">
        <f t="shared" si="80"/>
        <v>12248126.26</v>
      </c>
      <c r="V268" s="20">
        <f t="shared" si="81"/>
        <v>0.651110792648635</v>
      </c>
      <c r="W268" s="20">
        <f t="shared" si="94"/>
        <v>0.034999813384818</v>
      </c>
      <c r="X268" s="20">
        <f t="shared" si="82"/>
        <v>0</v>
      </c>
      <c r="Y268" s="20">
        <f t="shared" si="83"/>
        <v>0.6861106060334531</v>
      </c>
      <c r="Z268" s="21">
        <f t="shared" si="84"/>
        <v>1.691110009995064</v>
      </c>
      <c r="AA268" s="21">
        <f t="shared" si="85"/>
        <v>0.34237758870612073</v>
      </c>
      <c r="AB268" s="22"/>
      <c r="AC268" s="21">
        <f t="shared" si="86"/>
        <v>2.719598204734638</v>
      </c>
      <c r="AD268" s="30">
        <v>246144.91228070174</v>
      </c>
      <c r="AE268" s="24">
        <f t="shared" si="87"/>
        <v>6694.152615431614</v>
      </c>
      <c r="AF268" s="25"/>
      <c r="AG268" s="26">
        <f t="shared" si="88"/>
        <v>463577238.2913021</v>
      </c>
      <c r="AH268" s="20">
        <f t="shared" si="89"/>
        <v>0.3326198274279963</v>
      </c>
      <c r="AI268" s="20">
        <f t="shared" si="90"/>
        <v>1.642913374710205</v>
      </c>
      <c r="AJ268" s="20">
        <f t="shared" si="91"/>
        <v>0.632554135058149</v>
      </c>
      <c r="AK268" s="20">
        <f t="shared" si="92"/>
        <v>0.6665564537614996</v>
      </c>
      <c r="AL268" s="20">
        <f t="shared" si="93"/>
        <v>2.643</v>
      </c>
    </row>
    <row r="269" spans="1:38" ht="15">
      <c r="A269" s="12" t="s">
        <v>575</v>
      </c>
      <c r="B269" s="13" t="s">
        <v>494</v>
      </c>
      <c r="C269" s="14" t="s">
        <v>558</v>
      </c>
      <c r="D269" s="61"/>
      <c r="E269" s="32">
        <v>542127988</v>
      </c>
      <c r="F269" s="29">
        <v>97.48</v>
      </c>
      <c r="G269" s="17">
        <f t="shared" si="76"/>
        <v>0.9748</v>
      </c>
      <c r="H269" s="15">
        <v>1699169.5299999998</v>
      </c>
      <c r="I269" s="15">
        <v>169758.57</v>
      </c>
      <c r="K269" s="15">
        <v>174303.89</v>
      </c>
      <c r="L269" s="18">
        <f t="shared" si="77"/>
        <v>2043231.9899999998</v>
      </c>
      <c r="M269" s="15">
        <v>5616369.25</v>
      </c>
      <c r="N269" s="15">
        <v>3436045.08</v>
      </c>
      <c r="P269" s="18">
        <f t="shared" si="78"/>
        <v>9052414.33</v>
      </c>
      <c r="Q269" s="15">
        <v>1429914.66</v>
      </c>
      <c r="R269" s="15">
        <v>270993.24</v>
      </c>
      <c r="T269" s="19">
        <f t="shared" si="79"/>
        <v>1700907.9</v>
      </c>
      <c r="U269" s="18">
        <f t="shared" si="80"/>
        <v>12796554.22</v>
      </c>
      <c r="V269" s="20">
        <f t="shared" si="81"/>
        <v>0.2637596087365259</v>
      </c>
      <c r="W269" s="20">
        <f t="shared" si="94"/>
        <v>0</v>
      </c>
      <c r="X269" s="20">
        <f t="shared" si="82"/>
        <v>0.049986948838361765</v>
      </c>
      <c r="Y269" s="20">
        <f t="shared" si="83"/>
        <v>0.3137465575748876</v>
      </c>
      <c r="Z269" s="21">
        <f t="shared" si="84"/>
        <v>1.6697928405054046</v>
      </c>
      <c r="AA269" s="21">
        <f t="shared" si="85"/>
        <v>0.3768910728143406</v>
      </c>
      <c r="AB269" s="22"/>
      <c r="AC269" s="21">
        <f t="shared" si="86"/>
        <v>2.360430470894633</v>
      </c>
      <c r="AD269" s="30">
        <v>428606.2226117441</v>
      </c>
      <c r="AE269" s="24">
        <f t="shared" si="87"/>
        <v>10116.951878678088</v>
      </c>
      <c r="AF269" s="25"/>
      <c r="AG269" s="26">
        <f t="shared" si="88"/>
        <v>556142786.2125565</v>
      </c>
      <c r="AH269" s="20">
        <f t="shared" si="89"/>
        <v>0.3673934177794192</v>
      </c>
      <c r="AI269" s="20">
        <f t="shared" si="90"/>
        <v>1.6277140609246683</v>
      </c>
      <c r="AJ269" s="20">
        <f t="shared" si="91"/>
        <v>0.2571128665963654</v>
      </c>
      <c r="AK269" s="20">
        <f t="shared" si="92"/>
        <v>0.3058401443240004</v>
      </c>
      <c r="AL269" s="20">
        <f t="shared" si="93"/>
        <v>2.3009999999999997</v>
      </c>
    </row>
    <row r="270" spans="1:38" ht="15">
      <c r="A270" s="12" t="s">
        <v>576</v>
      </c>
      <c r="B270" s="13" t="s">
        <v>577</v>
      </c>
      <c r="C270" s="14" t="s">
        <v>558</v>
      </c>
      <c r="D270" s="61"/>
      <c r="E270" s="32">
        <v>149497107</v>
      </c>
      <c r="F270" s="29">
        <v>93.58</v>
      </c>
      <c r="G270" s="17">
        <f t="shared" si="76"/>
        <v>0.9358</v>
      </c>
      <c r="H270" s="15">
        <v>493507.11000000004</v>
      </c>
      <c r="I270" s="15">
        <v>49302.18</v>
      </c>
      <c r="K270" s="15">
        <v>50625.27</v>
      </c>
      <c r="L270" s="18">
        <f t="shared" si="77"/>
        <v>593434.56</v>
      </c>
      <c r="M270" s="15">
        <v>1812078</v>
      </c>
      <c r="N270" s="15">
        <v>713972.34</v>
      </c>
      <c r="P270" s="18">
        <f t="shared" si="78"/>
        <v>2526050.34</v>
      </c>
      <c r="Q270" s="15">
        <v>980337.33</v>
      </c>
      <c r="T270" s="19">
        <f t="shared" si="79"/>
        <v>980337.33</v>
      </c>
      <c r="U270" s="18">
        <f t="shared" si="80"/>
        <v>4099822.23</v>
      </c>
      <c r="V270" s="20">
        <f t="shared" si="81"/>
        <v>0.6557567231050163</v>
      </c>
      <c r="W270" s="20">
        <f t="shared" si="94"/>
        <v>0</v>
      </c>
      <c r="X270" s="20">
        <f t="shared" si="82"/>
        <v>0</v>
      </c>
      <c r="Y270" s="20">
        <f t="shared" si="83"/>
        <v>0.6557567231050163</v>
      </c>
      <c r="Z270" s="21">
        <f t="shared" si="84"/>
        <v>1.6896984769076502</v>
      </c>
      <c r="AA270" s="21">
        <f t="shared" si="85"/>
        <v>0.39695387550208583</v>
      </c>
      <c r="AB270" s="22"/>
      <c r="AC270" s="21">
        <f t="shared" si="86"/>
        <v>2.742409075514752</v>
      </c>
      <c r="AD270" s="30">
        <v>260985.74821852733</v>
      </c>
      <c r="AE270" s="24">
        <f t="shared" si="87"/>
        <v>7157.296844944974</v>
      </c>
      <c r="AF270" s="25"/>
      <c r="AG270" s="26">
        <f t="shared" si="88"/>
        <v>159753266.72365892</v>
      </c>
      <c r="AH270" s="20">
        <f t="shared" si="89"/>
        <v>0.3714694366948519</v>
      </c>
      <c r="AI270" s="20">
        <f t="shared" si="90"/>
        <v>1.581219834690179</v>
      </c>
      <c r="AJ270" s="20">
        <f t="shared" si="91"/>
        <v>0.6136571414816742</v>
      </c>
      <c r="AK270" s="20">
        <f t="shared" si="92"/>
        <v>0.6136571414816742</v>
      </c>
      <c r="AL270" s="20">
        <f t="shared" si="93"/>
        <v>2.566</v>
      </c>
    </row>
    <row r="271" spans="1:38" ht="15">
      <c r="A271" s="12" t="s">
        <v>578</v>
      </c>
      <c r="B271" s="13" t="s">
        <v>579</v>
      </c>
      <c r="C271" s="14" t="s">
        <v>558</v>
      </c>
      <c r="D271" s="61"/>
      <c r="E271" s="32">
        <v>139447956</v>
      </c>
      <c r="F271" s="29">
        <v>85.59</v>
      </c>
      <c r="G271" s="17">
        <f t="shared" si="76"/>
        <v>0.8559</v>
      </c>
      <c r="H271" s="15">
        <v>504151.5</v>
      </c>
      <c r="I271" s="15">
        <v>50363.31</v>
      </c>
      <c r="K271" s="15">
        <v>51717.96</v>
      </c>
      <c r="L271" s="18">
        <f t="shared" si="77"/>
        <v>606232.77</v>
      </c>
      <c r="M271" s="15">
        <v>1662388.66</v>
      </c>
      <c r="N271" s="15">
        <v>955804.92</v>
      </c>
      <c r="P271" s="18">
        <f t="shared" si="78"/>
        <v>2618193.58</v>
      </c>
      <c r="Q271" s="15">
        <v>704000</v>
      </c>
      <c r="T271" s="19">
        <f t="shared" si="79"/>
        <v>704000</v>
      </c>
      <c r="U271" s="18">
        <f t="shared" si="80"/>
        <v>3928426.35</v>
      </c>
      <c r="V271" s="20">
        <f t="shared" si="81"/>
        <v>0.5048478444531664</v>
      </c>
      <c r="W271" s="20">
        <f t="shared" si="94"/>
        <v>0</v>
      </c>
      <c r="X271" s="20">
        <f t="shared" si="82"/>
        <v>0</v>
      </c>
      <c r="Y271" s="20">
        <f t="shared" si="83"/>
        <v>0.5048478444531664</v>
      </c>
      <c r="Z271" s="21">
        <f t="shared" si="84"/>
        <v>1.877541740375169</v>
      </c>
      <c r="AA271" s="21">
        <f t="shared" si="85"/>
        <v>0.43473765223206284</v>
      </c>
      <c r="AB271" s="22"/>
      <c r="AC271" s="21">
        <f t="shared" si="86"/>
        <v>2.8171272370603986</v>
      </c>
      <c r="AD271" s="30">
        <v>183659.66386554623</v>
      </c>
      <c r="AE271" s="24">
        <f t="shared" si="87"/>
        <v>5173.926414249878</v>
      </c>
      <c r="AF271" s="25"/>
      <c r="AG271" s="26">
        <f t="shared" si="88"/>
        <v>162925524.00981423</v>
      </c>
      <c r="AH271" s="20">
        <f t="shared" si="89"/>
        <v>0.3720919565454226</v>
      </c>
      <c r="AI271" s="20">
        <f t="shared" si="90"/>
        <v>1.6069879755871073</v>
      </c>
      <c r="AJ271" s="20">
        <f t="shared" si="91"/>
        <v>0.4320992700674652</v>
      </c>
      <c r="AK271" s="20">
        <f t="shared" si="92"/>
        <v>0.4320992700674652</v>
      </c>
      <c r="AL271" s="20">
        <f t="shared" si="93"/>
        <v>2.411</v>
      </c>
    </row>
    <row r="272" spans="1:38" ht="15">
      <c r="A272" s="12" t="s">
        <v>580</v>
      </c>
      <c r="B272" s="13" t="s">
        <v>581</v>
      </c>
      <c r="C272" s="14" t="s">
        <v>558</v>
      </c>
      <c r="D272" s="61"/>
      <c r="E272" s="32">
        <v>123253943</v>
      </c>
      <c r="F272" s="29">
        <v>97.17</v>
      </c>
      <c r="G272" s="17">
        <f t="shared" si="76"/>
        <v>0.9717</v>
      </c>
      <c r="H272" s="15">
        <v>384356.75</v>
      </c>
      <c r="I272" s="15">
        <v>38396.15</v>
      </c>
      <c r="K272" s="15">
        <v>39428.91</v>
      </c>
      <c r="L272" s="18">
        <f t="shared" si="77"/>
        <v>462181.81000000006</v>
      </c>
      <c r="M272" s="15">
        <v>1889463</v>
      </c>
      <c r="N272" s="15">
        <v>806944.76</v>
      </c>
      <c r="P272" s="18">
        <f t="shared" si="78"/>
        <v>2696407.76</v>
      </c>
      <c r="Q272" s="15">
        <v>557263.1</v>
      </c>
      <c r="T272" s="19">
        <f t="shared" si="79"/>
        <v>557263.1</v>
      </c>
      <c r="U272" s="18">
        <f t="shared" si="80"/>
        <v>3715852.67</v>
      </c>
      <c r="V272" s="20">
        <f t="shared" si="81"/>
        <v>0.4521259818844091</v>
      </c>
      <c r="W272" s="20">
        <f t="shared" si="94"/>
        <v>0</v>
      </c>
      <c r="X272" s="20">
        <f t="shared" si="82"/>
        <v>0</v>
      </c>
      <c r="Y272" s="20">
        <f t="shared" si="83"/>
        <v>0.4521259818844091</v>
      </c>
      <c r="Z272" s="21">
        <f t="shared" si="84"/>
        <v>2.1876847866846743</v>
      </c>
      <c r="AA272" s="21">
        <f t="shared" si="85"/>
        <v>0.3749833869412194</v>
      </c>
      <c r="AB272" s="22"/>
      <c r="AC272" s="21">
        <f t="shared" si="86"/>
        <v>3.0147941555103026</v>
      </c>
      <c r="AD272" s="30">
        <v>244521.80131004367</v>
      </c>
      <c r="AE272" s="24">
        <f t="shared" si="87"/>
        <v>7371.828974843711</v>
      </c>
      <c r="AF272" s="25"/>
      <c r="AG272" s="26">
        <f t="shared" si="88"/>
        <v>126843617.37161675</v>
      </c>
      <c r="AH272" s="20">
        <f t="shared" si="89"/>
        <v>0.36437135709078294</v>
      </c>
      <c r="AI272" s="20">
        <f t="shared" si="90"/>
        <v>2.1257733072214977</v>
      </c>
      <c r="AJ272" s="20">
        <f t="shared" si="91"/>
        <v>0.4393308165970804</v>
      </c>
      <c r="AK272" s="20">
        <f t="shared" si="92"/>
        <v>0.4393308165970804</v>
      </c>
      <c r="AL272" s="20">
        <f t="shared" si="93"/>
        <v>2.929</v>
      </c>
    </row>
    <row r="273" spans="1:38" ht="15">
      <c r="A273" s="12" t="s">
        <v>582</v>
      </c>
      <c r="B273" s="13" t="s">
        <v>583</v>
      </c>
      <c r="C273" s="14" t="s">
        <v>558</v>
      </c>
      <c r="D273" s="61"/>
      <c r="E273" s="32">
        <v>372796899</v>
      </c>
      <c r="F273" s="29">
        <v>102.1</v>
      </c>
      <c r="G273" s="17">
        <f t="shared" si="76"/>
        <v>1.021</v>
      </c>
      <c r="H273" s="15">
        <v>1130509.6600000001</v>
      </c>
      <c r="I273" s="15">
        <v>113000.99</v>
      </c>
      <c r="K273" s="15">
        <v>115958.54</v>
      </c>
      <c r="L273" s="18">
        <f t="shared" si="77"/>
        <v>1359469.1900000002</v>
      </c>
      <c r="M273" s="15">
        <v>5391565</v>
      </c>
      <c r="N273" s="15">
        <v>2009596.94</v>
      </c>
      <c r="P273" s="18">
        <f t="shared" si="78"/>
        <v>7401161.9399999995</v>
      </c>
      <c r="Q273" s="15">
        <v>3048735.07</v>
      </c>
      <c r="T273" s="19">
        <f t="shared" si="79"/>
        <v>3048735.07</v>
      </c>
      <c r="U273" s="18">
        <f t="shared" si="80"/>
        <v>11809366.2</v>
      </c>
      <c r="V273" s="20">
        <f t="shared" si="81"/>
        <v>0.8178005445265251</v>
      </c>
      <c r="W273" s="20">
        <f t="shared" si="94"/>
        <v>0</v>
      </c>
      <c r="X273" s="20">
        <f t="shared" si="82"/>
        <v>0</v>
      </c>
      <c r="Y273" s="20">
        <f t="shared" si="83"/>
        <v>0.8178005445265251</v>
      </c>
      <c r="Z273" s="21">
        <f t="shared" si="84"/>
        <v>1.9853067340026342</v>
      </c>
      <c r="AA273" s="21">
        <f t="shared" si="85"/>
        <v>0.3646675156490506</v>
      </c>
      <c r="AB273" s="22"/>
      <c r="AC273" s="21">
        <f t="shared" si="86"/>
        <v>3.1677747941782104</v>
      </c>
      <c r="AD273" s="30">
        <v>260098.36552748884</v>
      </c>
      <c r="AE273" s="24">
        <f t="shared" si="87"/>
        <v>8239.330463249298</v>
      </c>
      <c r="AF273" s="25"/>
      <c r="AG273" s="26">
        <f t="shared" si="88"/>
        <v>365129186.09206665</v>
      </c>
      <c r="AH273" s="20">
        <f t="shared" si="89"/>
        <v>0.37232553347768055</v>
      </c>
      <c r="AI273" s="20">
        <f t="shared" si="90"/>
        <v>2.0269981754166895</v>
      </c>
      <c r="AJ273" s="20">
        <f t="shared" si="91"/>
        <v>0.8349743559615821</v>
      </c>
      <c r="AK273" s="20">
        <f t="shared" si="92"/>
        <v>0.8349743559615821</v>
      </c>
      <c r="AL273" s="20">
        <f t="shared" si="93"/>
        <v>3.234</v>
      </c>
    </row>
    <row r="274" spans="1:38" ht="15">
      <c r="A274" s="12" t="s">
        <v>584</v>
      </c>
      <c r="B274" s="13" t="s">
        <v>585</v>
      </c>
      <c r="C274" s="14" t="s">
        <v>558</v>
      </c>
      <c r="D274" s="61"/>
      <c r="E274" s="32">
        <v>767128401</v>
      </c>
      <c r="F274" s="29">
        <v>110.5</v>
      </c>
      <c r="G274" s="17">
        <f t="shared" si="76"/>
        <v>1.105</v>
      </c>
      <c r="H274" s="15">
        <v>2189326.97</v>
      </c>
      <c r="I274" s="15">
        <v>218758.35</v>
      </c>
      <c r="K274" s="15">
        <v>224581</v>
      </c>
      <c r="L274" s="18">
        <f t="shared" si="77"/>
        <v>2632666.3200000003</v>
      </c>
      <c r="M274" s="15">
        <v>8298760</v>
      </c>
      <c r="N274" s="15">
        <v>3979402.09</v>
      </c>
      <c r="P274" s="18">
        <f t="shared" si="78"/>
        <v>12278162.09</v>
      </c>
      <c r="T274" s="19">
        <f t="shared" si="79"/>
        <v>0</v>
      </c>
      <c r="U274" s="18">
        <f t="shared" si="80"/>
        <v>14910828.41</v>
      </c>
      <c r="V274" s="20">
        <f t="shared" si="81"/>
        <v>0</v>
      </c>
      <c r="W274" s="20">
        <f t="shared" si="94"/>
        <v>0</v>
      </c>
      <c r="X274" s="20">
        <f t="shared" si="82"/>
        <v>0</v>
      </c>
      <c r="Y274" s="20">
        <f t="shared" si="83"/>
        <v>0</v>
      </c>
      <c r="Z274" s="21">
        <f t="shared" si="84"/>
        <v>1.600535461077265</v>
      </c>
      <c r="AA274" s="21">
        <f t="shared" si="85"/>
        <v>0.34318457204402214</v>
      </c>
      <c r="AB274" s="22"/>
      <c r="AC274" s="21">
        <f t="shared" si="86"/>
        <v>1.9437200331212872</v>
      </c>
      <c r="AD274" s="30">
        <v>353759.88229524274</v>
      </c>
      <c r="AE274" s="24">
        <f t="shared" si="87"/>
        <v>6876.1017013189185</v>
      </c>
      <c r="AF274" s="25"/>
      <c r="AG274" s="26">
        <f t="shared" si="88"/>
        <v>694233847.0588236</v>
      </c>
      <c r="AH274" s="20">
        <f t="shared" si="89"/>
        <v>0.3792189521086445</v>
      </c>
      <c r="AI274" s="20">
        <f t="shared" si="90"/>
        <v>1.7685916844903775</v>
      </c>
      <c r="AJ274" s="20">
        <f t="shared" si="91"/>
        <v>0</v>
      </c>
      <c r="AK274" s="20">
        <f t="shared" si="92"/>
        <v>0</v>
      </c>
      <c r="AL274" s="20">
        <f t="shared" si="93"/>
        <v>2.1479999999999997</v>
      </c>
    </row>
    <row r="275" spans="1:38" ht="15">
      <c r="A275" s="12" t="s">
        <v>586</v>
      </c>
      <c r="B275" s="13" t="s">
        <v>587</v>
      </c>
      <c r="C275" s="14" t="s">
        <v>558</v>
      </c>
      <c r="D275" s="61"/>
      <c r="E275" s="32">
        <v>606256896</v>
      </c>
      <c r="F275" s="29">
        <v>96.62</v>
      </c>
      <c r="G275" s="17">
        <f t="shared" si="76"/>
        <v>0.9662000000000001</v>
      </c>
      <c r="H275" s="15">
        <v>1878998.76</v>
      </c>
      <c r="I275" s="15">
        <v>187724.71</v>
      </c>
      <c r="K275" s="15">
        <v>192752.25</v>
      </c>
      <c r="L275" s="18">
        <f t="shared" si="77"/>
        <v>2259475.7199999997</v>
      </c>
      <c r="M275" s="15">
        <v>5496052</v>
      </c>
      <c r="N275" s="15">
        <v>3459339.28</v>
      </c>
      <c r="P275" s="18">
        <f t="shared" si="78"/>
        <v>8955391.28</v>
      </c>
      <c r="Q275" s="15">
        <v>1184954</v>
      </c>
      <c r="R275" s="15">
        <v>181900</v>
      </c>
      <c r="T275" s="19">
        <f t="shared" si="79"/>
        <v>1366854</v>
      </c>
      <c r="U275" s="18">
        <f t="shared" si="80"/>
        <v>12581721</v>
      </c>
      <c r="V275" s="20">
        <f t="shared" si="81"/>
        <v>0.1954541066366691</v>
      </c>
      <c r="W275" s="20">
        <f t="shared" si="94"/>
        <v>0</v>
      </c>
      <c r="X275" s="20">
        <f t="shared" si="82"/>
        <v>0.030003782422954903</v>
      </c>
      <c r="Y275" s="20">
        <f t="shared" si="83"/>
        <v>0.22545788905962402</v>
      </c>
      <c r="Z275" s="21">
        <f t="shared" si="84"/>
        <v>1.477161140613236</v>
      </c>
      <c r="AA275" s="21">
        <f t="shared" si="85"/>
        <v>0.3726927866565661</v>
      </c>
      <c r="AB275" s="22"/>
      <c r="AC275" s="21">
        <f t="shared" si="86"/>
        <v>2.075311816329426</v>
      </c>
      <c r="AD275" s="30">
        <v>363761.24401913874</v>
      </c>
      <c r="AE275" s="24">
        <f t="shared" si="87"/>
        <v>7549.180080356104</v>
      </c>
      <c r="AF275" s="25"/>
      <c r="AG275" s="26">
        <f t="shared" si="88"/>
        <v>627465220.4512523</v>
      </c>
      <c r="AH275" s="20">
        <f t="shared" si="89"/>
        <v>0.36009577046757413</v>
      </c>
      <c r="AI275" s="20">
        <f t="shared" si="90"/>
        <v>1.4272330940605085</v>
      </c>
      <c r="AJ275" s="20">
        <f t="shared" si="91"/>
        <v>0.18884775783234967</v>
      </c>
      <c r="AK275" s="20">
        <f t="shared" si="92"/>
        <v>0.21783741240940868</v>
      </c>
      <c r="AL275" s="20">
        <f t="shared" si="93"/>
        <v>2.005</v>
      </c>
    </row>
    <row r="276" spans="1:38" ht="15">
      <c r="A276" s="12" t="s">
        <v>588</v>
      </c>
      <c r="B276" s="13" t="s">
        <v>589</v>
      </c>
      <c r="C276" s="14" t="s">
        <v>558</v>
      </c>
      <c r="D276" s="61"/>
      <c r="E276" s="32">
        <v>720435870</v>
      </c>
      <c r="F276" s="29">
        <v>97.58</v>
      </c>
      <c r="G276" s="17">
        <f t="shared" si="76"/>
        <v>0.9758</v>
      </c>
      <c r="H276" s="15">
        <v>2159487.91</v>
      </c>
      <c r="K276" s="15">
        <v>221528.58</v>
      </c>
      <c r="L276" s="18">
        <f t="shared" si="77"/>
        <v>2381016.49</v>
      </c>
      <c r="M276" s="15">
        <v>3217609</v>
      </c>
      <c r="N276" s="15">
        <v>4676688.41</v>
      </c>
      <c r="P276" s="18">
        <f t="shared" si="78"/>
        <v>7894297.41</v>
      </c>
      <c r="Q276" s="15">
        <v>2211141.26</v>
      </c>
      <c r="R276" s="15">
        <v>72062</v>
      </c>
      <c r="S276" s="15">
        <v>244321.53</v>
      </c>
      <c r="T276" s="19">
        <f t="shared" si="79"/>
        <v>2527524.7899999996</v>
      </c>
      <c r="U276" s="18">
        <f t="shared" si="80"/>
        <v>12802838.69</v>
      </c>
      <c r="V276" s="20">
        <f t="shared" si="81"/>
        <v>0.3069171528063976</v>
      </c>
      <c r="W276" s="20">
        <f t="shared" si="94"/>
        <v>0.03391301574142887</v>
      </c>
      <c r="X276" s="20">
        <f t="shared" si="82"/>
        <v>0.01000255581388528</v>
      </c>
      <c r="Y276" s="20">
        <f t="shared" si="83"/>
        <v>0.3508327243617117</v>
      </c>
      <c r="Z276" s="21">
        <f t="shared" si="84"/>
        <v>1.095766845978949</v>
      </c>
      <c r="AA276" s="21">
        <f t="shared" si="85"/>
        <v>0.3304966603064892</v>
      </c>
      <c r="AB276" s="22"/>
      <c r="AC276" s="21">
        <f t="shared" si="86"/>
        <v>1.7770962306471496</v>
      </c>
      <c r="AD276" s="30">
        <v>356704.42367601243</v>
      </c>
      <c r="AE276" s="24">
        <f t="shared" si="87"/>
        <v>6338.980867698056</v>
      </c>
      <c r="AF276" s="25"/>
      <c r="AG276" s="26">
        <f t="shared" si="88"/>
        <v>738302797.7044476</v>
      </c>
      <c r="AH276" s="20">
        <f t="shared" si="89"/>
        <v>0.3224986411270722</v>
      </c>
      <c r="AI276" s="20">
        <f t="shared" si="90"/>
        <v>1.0692492883062583</v>
      </c>
      <c r="AJ276" s="20">
        <f t="shared" si="91"/>
        <v>0.29948975770848274</v>
      </c>
      <c r="AK276" s="20">
        <f t="shared" si="92"/>
        <v>0.34234257243215827</v>
      </c>
      <c r="AL276" s="20">
        <f t="shared" si="93"/>
        <v>1.733</v>
      </c>
    </row>
    <row r="277" spans="1:38" ht="15">
      <c r="A277" s="12" t="s">
        <v>590</v>
      </c>
      <c r="B277" s="13" t="s">
        <v>591</v>
      </c>
      <c r="C277" s="14" t="s">
        <v>558</v>
      </c>
      <c r="D277" s="61"/>
      <c r="E277" s="32">
        <v>272346679</v>
      </c>
      <c r="F277" s="29">
        <v>98.76</v>
      </c>
      <c r="G277" s="17">
        <f t="shared" si="76"/>
        <v>0.9876</v>
      </c>
      <c r="H277" s="15">
        <v>826881.4</v>
      </c>
      <c r="I277" s="15">
        <v>82757.46</v>
      </c>
      <c r="K277" s="15">
        <v>84825.66</v>
      </c>
      <c r="L277" s="18">
        <f t="shared" si="77"/>
        <v>994464.52</v>
      </c>
      <c r="M277" s="15">
        <v>2268599</v>
      </c>
      <c r="N277" s="15">
        <v>1549244.25</v>
      </c>
      <c r="P277" s="18">
        <f t="shared" si="78"/>
        <v>3817843.25</v>
      </c>
      <c r="Q277" s="15">
        <v>770000</v>
      </c>
      <c r="T277" s="19">
        <f t="shared" si="79"/>
        <v>770000</v>
      </c>
      <c r="U277" s="18">
        <f t="shared" si="80"/>
        <v>5582307.7700000005</v>
      </c>
      <c r="V277" s="20">
        <f t="shared" si="81"/>
        <v>0.2827278830156031</v>
      </c>
      <c r="W277" s="20">
        <f t="shared" si="94"/>
        <v>0</v>
      </c>
      <c r="X277" s="20">
        <f t="shared" si="82"/>
        <v>0</v>
      </c>
      <c r="Y277" s="20">
        <f t="shared" si="83"/>
        <v>0.2827278830156031</v>
      </c>
      <c r="Z277" s="21">
        <f t="shared" si="84"/>
        <v>1.401832129555727</v>
      </c>
      <c r="AA277" s="21">
        <f t="shared" si="85"/>
        <v>0.3651465564593868</v>
      </c>
      <c r="AB277" s="22"/>
      <c r="AC277" s="21">
        <f t="shared" si="86"/>
        <v>2.0497065690307172</v>
      </c>
      <c r="AD277" s="30">
        <v>280522.0183486239</v>
      </c>
      <c r="AE277" s="24">
        <f t="shared" si="87"/>
        <v>5749.878237669298</v>
      </c>
      <c r="AF277" s="25"/>
      <c r="AG277" s="26">
        <f t="shared" si="88"/>
        <v>275766179.6273795</v>
      </c>
      <c r="AH277" s="20">
        <f t="shared" si="89"/>
        <v>0.3606187391592905</v>
      </c>
      <c r="AI277" s="20">
        <f t="shared" si="90"/>
        <v>1.384449411149236</v>
      </c>
      <c r="AJ277" s="20">
        <f t="shared" si="91"/>
        <v>0.27922205726620963</v>
      </c>
      <c r="AK277" s="20">
        <f t="shared" si="92"/>
        <v>0.27922205726620963</v>
      </c>
      <c r="AL277" s="20">
        <f t="shared" si="93"/>
        <v>2.024</v>
      </c>
    </row>
    <row r="278" spans="1:38" ht="15">
      <c r="A278" s="12" t="s">
        <v>592</v>
      </c>
      <c r="B278" s="13" t="s">
        <v>593</v>
      </c>
      <c r="C278" s="14" t="s">
        <v>558</v>
      </c>
      <c r="D278" s="61"/>
      <c r="E278" s="32">
        <v>745212424</v>
      </c>
      <c r="F278" s="29">
        <v>82.77</v>
      </c>
      <c r="G278" s="17">
        <f t="shared" si="76"/>
        <v>0.8277</v>
      </c>
      <c r="H278" s="15">
        <v>2735794.1500000004</v>
      </c>
      <c r="I278" s="15">
        <v>273330.32</v>
      </c>
      <c r="K278" s="15">
        <v>280641.14</v>
      </c>
      <c r="L278" s="18">
        <f t="shared" si="77"/>
        <v>3289765.6100000003</v>
      </c>
      <c r="M278" s="15">
        <v>10037176</v>
      </c>
      <c r="N278" s="15">
        <v>5198112.15</v>
      </c>
      <c r="P278" s="18">
        <f t="shared" si="78"/>
        <v>15235288.15</v>
      </c>
      <c r="Q278" s="15">
        <v>740622</v>
      </c>
      <c r="R278" s="15">
        <v>74995</v>
      </c>
      <c r="T278" s="19">
        <f t="shared" si="79"/>
        <v>815617</v>
      </c>
      <c r="U278" s="18">
        <f t="shared" si="80"/>
        <v>19340670.76</v>
      </c>
      <c r="V278" s="20">
        <f t="shared" si="81"/>
        <v>0.09938401134332135</v>
      </c>
      <c r="W278" s="20">
        <f t="shared" si="94"/>
        <v>0</v>
      </c>
      <c r="X278" s="20">
        <f t="shared" si="82"/>
        <v>0.010063573497266332</v>
      </c>
      <c r="Y278" s="20">
        <f t="shared" si="83"/>
        <v>0.10944758484058767</v>
      </c>
      <c r="Z278" s="21">
        <f t="shared" si="84"/>
        <v>2.0444221888066645</v>
      </c>
      <c r="AA278" s="21">
        <f t="shared" si="85"/>
        <v>0.44145340362709795</v>
      </c>
      <c r="AB278" s="22"/>
      <c r="AC278" s="21">
        <f t="shared" si="86"/>
        <v>2.5953231772743504</v>
      </c>
      <c r="AD278" s="30">
        <v>307740.44444444444</v>
      </c>
      <c r="AE278" s="24">
        <f t="shared" si="87"/>
        <v>7986.859080513763</v>
      </c>
      <c r="AF278" s="25"/>
      <c r="AG278" s="26">
        <f t="shared" si="88"/>
        <v>900341215.4162136</v>
      </c>
      <c r="AH278" s="20">
        <f t="shared" si="89"/>
        <v>0.36539098218214894</v>
      </c>
      <c r="AI278" s="20">
        <f t="shared" si="90"/>
        <v>1.692168245675276</v>
      </c>
      <c r="AJ278" s="20">
        <f t="shared" si="91"/>
        <v>0.08226014618886708</v>
      </c>
      <c r="AK278" s="20">
        <f t="shared" si="92"/>
        <v>0.09058976597255441</v>
      </c>
      <c r="AL278" s="20">
        <f t="shared" si="93"/>
        <v>2.148</v>
      </c>
    </row>
    <row r="279" spans="1:38" ht="15">
      <c r="A279" s="12" t="s">
        <v>594</v>
      </c>
      <c r="B279" s="13" t="s">
        <v>595</v>
      </c>
      <c r="C279" s="14" t="s">
        <v>558</v>
      </c>
      <c r="D279" s="61"/>
      <c r="E279" s="32">
        <v>117627492</v>
      </c>
      <c r="F279" s="29">
        <v>99.47</v>
      </c>
      <c r="G279" s="17">
        <f t="shared" si="76"/>
        <v>0.9947</v>
      </c>
      <c r="H279" s="15">
        <v>398419.08</v>
      </c>
      <c r="K279" s="15">
        <v>40869.37</v>
      </c>
      <c r="L279" s="18">
        <f t="shared" si="77"/>
        <v>439288.45</v>
      </c>
      <c r="M279" s="15">
        <v>1768703</v>
      </c>
      <c r="N279" s="15">
        <v>603348.03</v>
      </c>
      <c r="P279" s="18">
        <f t="shared" si="78"/>
        <v>2372051.0300000003</v>
      </c>
      <c r="Q279" s="15">
        <v>763743</v>
      </c>
      <c r="S279" s="15">
        <v>42838</v>
      </c>
      <c r="T279" s="19">
        <f t="shared" si="79"/>
        <v>806581</v>
      </c>
      <c r="U279" s="18">
        <f t="shared" si="80"/>
        <v>3617920.4800000004</v>
      </c>
      <c r="V279" s="20">
        <f t="shared" si="81"/>
        <v>0.6492895385374705</v>
      </c>
      <c r="W279" s="20">
        <f t="shared" si="94"/>
        <v>0.03641835702830423</v>
      </c>
      <c r="X279" s="20">
        <f t="shared" si="82"/>
        <v>0</v>
      </c>
      <c r="Y279" s="20">
        <f t="shared" si="83"/>
        <v>0.6857078955657747</v>
      </c>
      <c r="Z279" s="21">
        <f t="shared" si="84"/>
        <v>2.0165787688476775</v>
      </c>
      <c r="AA279" s="21">
        <f t="shared" si="85"/>
        <v>0.3734572951704182</v>
      </c>
      <c r="AB279" s="22"/>
      <c r="AC279" s="21">
        <f t="shared" si="86"/>
        <v>3.0757439595838707</v>
      </c>
      <c r="AD279" s="30">
        <v>229788.59857482187</v>
      </c>
      <c r="AE279" s="24">
        <f t="shared" si="87"/>
        <v>7067.7089404775115</v>
      </c>
      <c r="AF279" s="25"/>
      <c r="AG279" s="26">
        <f t="shared" si="88"/>
        <v>118254239.4691867</v>
      </c>
      <c r="AH279" s="20">
        <f t="shared" si="89"/>
        <v>0.3714779715060149</v>
      </c>
      <c r="AI279" s="20">
        <f t="shared" si="90"/>
        <v>2.0058909013727844</v>
      </c>
      <c r="AJ279" s="20">
        <f t="shared" si="91"/>
        <v>0.6458483039832218</v>
      </c>
      <c r="AK279" s="20">
        <f t="shared" si="92"/>
        <v>0.6820736437192761</v>
      </c>
      <c r="AL279" s="20">
        <f t="shared" si="93"/>
        <v>3.0589999999999997</v>
      </c>
    </row>
    <row r="280" spans="1:38" ht="15">
      <c r="A280" s="12" t="s">
        <v>596</v>
      </c>
      <c r="B280" s="13" t="s">
        <v>597</v>
      </c>
      <c r="C280" s="14" t="s">
        <v>558</v>
      </c>
      <c r="D280" s="61"/>
      <c r="E280" s="32">
        <v>3962268245</v>
      </c>
      <c r="F280" s="29">
        <v>99.02</v>
      </c>
      <c r="G280" s="17">
        <f t="shared" si="76"/>
        <v>0.9902</v>
      </c>
      <c r="H280" s="15">
        <v>12163126.27</v>
      </c>
      <c r="I280" s="15">
        <v>1214986.55</v>
      </c>
      <c r="K280" s="15">
        <v>1247775.17</v>
      </c>
      <c r="L280" s="18">
        <f t="shared" si="77"/>
        <v>14625887.99</v>
      </c>
      <c r="M280" s="15">
        <v>42119039.12</v>
      </c>
      <c r="N280" s="15">
        <v>21935563.62</v>
      </c>
      <c r="P280" s="18">
        <f t="shared" si="78"/>
        <v>64054602.739999995</v>
      </c>
      <c r="Q280" s="15">
        <v>11329909</v>
      </c>
      <c r="R280" s="15">
        <v>594340</v>
      </c>
      <c r="T280" s="19">
        <f t="shared" si="79"/>
        <v>11924249</v>
      </c>
      <c r="U280" s="18">
        <f t="shared" si="80"/>
        <v>90604739.73</v>
      </c>
      <c r="V280" s="20">
        <f t="shared" si="81"/>
        <v>0.2859450269248492</v>
      </c>
      <c r="W280" s="20">
        <f t="shared" si="94"/>
        <v>0</v>
      </c>
      <c r="X280" s="20">
        <f t="shared" si="82"/>
        <v>0.014999994024887128</v>
      </c>
      <c r="Y280" s="20">
        <f t="shared" si="83"/>
        <v>0.30094502094973635</v>
      </c>
      <c r="Z280" s="21">
        <f t="shared" si="84"/>
        <v>1.6166144940043048</v>
      </c>
      <c r="AA280" s="21">
        <f t="shared" si="85"/>
        <v>0.36912917262622136</v>
      </c>
      <c r="AB280" s="22"/>
      <c r="AC280" s="21">
        <f t="shared" si="86"/>
        <v>2.286688687580263</v>
      </c>
      <c r="AD280" s="30">
        <v>397624.6611445783</v>
      </c>
      <c r="AE280" s="24">
        <f t="shared" si="87"/>
        <v>9092.438145422424</v>
      </c>
      <c r="AF280" s="25"/>
      <c r="AG280" s="26">
        <f t="shared" si="88"/>
        <v>4001482776.206827</v>
      </c>
      <c r="AH280" s="20">
        <f t="shared" si="89"/>
        <v>0.36551170673448435</v>
      </c>
      <c r="AI280" s="20">
        <f t="shared" si="90"/>
        <v>1.6007716719630625</v>
      </c>
      <c r="AJ280" s="20">
        <f t="shared" si="91"/>
        <v>0.2831427656609857</v>
      </c>
      <c r="AK280" s="20">
        <f t="shared" si="92"/>
        <v>0.2979957597444289</v>
      </c>
      <c r="AL280" s="20">
        <f t="shared" si="93"/>
        <v>2.265</v>
      </c>
    </row>
    <row r="281" spans="1:38" ht="15">
      <c r="A281" s="12" t="s">
        <v>598</v>
      </c>
      <c r="B281" s="13" t="s">
        <v>599</v>
      </c>
      <c r="C281" s="14" t="s">
        <v>558</v>
      </c>
      <c r="D281" s="61"/>
      <c r="E281" s="32">
        <v>2685262419</v>
      </c>
      <c r="F281" s="29">
        <v>83.64</v>
      </c>
      <c r="G281" s="17">
        <f t="shared" si="76"/>
        <v>0.8364</v>
      </c>
      <c r="H281" s="15">
        <v>9400709.100000001</v>
      </c>
      <c r="I281" s="15">
        <v>939202.17</v>
      </c>
      <c r="K281" s="15">
        <v>964338.4</v>
      </c>
      <c r="L281" s="18">
        <f t="shared" si="77"/>
        <v>11304249.670000002</v>
      </c>
      <c r="M281" s="15">
        <v>29204708.69</v>
      </c>
      <c r="N281" s="15">
        <v>18668932.02</v>
      </c>
      <c r="P281" s="18">
        <f t="shared" si="78"/>
        <v>47873640.71</v>
      </c>
      <c r="Q281" s="15">
        <v>11923000</v>
      </c>
      <c r="R281" s="15">
        <v>537088.48</v>
      </c>
      <c r="T281" s="19">
        <f t="shared" si="79"/>
        <v>12460088.48</v>
      </c>
      <c r="U281" s="18">
        <f t="shared" si="80"/>
        <v>71637978.86</v>
      </c>
      <c r="V281" s="20">
        <f t="shared" si="81"/>
        <v>0.4440161943070042</v>
      </c>
      <c r="W281" s="20">
        <f t="shared" si="94"/>
        <v>0</v>
      </c>
      <c r="X281" s="20">
        <f t="shared" si="82"/>
        <v>0.020001340509580936</v>
      </c>
      <c r="Y281" s="20">
        <f t="shared" si="83"/>
        <v>0.4640175348165851</v>
      </c>
      <c r="Z281" s="21">
        <f t="shared" si="84"/>
        <v>1.7828291332445747</v>
      </c>
      <c r="AA281" s="21">
        <f t="shared" si="85"/>
        <v>0.4209737413377177</v>
      </c>
      <c r="AB281" s="22"/>
      <c r="AC281" s="21">
        <f t="shared" si="86"/>
        <v>2.6678204093988778</v>
      </c>
      <c r="AD281" s="30">
        <v>367316.94685005944</v>
      </c>
      <c r="AE281" s="24">
        <f t="shared" si="87"/>
        <v>9799.356475246714</v>
      </c>
      <c r="AF281" s="25"/>
      <c r="AG281" s="26">
        <f t="shared" si="88"/>
        <v>3210500261.836442</v>
      </c>
      <c r="AH281" s="20">
        <f t="shared" si="89"/>
        <v>0.3521024372548671</v>
      </c>
      <c r="AI281" s="20">
        <f t="shared" si="90"/>
        <v>1.4911582870457623</v>
      </c>
      <c r="AJ281" s="20">
        <f t="shared" si="91"/>
        <v>0.37137514491837825</v>
      </c>
      <c r="AK281" s="20">
        <f t="shared" si="92"/>
        <v>0.3881042661205918</v>
      </c>
      <c r="AL281" s="20">
        <f t="shared" si="93"/>
        <v>2.231</v>
      </c>
    </row>
    <row r="282" spans="1:38" ht="15">
      <c r="A282" s="12" t="s">
        <v>600</v>
      </c>
      <c r="B282" s="13" t="s">
        <v>601</v>
      </c>
      <c r="C282" s="14" t="s">
        <v>558</v>
      </c>
      <c r="D282" s="61"/>
      <c r="E282" s="32">
        <v>94025961</v>
      </c>
      <c r="F282" s="29">
        <v>100.09</v>
      </c>
      <c r="G282" s="17">
        <f t="shared" si="76"/>
        <v>1.0009000000000001</v>
      </c>
      <c r="H282" s="15">
        <v>272012.07</v>
      </c>
      <c r="I282" s="15">
        <v>27175.1</v>
      </c>
      <c r="K282" s="15">
        <v>27903.4</v>
      </c>
      <c r="L282" s="18">
        <f t="shared" si="77"/>
        <v>327090.57</v>
      </c>
      <c r="M282" s="15">
        <v>664284</v>
      </c>
      <c r="N282" s="15">
        <v>628494.89</v>
      </c>
      <c r="P282" s="18">
        <f t="shared" si="78"/>
        <v>1292778.8900000001</v>
      </c>
      <c r="Q282" s="15">
        <v>330657.72</v>
      </c>
      <c r="T282" s="19">
        <f t="shared" si="79"/>
        <v>330657.72</v>
      </c>
      <c r="U282" s="18">
        <f t="shared" si="80"/>
        <v>1950527.18</v>
      </c>
      <c r="V282" s="20">
        <f t="shared" si="81"/>
        <v>0.35166640838693475</v>
      </c>
      <c r="W282" s="20">
        <f t="shared" si="94"/>
        <v>0</v>
      </c>
      <c r="X282" s="20">
        <f t="shared" si="82"/>
        <v>0</v>
      </c>
      <c r="Y282" s="20">
        <f t="shared" si="83"/>
        <v>0.35166640838693475</v>
      </c>
      <c r="Z282" s="21">
        <f t="shared" si="84"/>
        <v>1.3749169657516185</v>
      </c>
      <c r="AA282" s="21">
        <f t="shared" si="85"/>
        <v>0.3478726157342864</v>
      </c>
      <c r="AB282" s="22"/>
      <c r="AC282" s="21">
        <f t="shared" si="86"/>
        <v>2.074455989872839</v>
      </c>
      <c r="AD282" s="30">
        <v>372615.2380952381</v>
      </c>
      <c r="AE282" s="24">
        <f t="shared" si="87"/>
        <v>7729.739125845608</v>
      </c>
      <c r="AF282" s="25"/>
      <c r="AG282" s="26">
        <f t="shared" si="88"/>
        <v>93941413.72764511</v>
      </c>
      <c r="AH282" s="20">
        <f t="shared" si="89"/>
        <v>0.3481857010884473</v>
      </c>
      <c r="AI282" s="20">
        <f t="shared" si="90"/>
        <v>1.376154391020795</v>
      </c>
      <c r="AJ282" s="20">
        <f t="shared" si="91"/>
        <v>0.35198290815448297</v>
      </c>
      <c r="AK282" s="20">
        <f t="shared" si="92"/>
        <v>0.35198290815448297</v>
      </c>
      <c r="AL282" s="20">
        <f t="shared" si="93"/>
        <v>2.0759999999999996</v>
      </c>
    </row>
    <row r="283" spans="1:38" ht="15">
      <c r="A283" s="12" t="s">
        <v>602</v>
      </c>
      <c r="B283" s="13" t="s">
        <v>603</v>
      </c>
      <c r="C283" s="14" t="s">
        <v>558</v>
      </c>
      <c r="D283" s="61"/>
      <c r="E283" s="32">
        <v>1353300353</v>
      </c>
      <c r="F283" s="29">
        <v>81.47</v>
      </c>
      <c r="G283" s="17">
        <f t="shared" si="76"/>
        <v>0.8147</v>
      </c>
      <c r="H283" s="15">
        <v>5035170.029999999</v>
      </c>
      <c r="I283" s="15">
        <v>503230.67</v>
      </c>
      <c r="K283" s="15">
        <v>516463.81</v>
      </c>
      <c r="L283" s="18">
        <f t="shared" si="77"/>
        <v>6054864.509999999</v>
      </c>
      <c r="M283" s="15">
        <v>11702219</v>
      </c>
      <c r="N283" s="15">
        <v>7390120.67</v>
      </c>
      <c r="P283" s="18">
        <f t="shared" si="78"/>
        <v>19092339.67</v>
      </c>
      <c r="Q283" s="15">
        <v>4670060</v>
      </c>
      <c r="R283" s="15">
        <v>676650</v>
      </c>
      <c r="T283" s="19">
        <f t="shared" si="79"/>
        <v>5346710</v>
      </c>
      <c r="U283" s="18">
        <f t="shared" si="80"/>
        <v>30493914.18</v>
      </c>
      <c r="V283" s="20">
        <f t="shared" si="81"/>
        <v>0.34508673478488333</v>
      </c>
      <c r="W283" s="20">
        <f t="shared" si="94"/>
        <v>0</v>
      </c>
      <c r="X283" s="20">
        <f t="shared" si="82"/>
        <v>0.049999986957810244</v>
      </c>
      <c r="Y283" s="20">
        <f t="shared" si="83"/>
        <v>0.3950867217426936</v>
      </c>
      <c r="Z283" s="21">
        <f t="shared" si="84"/>
        <v>1.4107983957645507</v>
      </c>
      <c r="AA283" s="21">
        <f t="shared" si="85"/>
        <v>0.44741468489072356</v>
      </c>
      <c r="AB283" s="22"/>
      <c r="AC283" s="21">
        <f t="shared" si="86"/>
        <v>2.253299802397968</v>
      </c>
      <c r="AD283" s="30">
        <v>563611.9112478031</v>
      </c>
      <c r="AE283" s="24">
        <f t="shared" si="87"/>
        <v>12699.866082438159</v>
      </c>
      <c r="AF283" s="25"/>
      <c r="AG283" s="26">
        <f t="shared" si="88"/>
        <v>1661102679.5139315</v>
      </c>
      <c r="AH283" s="20">
        <f t="shared" si="89"/>
        <v>0.36450874378047243</v>
      </c>
      <c r="AI283" s="20">
        <f t="shared" si="90"/>
        <v>1.1493774530293794</v>
      </c>
      <c r="AJ283" s="20">
        <f t="shared" si="91"/>
        <v>0.2811421628292445</v>
      </c>
      <c r="AK283" s="20">
        <f t="shared" si="92"/>
        <v>0.3218771522037725</v>
      </c>
      <c r="AL283" s="20">
        <f t="shared" si="93"/>
        <v>1.836</v>
      </c>
    </row>
    <row r="284" spans="1:38" ht="15">
      <c r="A284" s="12" t="s">
        <v>604</v>
      </c>
      <c r="B284" s="13" t="s">
        <v>605</v>
      </c>
      <c r="C284" s="14" t="s">
        <v>558</v>
      </c>
      <c r="D284" s="61"/>
      <c r="E284" s="32">
        <v>686018796</v>
      </c>
      <c r="F284" s="29">
        <v>83.35</v>
      </c>
      <c r="G284" s="17">
        <f t="shared" si="76"/>
        <v>0.8334999999999999</v>
      </c>
      <c r="H284" s="15">
        <v>2492102.04</v>
      </c>
      <c r="I284" s="15">
        <v>248992.16</v>
      </c>
      <c r="K284" s="15">
        <v>255645.16</v>
      </c>
      <c r="L284" s="18">
        <f t="shared" si="77"/>
        <v>2996739.3600000003</v>
      </c>
      <c r="M284" s="15">
        <v>8675787</v>
      </c>
      <c r="N284" s="15">
        <v>5069414.71</v>
      </c>
      <c r="P284" s="18">
        <f t="shared" si="78"/>
        <v>13745201.71</v>
      </c>
      <c r="Q284" s="15">
        <v>1408378.14</v>
      </c>
      <c r="R284" s="15">
        <v>137203.76</v>
      </c>
      <c r="T284" s="19">
        <f t="shared" si="79"/>
        <v>1545581.9</v>
      </c>
      <c r="U284" s="18">
        <f t="shared" si="80"/>
        <v>18287522.97</v>
      </c>
      <c r="V284" s="20">
        <f t="shared" si="81"/>
        <v>0.20529731083344832</v>
      </c>
      <c r="W284" s="20">
        <f t="shared" si="94"/>
        <v>0</v>
      </c>
      <c r="X284" s="20">
        <f t="shared" si="82"/>
        <v>0.02000000011661488</v>
      </c>
      <c r="Y284" s="20">
        <f t="shared" si="83"/>
        <v>0.22529731095006322</v>
      </c>
      <c r="Z284" s="21">
        <f t="shared" si="84"/>
        <v>2.003618820671497</v>
      </c>
      <c r="AA284" s="21">
        <f t="shared" si="85"/>
        <v>0.4368305034021255</v>
      </c>
      <c r="AB284" s="22"/>
      <c r="AC284" s="21">
        <f t="shared" si="86"/>
        <v>2.665746635023685</v>
      </c>
      <c r="AD284" s="30">
        <v>305778.68763557484</v>
      </c>
      <c r="AE284" s="24">
        <f t="shared" si="87"/>
        <v>8151.285076264921</v>
      </c>
      <c r="AF284" s="25"/>
      <c r="AG284" s="26">
        <f t="shared" si="88"/>
        <v>823057943.6112778</v>
      </c>
      <c r="AH284" s="20">
        <f t="shared" si="89"/>
        <v>0.3640982245856716</v>
      </c>
      <c r="AI284" s="20">
        <f t="shared" si="90"/>
        <v>1.6700162870296922</v>
      </c>
      <c r="AJ284" s="20">
        <f t="shared" si="91"/>
        <v>0.1711153085796792</v>
      </c>
      <c r="AK284" s="20">
        <f t="shared" si="92"/>
        <v>0.1877853086768777</v>
      </c>
      <c r="AL284" s="20">
        <f t="shared" si="93"/>
        <v>2.222</v>
      </c>
    </row>
    <row r="285" spans="1:38" ht="15">
      <c r="A285" s="12" t="s">
        <v>606</v>
      </c>
      <c r="B285" s="13" t="s">
        <v>607</v>
      </c>
      <c r="C285" s="14" t="s">
        <v>558</v>
      </c>
      <c r="D285" s="61"/>
      <c r="E285" s="32">
        <v>464005680</v>
      </c>
      <c r="F285" s="29">
        <v>92.44</v>
      </c>
      <c r="G285" s="17">
        <f t="shared" si="76"/>
        <v>0.9244</v>
      </c>
      <c r="H285" s="15">
        <v>1602333.5999999999</v>
      </c>
      <c r="I285" s="15">
        <v>160162.77</v>
      </c>
      <c r="K285" s="15">
        <v>164341.48</v>
      </c>
      <c r="L285" s="18">
        <f t="shared" si="77"/>
        <v>1926837.8499999999</v>
      </c>
      <c r="M285" s="15">
        <v>3791804</v>
      </c>
      <c r="N285" s="15">
        <v>3780602.2</v>
      </c>
      <c r="P285" s="18">
        <f t="shared" si="78"/>
        <v>7572406.2</v>
      </c>
      <c r="Q285" s="15">
        <v>1202562.13</v>
      </c>
      <c r="R285" s="15">
        <v>278403</v>
      </c>
      <c r="T285" s="19">
        <f t="shared" si="79"/>
        <v>1480965.13</v>
      </c>
      <c r="U285" s="18">
        <f t="shared" si="80"/>
        <v>10980209.18</v>
      </c>
      <c r="V285" s="20">
        <f t="shared" si="81"/>
        <v>0.25916970025022107</v>
      </c>
      <c r="W285" s="20">
        <f t="shared" si="94"/>
        <v>0</v>
      </c>
      <c r="X285" s="20">
        <f t="shared" si="82"/>
        <v>0.0599999120700419</v>
      </c>
      <c r="Y285" s="20">
        <f t="shared" si="83"/>
        <v>0.319169612320263</v>
      </c>
      <c r="Z285" s="21">
        <f t="shared" si="84"/>
        <v>1.631964117335805</v>
      </c>
      <c r="AA285" s="21">
        <f t="shared" si="85"/>
        <v>0.4152616946413242</v>
      </c>
      <c r="AB285" s="22"/>
      <c r="AC285" s="21">
        <f t="shared" si="86"/>
        <v>2.366395424297392</v>
      </c>
      <c r="AD285" s="30">
        <v>384045.78651685396</v>
      </c>
      <c r="AE285" s="24">
        <f t="shared" si="87"/>
        <v>9088.041919341764</v>
      </c>
      <c r="AF285" s="25"/>
      <c r="AG285" s="26">
        <f t="shared" si="88"/>
        <v>501953353.52661186</v>
      </c>
      <c r="AH285" s="20">
        <f t="shared" si="89"/>
        <v>0.3838679105264401</v>
      </c>
      <c r="AI285" s="20">
        <f t="shared" si="90"/>
        <v>1.5085876300652181</v>
      </c>
      <c r="AJ285" s="20">
        <f t="shared" si="91"/>
        <v>0.23957647091130432</v>
      </c>
      <c r="AK285" s="20">
        <f t="shared" si="92"/>
        <v>0.2950403896288511</v>
      </c>
      <c r="AL285" s="20">
        <f t="shared" si="93"/>
        <v>2.1879999999999997</v>
      </c>
    </row>
    <row r="286" spans="1:38" ht="15">
      <c r="A286" s="12" t="s">
        <v>608</v>
      </c>
      <c r="B286" s="13" t="s">
        <v>609</v>
      </c>
      <c r="C286" s="14" t="s">
        <v>610</v>
      </c>
      <c r="D286" s="61"/>
      <c r="E286" s="32">
        <v>2819584810</v>
      </c>
      <c r="F286" s="29">
        <v>100.44</v>
      </c>
      <c r="G286" s="17">
        <f t="shared" si="76"/>
        <v>1.0044</v>
      </c>
      <c r="H286" s="15">
        <v>15788059.26</v>
      </c>
      <c r="I286" s="15">
        <v>1600922.9</v>
      </c>
      <c r="K286" s="15">
        <v>595966.96</v>
      </c>
      <c r="L286" s="18">
        <f t="shared" si="77"/>
        <v>17984949.12</v>
      </c>
      <c r="N286" s="15">
        <v>52653898.91</v>
      </c>
      <c r="P286" s="18">
        <f t="shared" si="78"/>
        <v>52653898.91</v>
      </c>
      <c r="Q286" s="15">
        <v>11704705</v>
      </c>
      <c r="T286" s="19">
        <f t="shared" si="79"/>
        <v>11704705</v>
      </c>
      <c r="U286" s="18">
        <f t="shared" si="80"/>
        <v>82343553.03</v>
      </c>
      <c r="V286" s="20">
        <f t="shared" si="81"/>
        <v>0.4151215795491535</v>
      </c>
      <c r="W286" s="20">
        <f t="shared" si="94"/>
        <v>0</v>
      </c>
      <c r="X286" s="20">
        <f t="shared" si="82"/>
        <v>0</v>
      </c>
      <c r="Y286" s="20">
        <f t="shared" si="83"/>
        <v>0.4151215795491535</v>
      </c>
      <c r="Z286" s="21">
        <f t="shared" si="84"/>
        <v>1.8674344791210589</v>
      </c>
      <c r="AA286" s="21">
        <f t="shared" si="85"/>
        <v>0.6378580653511182</v>
      </c>
      <c r="AB286" s="22"/>
      <c r="AC286" s="21">
        <f t="shared" si="86"/>
        <v>2.9204141240213306</v>
      </c>
      <c r="AD286" s="30">
        <v>265628.98606811144</v>
      </c>
      <c r="AE286" s="24">
        <f t="shared" si="87"/>
        <v>7757.46642662778</v>
      </c>
      <c r="AF286" s="25"/>
      <c r="AG286" s="26">
        <f t="shared" si="88"/>
        <v>2807232984.866587</v>
      </c>
      <c r="AH286" s="20">
        <f t="shared" si="89"/>
        <v>0.640664640838663</v>
      </c>
      <c r="AI286" s="20">
        <f t="shared" si="90"/>
        <v>1.8756511908291913</v>
      </c>
      <c r="AJ286" s="20">
        <f t="shared" si="91"/>
        <v>0.41694811449916985</v>
      </c>
      <c r="AK286" s="20">
        <f t="shared" si="92"/>
        <v>0.41694811449916985</v>
      </c>
      <c r="AL286" s="20">
        <f t="shared" si="93"/>
        <v>2.9339999999999997</v>
      </c>
    </row>
    <row r="287" spans="1:38" ht="15">
      <c r="A287" s="12" t="s">
        <v>611</v>
      </c>
      <c r="B287" s="13" t="s">
        <v>612</v>
      </c>
      <c r="C287" s="14" t="s">
        <v>610</v>
      </c>
      <c r="D287" s="61"/>
      <c r="E287" s="32">
        <v>1894845729</v>
      </c>
      <c r="F287" s="29">
        <v>64.62</v>
      </c>
      <c r="G287" s="17">
        <f t="shared" si="76"/>
        <v>0.6462</v>
      </c>
      <c r="H287" s="15">
        <v>17614614.84</v>
      </c>
      <c r="I287" s="15">
        <v>1790153.13</v>
      </c>
      <c r="K287" s="15">
        <v>670892.74</v>
      </c>
      <c r="L287" s="18">
        <f t="shared" si="77"/>
        <v>20075660.709999997</v>
      </c>
      <c r="M287" s="15">
        <v>53335558</v>
      </c>
      <c r="P287" s="18">
        <f t="shared" si="78"/>
        <v>53335558</v>
      </c>
      <c r="Q287" s="15">
        <v>23350248.44</v>
      </c>
      <c r="T287" s="19">
        <f t="shared" si="79"/>
        <v>23350248.44</v>
      </c>
      <c r="U287" s="18">
        <f t="shared" si="80"/>
        <v>96761467.14999999</v>
      </c>
      <c r="V287" s="20">
        <f t="shared" si="81"/>
        <v>1.2323034051074455</v>
      </c>
      <c r="W287" s="20">
        <f t="shared" si="94"/>
        <v>0</v>
      </c>
      <c r="X287" s="20">
        <f t="shared" si="82"/>
        <v>0</v>
      </c>
      <c r="Y287" s="20">
        <f t="shared" si="83"/>
        <v>1.2323034051074455</v>
      </c>
      <c r="Z287" s="21">
        <f t="shared" si="84"/>
        <v>2.8147704683139407</v>
      </c>
      <c r="AA287" s="21">
        <f t="shared" si="85"/>
        <v>1.0594878729570707</v>
      </c>
      <c r="AB287" s="22"/>
      <c r="AC287" s="21">
        <f t="shared" si="86"/>
        <v>5.106561746378456</v>
      </c>
      <c r="AD287" s="30">
        <v>123308.35051546391</v>
      </c>
      <c r="AE287" s="24">
        <f t="shared" si="87"/>
        <v>6296.8170575129425</v>
      </c>
      <c r="AF287" s="25"/>
      <c r="AG287" s="26">
        <f t="shared" si="88"/>
        <v>2932289893.221913</v>
      </c>
      <c r="AH287" s="20">
        <f t="shared" si="89"/>
        <v>0.684641063504859</v>
      </c>
      <c r="AI287" s="20">
        <f t="shared" si="90"/>
        <v>1.8189046766244683</v>
      </c>
      <c r="AJ287" s="20">
        <f t="shared" si="91"/>
        <v>0.7963144603804314</v>
      </c>
      <c r="AK287" s="20">
        <f t="shared" si="92"/>
        <v>0.7963144603804314</v>
      </c>
      <c r="AL287" s="20">
        <f t="shared" si="93"/>
        <v>3.3</v>
      </c>
    </row>
    <row r="288" spans="1:38" ht="15">
      <c r="A288" s="12" t="s">
        <v>613</v>
      </c>
      <c r="B288" s="13" t="s">
        <v>59</v>
      </c>
      <c r="C288" s="14" t="s">
        <v>610</v>
      </c>
      <c r="D288" s="61"/>
      <c r="E288" s="32">
        <v>5158310796</v>
      </c>
      <c r="F288" s="29">
        <v>62.28</v>
      </c>
      <c r="G288" s="17">
        <f t="shared" si="76"/>
        <v>0.6228</v>
      </c>
      <c r="H288" s="15">
        <v>48380570.830000006</v>
      </c>
      <c r="K288" s="15">
        <v>1825743.56</v>
      </c>
      <c r="L288" s="18">
        <f t="shared" si="77"/>
        <v>50206314.39000001</v>
      </c>
      <c r="M288" s="15">
        <v>98041074.5</v>
      </c>
      <c r="P288" s="18">
        <f t="shared" si="78"/>
        <v>98041074.5</v>
      </c>
      <c r="Q288" s="15">
        <v>58840987.63</v>
      </c>
      <c r="S288" s="15">
        <v>3037370</v>
      </c>
      <c r="T288" s="19">
        <f t="shared" si="79"/>
        <v>61878357.63</v>
      </c>
      <c r="U288" s="18">
        <f t="shared" si="80"/>
        <v>210125746.52</v>
      </c>
      <c r="V288" s="20">
        <f t="shared" si="81"/>
        <v>1.1407026438893157</v>
      </c>
      <c r="W288" s="20">
        <f t="shared" si="94"/>
        <v>0.05888303594183044</v>
      </c>
      <c r="X288" s="20">
        <f t="shared" si="82"/>
        <v>0</v>
      </c>
      <c r="Y288" s="20">
        <f t="shared" si="83"/>
        <v>1.1995856798311462</v>
      </c>
      <c r="Z288" s="21">
        <f t="shared" si="84"/>
        <v>1.9006430278692341</v>
      </c>
      <c r="AA288" s="21">
        <f t="shared" si="85"/>
        <v>0.9733092164383034</v>
      </c>
      <c r="AB288" s="22"/>
      <c r="AC288" s="21">
        <f t="shared" si="86"/>
        <v>4.073537924138684</v>
      </c>
      <c r="AD288" s="30">
        <v>134065.01056350223</v>
      </c>
      <c r="AE288" s="24">
        <f t="shared" si="87"/>
        <v>5461.1890483047955</v>
      </c>
      <c r="AF288" s="25"/>
      <c r="AG288" s="26">
        <f t="shared" si="88"/>
        <v>8282451502.890173</v>
      </c>
      <c r="AH288" s="20">
        <f t="shared" si="89"/>
        <v>0.6061769799977753</v>
      </c>
      <c r="AI288" s="20">
        <f t="shared" si="90"/>
        <v>1.1837204777569592</v>
      </c>
      <c r="AJ288" s="20">
        <f t="shared" si="91"/>
        <v>0.7104296066142659</v>
      </c>
      <c r="AK288" s="20">
        <f t="shared" si="92"/>
        <v>0.7471019613988378</v>
      </c>
      <c r="AL288" s="20">
        <f t="shared" si="93"/>
        <v>2.537</v>
      </c>
    </row>
    <row r="289" spans="1:38" ht="15">
      <c r="A289" s="12" t="s">
        <v>614</v>
      </c>
      <c r="B289" s="13" t="s">
        <v>615</v>
      </c>
      <c r="C289" s="14" t="s">
        <v>610</v>
      </c>
      <c r="D289" s="61"/>
      <c r="E289" s="32">
        <v>481330622</v>
      </c>
      <c r="F289" s="29">
        <v>107.01</v>
      </c>
      <c r="G289" s="17">
        <f t="shared" si="76"/>
        <v>1.0701</v>
      </c>
      <c r="H289" s="15">
        <v>2449544.94</v>
      </c>
      <c r="I289" s="15">
        <v>248307.62</v>
      </c>
      <c r="K289" s="15">
        <v>92438.8</v>
      </c>
      <c r="L289" s="18">
        <f t="shared" si="77"/>
        <v>2790291.36</v>
      </c>
      <c r="N289" s="15">
        <v>8204935.07</v>
      </c>
      <c r="P289" s="18">
        <f t="shared" si="78"/>
        <v>8204935.07</v>
      </c>
      <c r="Q289" s="15">
        <v>4345693</v>
      </c>
      <c r="T289" s="19">
        <f t="shared" si="79"/>
        <v>4345693</v>
      </c>
      <c r="U289" s="18">
        <f t="shared" si="80"/>
        <v>15340919.43</v>
      </c>
      <c r="V289" s="20">
        <f t="shared" si="81"/>
        <v>0.9028498918151109</v>
      </c>
      <c r="W289" s="20">
        <f t="shared" si="94"/>
        <v>0</v>
      </c>
      <c r="X289" s="20">
        <f t="shared" si="82"/>
        <v>0</v>
      </c>
      <c r="Y289" s="20">
        <f t="shared" si="83"/>
        <v>0.9028498918151109</v>
      </c>
      <c r="Z289" s="21">
        <f t="shared" si="84"/>
        <v>1.7046360017376996</v>
      </c>
      <c r="AA289" s="21">
        <f t="shared" si="85"/>
        <v>0.5797036865026218</v>
      </c>
      <c r="AB289" s="22"/>
      <c r="AC289" s="21">
        <f t="shared" si="86"/>
        <v>3.187189580055432</v>
      </c>
      <c r="AD289" s="30">
        <v>264056.8882796436</v>
      </c>
      <c r="AE289" s="24">
        <f t="shared" si="87"/>
        <v>8415.993628667415</v>
      </c>
      <c r="AF289" s="25"/>
      <c r="AG289" s="26">
        <f t="shared" si="88"/>
        <v>449799665.45182693</v>
      </c>
      <c r="AH289" s="20">
        <f t="shared" si="89"/>
        <v>0.6203409149264556</v>
      </c>
      <c r="AI289" s="20">
        <f t="shared" si="90"/>
        <v>1.8241309854595125</v>
      </c>
      <c r="AJ289" s="20">
        <f t="shared" si="91"/>
        <v>0.9661396692313501</v>
      </c>
      <c r="AK289" s="20">
        <f t="shared" si="92"/>
        <v>0.9661396692313501</v>
      </c>
      <c r="AL289" s="20">
        <f t="shared" si="93"/>
        <v>3.41</v>
      </c>
    </row>
    <row r="290" spans="1:38" ht="15">
      <c r="A290" s="12" t="s">
        <v>616</v>
      </c>
      <c r="B290" s="13" t="s">
        <v>617</v>
      </c>
      <c r="C290" s="14" t="s">
        <v>610</v>
      </c>
      <c r="D290" s="61"/>
      <c r="E290" s="32">
        <v>347221855</v>
      </c>
      <c r="F290" s="29">
        <v>109.6</v>
      </c>
      <c r="G290" s="17">
        <f t="shared" si="76"/>
        <v>1.0959999999999999</v>
      </c>
      <c r="H290" s="15">
        <v>1737862.12</v>
      </c>
      <c r="K290" s="15">
        <v>65572.54</v>
      </c>
      <c r="L290" s="18">
        <f t="shared" si="77"/>
        <v>1803434.6600000001</v>
      </c>
      <c r="N290" s="15">
        <v>4494250.72</v>
      </c>
      <c r="P290" s="18">
        <f t="shared" si="78"/>
        <v>4494250.72</v>
      </c>
      <c r="Q290" s="15">
        <v>1517616.13</v>
      </c>
      <c r="R290" s="15">
        <v>34722</v>
      </c>
      <c r="S290" s="15">
        <v>110389</v>
      </c>
      <c r="T290" s="19">
        <f t="shared" si="79"/>
        <v>1662727.13</v>
      </c>
      <c r="U290" s="18">
        <f t="shared" si="80"/>
        <v>7960412.51</v>
      </c>
      <c r="V290" s="20">
        <f t="shared" si="81"/>
        <v>0.4370739076893647</v>
      </c>
      <c r="W290" s="20">
        <f t="shared" si="94"/>
        <v>0.0317920656232886</v>
      </c>
      <c r="X290" s="20">
        <f t="shared" si="82"/>
        <v>0.009999946575943499</v>
      </c>
      <c r="Y290" s="20">
        <f t="shared" si="83"/>
        <v>0.47886591988859684</v>
      </c>
      <c r="Z290" s="21">
        <f t="shared" si="84"/>
        <v>1.2943455762598814</v>
      </c>
      <c r="AA290" s="21">
        <f t="shared" si="85"/>
        <v>0.51938973138658</v>
      </c>
      <c r="AB290" s="22"/>
      <c r="AC290" s="21">
        <f t="shared" si="86"/>
        <v>2.2926012275350582</v>
      </c>
      <c r="AD290" s="30">
        <v>433028.9156626506</v>
      </c>
      <c r="AE290" s="24">
        <f t="shared" si="87"/>
        <v>9927.62623606368</v>
      </c>
      <c r="AF290" s="25"/>
      <c r="AG290" s="26">
        <f t="shared" si="88"/>
        <v>316808261.8613139</v>
      </c>
      <c r="AH290" s="20">
        <f t="shared" si="89"/>
        <v>0.5692511455996916</v>
      </c>
      <c r="AI290" s="20">
        <f t="shared" si="90"/>
        <v>1.41860275158083</v>
      </c>
      <c r="AJ290" s="20">
        <f t="shared" si="91"/>
        <v>0.47903300282754374</v>
      </c>
      <c r="AK290" s="20">
        <f t="shared" si="92"/>
        <v>0.5248370481979021</v>
      </c>
      <c r="AL290" s="20">
        <f t="shared" si="93"/>
        <v>2.513</v>
      </c>
    </row>
    <row r="291" spans="1:38" ht="15">
      <c r="A291" s="12" t="s">
        <v>618</v>
      </c>
      <c r="B291" s="13" t="s">
        <v>425</v>
      </c>
      <c r="C291" s="14" t="s">
        <v>610</v>
      </c>
      <c r="D291" s="61"/>
      <c r="E291" s="32">
        <v>4057775200</v>
      </c>
      <c r="F291" s="29">
        <v>102.26</v>
      </c>
      <c r="G291" s="17">
        <f t="shared" si="76"/>
        <v>1.0226</v>
      </c>
      <c r="H291" s="15">
        <v>22048780.419999998</v>
      </c>
      <c r="I291" s="15">
        <v>2240517.97</v>
      </c>
      <c r="K291" s="15">
        <v>838415.7</v>
      </c>
      <c r="L291" s="18">
        <f t="shared" si="77"/>
        <v>25127714.089999996</v>
      </c>
      <c r="N291" s="15">
        <v>57166011.01</v>
      </c>
      <c r="P291" s="18">
        <f t="shared" si="78"/>
        <v>57166011.01</v>
      </c>
      <c r="Q291" s="15">
        <v>12211510.44</v>
      </c>
      <c r="R291" s="15">
        <v>1217331</v>
      </c>
      <c r="T291" s="19">
        <f t="shared" si="79"/>
        <v>13428841.44</v>
      </c>
      <c r="U291" s="18">
        <f t="shared" si="80"/>
        <v>95722566.54</v>
      </c>
      <c r="V291" s="20">
        <f t="shared" si="81"/>
        <v>0.3009410289658234</v>
      </c>
      <c r="W291" s="20">
        <f t="shared" si="94"/>
        <v>0</v>
      </c>
      <c r="X291" s="20">
        <f t="shared" si="82"/>
        <v>0.029999961555287735</v>
      </c>
      <c r="Y291" s="20">
        <f t="shared" si="83"/>
        <v>0.33094099052111114</v>
      </c>
      <c r="Z291" s="21">
        <f t="shared" si="84"/>
        <v>1.4088018234721331</v>
      </c>
      <c r="AA291" s="21">
        <f t="shared" si="85"/>
        <v>0.6192485500428904</v>
      </c>
      <c r="AB291" s="22"/>
      <c r="AC291" s="21">
        <f t="shared" si="86"/>
        <v>2.358991364036135</v>
      </c>
      <c r="AD291" s="30">
        <v>492309.20967741933</v>
      </c>
      <c r="AE291" s="24">
        <f t="shared" si="87"/>
        <v>11613.53174064487</v>
      </c>
      <c r="AF291" s="25"/>
      <c r="AG291" s="26">
        <f t="shared" si="88"/>
        <v>3968096225.3080387</v>
      </c>
      <c r="AH291" s="20">
        <f t="shared" si="89"/>
        <v>0.6332435672738597</v>
      </c>
      <c r="AI291" s="20">
        <f t="shared" si="90"/>
        <v>1.4406407446826033</v>
      </c>
      <c r="AJ291" s="20">
        <f t="shared" si="91"/>
        <v>0.30774229622045096</v>
      </c>
      <c r="AK291" s="20">
        <f t="shared" si="92"/>
        <v>0.33842025690688826</v>
      </c>
      <c r="AL291" s="20">
        <f t="shared" si="93"/>
        <v>2.412</v>
      </c>
    </row>
    <row r="292" spans="1:38" ht="15">
      <c r="A292" s="12" t="s">
        <v>619</v>
      </c>
      <c r="B292" s="13" t="s">
        <v>427</v>
      </c>
      <c r="C292" s="14" t="s">
        <v>610</v>
      </c>
      <c r="D292" s="61"/>
      <c r="E292" s="32">
        <v>2527842792</v>
      </c>
      <c r="F292" s="29">
        <v>50.96</v>
      </c>
      <c r="G292" s="17">
        <f t="shared" si="76"/>
        <v>0.5096</v>
      </c>
      <c r="H292" s="15">
        <v>26990173.970000003</v>
      </c>
      <c r="I292" s="15">
        <v>2734398.68</v>
      </c>
      <c r="K292" s="15">
        <v>1017648.88</v>
      </c>
      <c r="L292" s="18">
        <f t="shared" si="77"/>
        <v>30742221.53</v>
      </c>
      <c r="M292" s="15">
        <v>59452163.87</v>
      </c>
      <c r="P292" s="18">
        <f t="shared" si="78"/>
        <v>59452163.87</v>
      </c>
      <c r="Q292" s="15">
        <v>22518589.8</v>
      </c>
      <c r="R292" s="15">
        <v>758352</v>
      </c>
      <c r="T292" s="19">
        <f t="shared" si="79"/>
        <v>23276941.8</v>
      </c>
      <c r="U292" s="18">
        <f t="shared" si="80"/>
        <v>113471327.2</v>
      </c>
      <c r="V292" s="20">
        <f t="shared" si="81"/>
        <v>0.8908223988954453</v>
      </c>
      <c r="W292" s="20">
        <f t="shared" si="94"/>
        <v>0</v>
      </c>
      <c r="X292" s="20">
        <f t="shared" si="82"/>
        <v>0.02999996686502805</v>
      </c>
      <c r="Y292" s="20">
        <f t="shared" si="83"/>
        <v>0.9208223657604733</v>
      </c>
      <c r="Z292" s="21">
        <f t="shared" si="84"/>
        <v>2.351893245028981</v>
      </c>
      <c r="AA292" s="21">
        <f t="shared" si="85"/>
        <v>1.2161445176611285</v>
      </c>
      <c r="AB292" s="22"/>
      <c r="AC292" s="21">
        <f t="shared" si="86"/>
        <v>4.4888601284505825</v>
      </c>
      <c r="AD292" s="30">
        <v>161731.9366197183</v>
      </c>
      <c r="AE292" s="24">
        <f t="shared" si="87"/>
        <v>7259.9204178935015</v>
      </c>
      <c r="AF292" s="25"/>
      <c r="AG292" s="26">
        <f t="shared" si="88"/>
        <v>4960445039.246468</v>
      </c>
      <c r="AH292" s="20">
        <f t="shared" si="89"/>
        <v>0.6197472462001111</v>
      </c>
      <c r="AI292" s="20">
        <f t="shared" si="90"/>
        <v>1.1985247976667688</v>
      </c>
      <c r="AJ292" s="20">
        <f t="shared" si="91"/>
        <v>0.45396309447711897</v>
      </c>
      <c r="AK292" s="20">
        <f t="shared" si="92"/>
        <v>0.4692510775915372</v>
      </c>
      <c r="AL292" s="20">
        <f t="shared" si="93"/>
        <v>2.288</v>
      </c>
    </row>
    <row r="293" spans="1:38" ht="15">
      <c r="A293" s="12" t="s">
        <v>620</v>
      </c>
      <c r="B293" s="13" t="s">
        <v>621</v>
      </c>
      <c r="C293" s="14" t="s">
        <v>610</v>
      </c>
      <c r="D293" s="61"/>
      <c r="E293" s="32">
        <v>496426813</v>
      </c>
      <c r="F293" s="29">
        <v>101.75</v>
      </c>
      <c r="G293" s="17">
        <f t="shared" si="76"/>
        <v>1.0175</v>
      </c>
      <c r="H293" s="15">
        <v>2606241.1</v>
      </c>
      <c r="K293" s="15">
        <v>98372.76</v>
      </c>
      <c r="L293" s="18">
        <f t="shared" si="77"/>
        <v>2704613.86</v>
      </c>
      <c r="N293" s="15">
        <v>6844591.86</v>
      </c>
      <c r="P293" s="18">
        <f t="shared" si="78"/>
        <v>6844591.86</v>
      </c>
      <c r="Q293" s="15">
        <v>2005564.32</v>
      </c>
      <c r="R293" s="15">
        <v>49642</v>
      </c>
      <c r="S293" s="15">
        <v>164440.89</v>
      </c>
      <c r="T293" s="19">
        <f t="shared" si="79"/>
        <v>2219647.21</v>
      </c>
      <c r="U293" s="18">
        <f t="shared" si="80"/>
        <v>11768852.93</v>
      </c>
      <c r="V293" s="20">
        <f t="shared" si="81"/>
        <v>0.4039999990894932</v>
      </c>
      <c r="W293" s="20">
        <f t="shared" si="94"/>
        <v>0.033124900930764194</v>
      </c>
      <c r="X293" s="20">
        <f t="shared" si="82"/>
        <v>0.0099998627592261</v>
      </c>
      <c r="Y293" s="20">
        <f t="shared" si="83"/>
        <v>0.44712476277948343</v>
      </c>
      <c r="Z293" s="21">
        <f t="shared" si="84"/>
        <v>1.3787715894387036</v>
      </c>
      <c r="AA293" s="21">
        <f t="shared" si="85"/>
        <v>0.5448162325591386</v>
      </c>
      <c r="AB293" s="22"/>
      <c r="AC293" s="21">
        <f t="shared" si="86"/>
        <v>2.3707125847773254</v>
      </c>
      <c r="AD293" s="30">
        <v>498369.95412844035</v>
      </c>
      <c r="AE293" s="24">
        <f t="shared" si="87"/>
        <v>11814.919221271919</v>
      </c>
      <c r="AF293" s="25"/>
      <c r="AG293" s="26">
        <f t="shared" si="88"/>
        <v>487888759.70515966</v>
      </c>
      <c r="AH293" s="20">
        <f t="shared" si="89"/>
        <v>0.5543505166289235</v>
      </c>
      <c r="AI293" s="20">
        <f t="shared" si="90"/>
        <v>1.4029000922538808</v>
      </c>
      <c r="AJ293" s="20">
        <f t="shared" si="91"/>
        <v>0.41106999907355934</v>
      </c>
      <c r="AK293" s="20">
        <f t="shared" si="92"/>
        <v>0.45494944612812444</v>
      </c>
      <c r="AL293" s="20">
        <f t="shared" si="93"/>
        <v>2.412</v>
      </c>
    </row>
    <row r="294" spans="1:38" ht="15">
      <c r="A294" s="12" t="s">
        <v>622</v>
      </c>
      <c r="B294" s="13" t="s">
        <v>623</v>
      </c>
      <c r="C294" s="14" t="s">
        <v>610</v>
      </c>
      <c r="D294" s="61"/>
      <c r="E294" s="32">
        <v>2186674516</v>
      </c>
      <c r="F294" s="29">
        <v>91.97</v>
      </c>
      <c r="G294" s="17">
        <f t="shared" si="76"/>
        <v>0.9197</v>
      </c>
      <c r="H294" s="15">
        <v>12677375.53</v>
      </c>
      <c r="K294" s="15">
        <v>478472.66</v>
      </c>
      <c r="L294" s="18">
        <f t="shared" si="77"/>
        <v>13155848.19</v>
      </c>
      <c r="N294" s="15">
        <v>22380495.14</v>
      </c>
      <c r="P294" s="18">
        <f t="shared" si="78"/>
        <v>22380495.14</v>
      </c>
      <c r="Q294" s="15">
        <v>9456742.59</v>
      </c>
      <c r="R294" s="15">
        <v>218685.54</v>
      </c>
      <c r="S294" s="15">
        <v>799609.31</v>
      </c>
      <c r="T294" s="19">
        <f t="shared" si="79"/>
        <v>10475037.44</v>
      </c>
      <c r="U294" s="18">
        <f t="shared" si="80"/>
        <v>46011380.769999996</v>
      </c>
      <c r="V294" s="20">
        <f t="shared" si="81"/>
        <v>0.4324714318845613</v>
      </c>
      <c r="W294" s="20">
        <f t="shared" si="94"/>
        <v>0.0365673676694552</v>
      </c>
      <c r="X294" s="20">
        <f t="shared" si="82"/>
        <v>0.010000827210445252</v>
      </c>
      <c r="Y294" s="20">
        <f t="shared" si="83"/>
        <v>0.4790396267644617</v>
      </c>
      <c r="Z294" s="21">
        <f t="shared" si="84"/>
        <v>1.0234945793825678</v>
      </c>
      <c r="AA294" s="21">
        <f t="shared" si="85"/>
        <v>0.6016372392753491</v>
      </c>
      <c r="AB294" s="22"/>
      <c r="AC294" s="21">
        <f t="shared" si="86"/>
        <v>2.104171445422378</v>
      </c>
      <c r="AD294" s="30">
        <v>748155.4431279621</v>
      </c>
      <c r="AE294" s="24">
        <f t="shared" si="87"/>
        <v>15742.473201671839</v>
      </c>
      <c r="AF294" s="25"/>
      <c r="AG294" s="26">
        <f t="shared" si="88"/>
        <v>2377595428.944221</v>
      </c>
      <c r="AH294" s="20">
        <f t="shared" si="89"/>
        <v>0.5533257689615384</v>
      </c>
      <c r="AI294" s="20">
        <f t="shared" si="90"/>
        <v>0.9413079646581476</v>
      </c>
      <c r="AJ294" s="20">
        <f t="shared" si="91"/>
        <v>0.397743975904231</v>
      </c>
      <c r="AK294" s="20">
        <f t="shared" si="92"/>
        <v>0.44057274473527547</v>
      </c>
      <c r="AL294" s="20">
        <f t="shared" si="93"/>
        <v>1.935</v>
      </c>
    </row>
    <row r="295" spans="1:38" ht="15">
      <c r="A295" s="12" t="s">
        <v>624</v>
      </c>
      <c r="B295" s="13" t="s">
        <v>625</v>
      </c>
      <c r="C295" s="14" t="s">
        <v>610</v>
      </c>
      <c r="D295" s="61"/>
      <c r="E295" s="32">
        <v>4586262990</v>
      </c>
      <c r="F295" s="29">
        <v>95.41</v>
      </c>
      <c r="G295" s="17">
        <f t="shared" si="76"/>
        <v>0.9541</v>
      </c>
      <c r="H295" s="15">
        <v>25387312.15</v>
      </c>
      <c r="K295" s="15">
        <v>958152.15</v>
      </c>
      <c r="L295" s="18">
        <f t="shared" si="77"/>
        <v>26345464.299999997</v>
      </c>
      <c r="N295" s="15">
        <v>44918715.85</v>
      </c>
      <c r="P295" s="18">
        <f t="shared" si="78"/>
        <v>44918715.85</v>
      </c>
      <c r="Q295" s="15">
        <v>19958902.64</v>
      </c>
      <c r="R295" s="15">
        <v>923356</v>
      </c>
      <c r="S295" s="15">
        <v>1609195.9</v>
      </c>
      <c r="T295" s="19">
        <f t="shared" si="79"/>
        <v>22491454.54</v>
      </c>
      <c r="U295" s="18">
        <f t="shared" si="80"/>
        <v>93755634.69</v>
      </c>
      <c r="V295" s="20">
        <f t="shared" si="81"/>
        <v>0.4351887949626718</v>
      </c>
      <c r="W295" s="20">
        <f t="shared" si="94"/>
        <v>0.035087301001026985</v>
      </c>
      <c r="X295" s="20">
        <f t="shared" si="82"/>
        <v>0.020133080070055032</v>
      </c>
      <c r="Y295" s="20">
        <f t="shared" si="83"/>
        <v>0.4904091760337538</v>
      </c>
      <c r="Z295" s="21">
        <f t="shared" si="84"/>
        <v>0.9794186671793979</v>
      </c>
      <c r="AA295" s="21">
        <f t="shared" si="85"/>
        <v>0.5744429475031042</v>
      </c>
      <c r="AB295" s="22"/>
      <c r="AC295" s="21">
        <f t="shared" si="86"/>
        <v>2.0442707907162556</v>
      </c>
      <c r="AD295" s="30">
        <v>822262.6420731707</v>
      </c>
      <c r="AE295" s="24">
        <f t="shared" si="87"/>
        <v>16809.275014873583</v>
      </c>
      <c r="AF295" s="25"/>
      <c r="AG295" s="26">
        <f t="shared" si="88"/>
        <v>4806899685.567551</v>
      </c>
      <c r="AH295" s="20">
        <f t="shared" si="89"/>
        <v>0.5480760162127116</v>
      </c>
      <c r="AI295" s="20">
        <f t="shared" si="90"/>
        <v>0.9344633503558636</v>
      </c>
      <c r="AJ295" s="20">
        <f t="shared" si="91"/>
        <v>0.4152136292738851</v>
      </c>
      <c r="AK295" s="20">
        <f t="shared" si="92"/>
        <v>0.46789939485380444</v>
      </c>
      <c r="AL295" s="20">
        <f t="shared" si="93"/>
        <v>1.9500000000000002</v>
      </c>
    </row>
    <row r="296" spans="1:38" ht="15">
      <c r="A296" s="12" t="s">
        <v>626</v>
      </c>
      <c r="B296" s="13" t="s">
        <v>627</v>
      </c>
      <c r="C296" s="14" t="s">
        <v>610</v>
      </c>
      <c r="D296" s="61" t="s">
        <v>1171</v>
      </c>
      <c r="E296" s="32">
        <v>1984535097</v>
      </c>
      <c r="F296" s="29">
        <v>79.03</v>
      </c>
      <c r="G296" s="17">
        <f t="shared" si="76"/>
        <v>0.7903</v>
      </c>
      <c r="H296" s="15">
        <v>14926012.76</v>
      </c>
      <c r="K296" s="15">
        <v>563167.33</v>
      </c>
      <c r="L296" s="18">
        <f t="shared" si="77"/>
        <v>15489180.09</v>
      </c>
      <c r="M296" s="15">
        <v>21115662</v>
      </c>
      <c r="O296" s="15">
        <v>2048483</v>
      </c>
      <c r="P296" s="18">
        <f t="shared" si="78"/>
        <v>23164145</v>
      </c>
      <c r="Q296" s="15">
        <v>70250450</v>
      </c>
      <c r="S296" s="15">
        <v>912667</v>
      </c>
      <c r="T296" s="19">
        <f t="shared" si="79"/>
        <v>71163117</v>
      </c>
      <c r="U296" s="18">
        <f t="shared" si="80"/>
        <v>109816442.09</v>
      </c>
      <c r="V296" s="20">
        <f t="shared" si="81"/>
        <v>3.5398945630236947</v>
      </c>
      <c r="W296" s="20">
        <f t="shared" si="94"/>
        <v>0.04598895738249572</v>
      </c>
      <c r="X296" s="20">
        <f t="shared" si="82"/>
        <v>0</v>
      </c>
      <c r="Y296" s="20">
        <f t="shared" si="83"/>
        <v>3.5858835204061896</v>
      </c>
      <c r="Z296" s="21">
        <f t="shared" si="84"/>
        <v>1.1672328211789746</v>
      </c>
      <c r="AA296" s="21">
        <f t="shared" si="85"/>
        <v>0.7804941375647537</v>
      </c>
      <c r="AB296" s="22"/>
      <c r="AC296" s="21">
        <f t="shared" si="86"/>
        <v>5.533610479149919</v>
      </c>
      <c r="AD296" s="30">
        <v>62831.50804446737</v>
      </c>
      <c r="AE296" s="24">
        <f t="shared" si="87"/>
        <v>3476.8509133565713</v>
      </c>
      <c r="AF296" s="25"/>
      <c r="AG296" s="26">
        <f t="shared" si="88"/>
        <v>2511116154.624826</v>
      </c>
      <c r="AH296" s="20">
        <f t="shared" si="89"/>
        <v>0.6168245169174249</v>
      </c>
      <c r="AI296" s="20">
        <f t="shared" si="90"/>
        <v>0.9224640985777436</v>
      </c>
      <c r="AJ296" s="20">
        <f t="shared" si="91"/>
        <v>2.7975786731576258</v>
      </c>
      <c r="AK296" s="20">
        <f t="shared" si="92"/>
        <v>2.833923746177012</v>
      </c>
      <c r="AL296" s="20">
        <f t="shared" si="93"/>
        <v>4.373</v>
      </c>
    </row>
    <row r="297" spans="1:38" ht="15">
      <c r="A297" s="12" t="s">
        <v>628</v>
      </c>
      <c r="B297" s="13" t="s">
        <v>629</v>
      </c>
      <c r="C297" s="14" t="s">
        <v>610</v>
      </c>
      <c r="D297" s="61"/>
      <c r="E297" s="32">
        <v>2464228646</v>
      </c>
      <c r="F297" s="29">
        <v>104.79</v>
      </c>
      <c r="G297" s="17">
        <f t="shared" si="76"/>
        <v>1.0479</v>
      </c>
      <c r="H297" s="15">
        <v>12824804.4</v>
      </c>
      <c r="I297" s="15">
        <v>1300143.78</v>
      </c>
      <c r="K297" s="15">
        <v>483706.65</v>
      </c>
      <c r="L297" s="18">
        <f t="shared" si="77"/>
        <v>14608654.83</v>
      </c>
      <c r="M297" s="15">
        <v>36446392</v>
      </c>
      <c r="P297" s="18">
        <f t="shared" si="78"/>
        <v>36446392</v>
      </c>
      <c r="Q297" s="15">
        <v>13361195.59</v>
      </c>
      <c r="R297" s="15">
        <v>1232114.3</v>
      </c>
      <c r="T297" s="19">
        <f t="shared" si="79"/>
        <v>14593309.89</v>
      </c>
      <c r="U297" s="18">
        <f t="shared" si="80"/>
        <v>65648356.72</v>
      </c>
      <c r="V297" s="20">
        <f t="shared" si="81"/>
        <v>0.5422060007170293</v>
      </c>
      <c r="W297" s="20">
        <f t="shared" si="94"/>
        <v>0</v>
      </c>
      <c r="X297" s="20">
        <f t="shared" si="82"/>
        <v>0.049999999066645054</v>
      </c>
      <c r="Y297" s="20">
        <f t="shared" si="83"/>
        <v>0.5922059997836743</v>
      </c>
      <c r="Z297" s="21">
        <f t="shared" si="84"/>
        <v>1.4790182745079574</v>
      </c>
      <c r="AA297" s="21">
        <f t="shared" si="85"/>
        <v>0.5928287074218194</v>
      </c>
      <c r="AB297" s="22"/>
      <c r="AC297" s="21">
        <f t="shared" si="86"/>
        <v>2.664052981713451</v>
      </c>
      <c r="AD297" s="30">
        <v>385623.5294117647</v>
      </c>
      <c r="AE297" s="24">
        <f t="shared" si="87"/>
        <v>10273.215133482763</v>
      </c>
      <c r="AF297" s="25"/>
      <c r="AG297" s="26">
        <f t="shared" si="88"/>
        <v>2351587599.961828</v>
      </c>
      <c r="AH297" s="20">
        <f t="shared" si="89"/>
        <v>0.6212252025073245</v>
      </c>
      <c r="AI297" s="20">
        <f t="shared" si="90"/>
        <v>1.5498632498568885</v>
      </c>
      <c r="AJ297" s="20">
        <f t="shared" si="91"/>
        <v>0.5681776681513749</v>
      </c>
      <c r="AK297" s="20">
        <f t="shared" si="92"/>
        <v>0.6205726671733124</v>
      </c>
      <c r="AL297" s="20">
        <f t="shared" si="93"/>
        <v>2.7920000000000003</v>
      </c>
    </row>
    <row r="298" spans="1:38" ht="15">
      <c r="A298" s="12" t="s">
        <v>630</v>
      </c>
      <c r="B298" s="13" t="s">
        <v>631</v>
      </c>
      <c r="C298" s="14" t="s">
        <v>610</v>
      </c>
      <c r="D298" s="61"/>
      <c r="E298" s="32">
        <v>5954761805</v>
      </c>
      <c r="F298" s="29">
        <v>98.46</v>
      </c>
      <c r="G298" s="17">
        <f t="shared" si="76"/>
        <v>0.9845999999999999</v>
      </c>
      <c r="H298" s="15">
        <v>32813168.68</v>
      </c>
      <c r="I298" s="15">
        <v>3327211.92</v>
      </c>
      <c r="K298" s="15">
        <v>1238494.27</v>
      </c>
      <c r="L298" s="18">
        <f t="shared" si="77"/>
        <v>37378874.870000005</v>
      </c>
      <c r="N298" s="15">
        <v>85110195.09</v>
      </c>
      <c r="P298" s="18">
        <f t="shared" si="78"/>
        <v>85110195.09</v>
      </c>
      <c r="Q298" s="15">
        <v>22271110.61</v>
      </c>
      <c r="R298" s="15">
        <v>1786428.54</v>
      </c>
      <c r="T298" s="19">
        <f t="shared" si="79"/>
        <v>24057539.15</v>
      </c>
      <c r="U298" s="18">
        <f t="shared" si="80"/>
        <v>146546609.11</v>
      </c>
      <c r="V298" s="20">
        <f t="shared" si="81"/>
        <v>0.3740050624913283</v>
      </c>
      <c r="W298" s="20">
        <f t="shared" si="94"/>
        <v>0</v>
      </c>
      <c r="X298" s="20">
        <f t="shared" si="82"/>
        <v>0.02999999997481008</v>
      </c>
      <c r="Y298" s="20">
        <f t="shared" si="83"/>
        <v>0.4040050624661383</v>
      </c>
      <c r="Z298" s="21">
        <f t="shared" si="84"/>
        <v>1.4292795896308736</v>
      </c>
      <c r="AA298" s="21">
        <f t="shared" si="85"/>
        <v>0.6277140227273962</v>
      </c>
      <c r="AB298" s="22"/>
      <c r="AC298" s="21">
        <f t="shared" si="86"/>
        <v>2.4609986748244084</v>
      </c>
      <c r="AD298" s="30">
        <v>525762.6428216592</v>
      </c>
      <c r="AE298" s="24">
        <f t="shared" si="87"/>
        <v>12939.011672562821</v>
      </c>
      <c r="AF298" s="25"/>
      <c r="AG298" s="26">
        <f t="shared" si="88"/>
        <v>6047899456.632135</v>
      </c>
      <c r="AH298" s="20">
        <f t="shared" si="89"/>
        <v>0.6180472267773942</v>
      </c>
      <c r="AI298" s="20">
        <f t="shared" si="90"/>
        <v>1.4072686839505582</v>
      </c>
      <c r="AJ298" s="20">
        <f t="shared" si="91"/>
        <v>0.3682453845289618</v>
      </c>
      <c r="AK298" s="20">
        <f t="shared" si="92"/>
        <v>0.39778338450415984</v>
      </c>
      <c r="AL298" s="20">
        <f t="shared" si="93"/>
        <v>2.423</v>
      </c>
    </row>
    <row r="299" spans="1:38" ht="15">
      <c r="A299" s="12" t="s">
        <v>632</v>
      </c>
      <c r="B299" s="13" t="s">
        <v>633</v>
      </c>
      <c r="C299" s="14" t="s">
        <v>634</v>
      </c>
      <c r="D299" s="61"/>
      <c r="E299" s="32">
        <v>1883610629</v>
      </c>
      <c r="F299" s="29">
        <v>60.47</v>
      </c>
      <c r="G299" s="17">
        <f t="shared" si="76"/>
        <v>0.6047</v>
      </c>
      <c r="H299" s="15">
        <v>6780492.67</v>
      </c>
      <c r="K299" s="15">
        <v>620908.96</v>
      </c>
      <c r="L299" s="18">
        <f t="shared" si="77"/>
        <v>7401401.63</v>
      </c>
      <c r="M299" s="15">
        <v>24226328.5</v>
      </c>
      <c r="P299" s="18">
        <f t="shared" si="78"/>
        <v>24226328.5</v>
      </c>
      <c r="Q299" s="15">
        <v>21122532.13</v>
      </c>
      <c r="R299" s="15">
        <v>565083.18</v>
      </c>
      <c r="S299" s="15">
        <v>768483</v>
      </c>
      <c r="T299" s="19">
        <f t="shared" si="79"/>
        <v>22456098.31</v>
      </c>
      <c r="U299" s="18">
        <f t="shared" si="80"/>
        <v>54083828.440000005</v>
      </c>
      <c r="V299" s="20">
        <f t="shared" si="81"/>
        <v>1.1213852695880067</v>
      </c>
      <c r="W299" s="20">
        <f t="shared" si="94"/>
        <v>0.04079840006041928</v>
      </c>
      <c r="X299" s="20">
        <f t="shared" si="82"/>
        <v>0.029999999538121106</v>
      </c>
      <c r="Y299" s="20">
        <f t="shared" si="83"/>
        <v>1.192183669186547</v>
      </c>
      <c r="Z299" s="21">
        <f t="shared" si="84"/>
        <v>1.2861643551492192</v>
      </c>
      <c r="AA299" s="21">
        <f t="shared" si="85"/>
        <v>0.3929369221031296</v>
      </c>
      <c r="AB299" s="22"/>
      <c r="AC299" s="21">
        <f t="shared" si="86"/>
        <v>2.871284946438896</v>
      </c>
      <c r="AD299" s="30">
        <v>206489.4042305453</v>
      </c>
      <c r="AE299" s="24">
        <f t="shared" si="87"/>
        <v>5928.899179663009</v>
      </c>
      <c r="AF299" s="25"/>
      <c r="AG299" s="26">
        <f t="shared" si="88"/>
        <v>3114950601.9513807</v>
      </c>
      <c r="AH299" s="20">
        <f t="shared" si="89"/>
        <v>0.2376089567957625</v>
      </c>
      <c r="AI299" s="20">
        <f t="shared" si="90"/>
        <v>0.7777435855587328</v>
      </c>
      <c r="AJ299" s="20">
        <f t="shared" si="91"/>
        <v>0.6781016725198677</v>
      </c>
      <c r="AK299" s="20">
        <f t="shared" si="92"/>
        <v>0.720913464757105</v>
      </c>
      <c r="AL299" s="20">
        <f t="shared" si="93"/>
        <v>1.737</v>
      </c>
    </row>
    <row r="300" spans="1:38" ht="15">
      <c r="A300" s="12" t="s">
        <v>635</v>
      </c>
      <c r="B300" s="13" t="s">
        <v>636</v>
      </c>
      <c r="C300" s="14" t="s">
        <v>634</v>
      </c>
      <c r="D300" s="61"/>
      <c r="E300" s="32">
        <v>1543009835</v>
      </c>
      <c r="F300" s="29">
        <v>81.58</v>
      </c>
      <c r="G300" s="17">
        <f t="shared" si="76"/>
        <v>0.8158</v>
      </c>
      <c r="H300" s="15">
        <v>5261469.63</v>
      </c>
      <c r="K300" s="15">
        <v>483125.6</v>
      </c>
      <c r="L300" s="18">
        <f t="shared" si="77"/>
        <v>5744595.2299999995</v>
      </c>
      <c r="M300" s="15">
        <v>15904903.5</v>
      </c>
      <c r="P300" s="18">
        <f t="shared" si="78"/>
        <v>15904903.5</v>
      </c>
      <c r="Q300" s="15">
        <v>5777464.79</v>
      </c>
      <c r="R300" s="15">
        <v>308062</v>
      </c>
      <c r="S300" s="15">
        <v>554069</v>
      </c>
      <c r="T300" s="19">
        <f t="shared" si="79"/>
        <v>6639595.79</v>
      </c>
      <c r="U300" s="18">
        <f t="shared" si="80"/>
        <v>28289094.52</v>
      </c>
      <c r="V300" s="20">
        <f t="shared" si="81"/>
        <v>0.3744282543733754</v>
      </c>
      <c r="W300" s="20">
        <f t="shared" si="94"/>
        <v>0.03590832588568692</v>
      </c>
      <c r="X300" s="20">
        <f t="shared" si="82"/>
        <v>0.019965005602183995</v>
      </c>
      <c r="Y300" s="20">
        <f t="shared" si="83"/>
        <v>0.4303015858612463</v>
      </c>
      <c r="Z300" s="21">
        <f t="shared" si="84"/>
        <v>1.0307713625169472</v>
      </c>
      <c r="AA300" s="21">
        <f t="shared" si="85"/>
        <v>0.3722980307510483</v>
      </c>
      <c r="AB300" s="22"/>
      <c r="AC300" s="21">
        <f t="shared" si="86"/>
        <v>1.8333709791292416</v>
      </c>
      <c r="AD300" s="30">
        <v>605409.661436829</v>
      </c>
      <c r="AE300" s="24">
        <f t="shared" si="87"/>
        <v>11099.405037627419</v>
      </c>
      <c r="AF300" s="25"/>
      <c r="AG300" s="26">
        <f t="shared" si="88"/>
        <v>1891407005.3934789</v>
      </c>
      <c r="AH300" s="20">
        <f t="shared" si="89"/>
        <v>0.3037207334867052</v>
      </c>
      <c r="AI300" s="20">
        <f t="shared" si="90"/>
        <v>0.8409032775413254</v>
      </c>
      <c r="AJ300" s="20">
        <f t="shared" si="91"/>
        <v>0.3054585699177997</v>
      </c>
      <c r="AK300" s="20">
        <f t="shared" si="92"/>
        <v>0.3510400337456047</v>
      </c>
      <c r="AL300" s="20">
        <f t="shared" si="93"/>
        <v>1.496</v>
      </c>
    </row>
    <row r="301" spans="1:38" ht="15">
      <c r="A301" s="12" t="s">
        <v>637</v>
      </c>
      <c r="B301" s="13" t="s">
        <v>638</v>
      </c>
      <c r="C301" s="14" t="s">
        <v>634</v>
      </c>
      <c r="D301" s="61"/>
      <c r="E301" s="32">
        <v>145052237</v>
      </c>
      <c r="F301" s="29">
        <v>25.65</v>
      </c>
      <c r="G301" s="17">
        <f t="shared" si="76"/>
        <v>0.2565</v>
      </c>
      <c r="H301" s="15">
        <v>1972744.29</v>
      </c>
      <c r="K301" s="15">
        <v>181142.25</v>
      </c>
      <c r="L301" s="18">
        <f t="shared" si="77"/>
        <v>2153886.54</v>
      </c>
      <c r="M301" s="15">
        <v>9905730</v>
      </c>
      <c r="P301" s="18">
        <f t="shared" si="78"/>
        <v>9905730</v>
      </c>
      <c r="Q301" s="15">
        <v>4815017</v>
      </c>
      <c r="S301" s="15">
        <v>198462</v>
      </c>
      <c r="T301" s="19">
        <f t="shared" si="79"/>
        <v>5013479</v>
      </c>
      <c r="U301" s="18">
        <f t="shared" si="80"/>
        <v>17073095.54</v>
      </c>
      <c r="V301" s="20">
        <f t="shared" si="81"/>
        <v>3.31950551028041</v>
      </c>
      <c r="W301" s="20">
        <f t="shared" si="94"/>
        <v>0.1368210543350669</v>
      </c>
      <c r="X301" s="20">
        <f t="shared" si="82"/>
        <v>0</v>
      </c>
      <c r="Y301" s="20">
        <f t="shared" si="83"/>
        <v>3.4563265646154773</v>
      </c>
      <c r="Z301" s="21">
        <f t="shared" si="84"/>
        <v>6.82907772046287</v>
      </c>
      <c r="AA301" s="21">
        <f t="shared" si="85"/>
        <v>1.4849040487393517</v>
      </c>
      <c r="AB301" s="22"/>
      <c r="AC301" s="21">
        <f t="shared" si="86"/>
        <v>11.770308333817699</v>
      </c>
      <c r="AD301" s="30">
        <v>64335.949562532165</v>
      </c>
      <c r="AE301" s="24">
        <f t="shared" si="87"/>
        <v>7572.539632999475</v>
      </c>
      <c r="AF301" s="25"/>
      <c r="AG301" s="26">
        <f t="shared" si="88"/>
        <v>565505797.2709552</v>
      </c>
      <c r="AH301" s="20">
        <f t="shared" si="89"/>
        <v>0.38087788850164367</v>
      </c>
      <c r="AI301" s="20">
        <f t="shared" si="90"/>
        <v>1.751658435298726</v>
      </c>
      <c r="AJ301" s="20">
        <f t="shared" si="91"/>
        <v>0.8514531633869251</v>
      </c>
      <c r="AK301" s="20">
        <f t="shared" si="92"/>
        <v>0.8865477638238698</v>
      </c>
      <c r="AL301" s="20">
        <f t="shared" si="93"/>
        <v>3.02</v>
      </c>
    </row>
    <row r="302" spans="1:38" ht="15">
      <c r="A302" s="12" t="s">
        <v>639</v>
      </c>
      <c r="B302" s="13" t="s">
        <v>640</v>
      </c>
      <c r="C302" s="14" t="s">
        <v>634</v>
      </c>
      <c r="D302" s="61"/>
      <c r="E302" s="32">
        <v>1933886573</v>
      </c>
      <c r="F302" s="29">
        <v>26.39</v>
      </c>
      <c r="G302" s="17">
        <f t="shared" si="76"/>
        <v>0.2639</v>
      </c>
      <c r="H302" s="15">
        <v>24265256.11</v>
      </c>
      <c r="K302" s="15">
        <v>2227241.23</v>
      </c>
      <c r="L302" s="18">
        <f t="shared" si="77"/>
        <v>26492497.34</v>
      </c>
      <c r="M302" s="15">
        <v>117750133</v>
      </c>
      <c r="P302" s="18">
        <f t="shared" si="78"/>
        <v>117750133</v>
      </c>
      <c r="Q302" s="15">
        <v>32488322</v>
      </c>
      <c r="R302" s="15">
        <v>386777</v>
      </c>
      <c r="S302" s="15">
        <v>2535212</v>
      </c>
      <c r="T302" s="19">
        <f t="shared" si="79"/>
        <v>35410311</v>
      </c>
      <c r="U302" s="18">
        <f t="shared" si="80"/>
        <v>179652941.33999997</v>
      </c>
      <c r="V302" s="20">
        <f t="shared" si="81"/>
        <v>1.679949716471815</v>
      </c>
      <c r="W302" s="20">
        <f t="shared" si="94"/>
        <v>0.13109414147631088</v>
      </c>
      <c r="X302" s="20">
        <f t="shared" si="82"/>
        <v>0.019999983732241364</v>
      </c>
      <c r="Y302" s="20">
        <f t="shared" si="83"/>
        <v>1.8310438416803674</v>
      </c>
      <c r="Z302" s="21">
        <f t="shared" si="84"/>
        <v>6.088781764348079</v>
      </c>
      <c r="AA302" s="21">
        <f t="shared" si="85"/>
        <v>1.3699095753533628</v>
      </c>
      <c r="AB302" s="22"/>
      <c r="AC302" s="21">
        <f t="shared" si="86"/>
        <v>9.289735181381808</v>
      </c>
      <c r="AD302" s="30">
        <v>94665.96670450245</v>
      </c>
      <c r="AE302" s="24">
        <f t="shared" si="87"/>
        <v>8794.217613743353</v>
      </c>
      <c r="AF302" s="25"/>
      <c r="AG302" s="26">
        <f t="shared" si="88"/>
        <v>7328103724.895793</v>
      </c>
      <c r="AH302" s="20">
        <f t="shared" si="89"/>
        <v>0.3615191369357525</v>
      </c>
      <c r="AI302" s="20">
        <f t="shared" si="90"/>
        <v>1.6068295076114583</v>
      </c>
      <c r="AJ302" s="20">
        <f t="shared" si="91"/>
        <v>0.44333873017691205</v>
      </c>
      <c r="AK302" s="20">
        <f t="shared" si="92"/>
        <v>0.48321246981944904</v>
      </c>
      <c r="AL302" s="20">
        <f t="shared" si="93"/>
        <v>2.452</v>
      </c>
    </row>
    <row r="303" spans="1:38" ht="15">
      <c r="A303" s="12" t="s">
        <v>641</v>
      </c>
      <c r="B303" s="13" t="s">
        <v>642</v>
      </c>
      <c r="C303" s="14" t="s">
        <v>634</v>
      </c>
      <c r="D303" s="61"/>
      <c r="E303" s="32">
        <v>7056377673</v>
      </c>
      <c r="F303" s="29">
        <v>50.1</v>
      </c>
      <c r="G303" s="17">
        <f t="shared" si="76"/>
        <v>0.501</v>
      </c>
      <c r="H303" s="15">
        <v>47319952.51</v>
      </c>
      <c r="K303" s="15">
        <v>4359826.34</v>
      </c>
      <c r="L303" s="18">
        <f t="shared" si="77"/>
        <v>51679778.849999994</v>
      </c>
      <c r="M303" s="15">
        <v>188263714.5</v>
      </c>
      <c r="P303" s="18">
        <f t="shared" si="78"/>
        <v>188263714.5</v>
      </c>
      <c r="Q303" s="15">
        <v>73962207.03</v>
      </c>
      <c r="R303" s="15">
        <v>705637.77</v>
      </c>
      <c r="S303" s="15">
        <v>4951798</v>
      </c>
      <c r="T303" s="19">
        <f t="shared" si="79"/>
        <v>79619642.8</v>
      </c>
      <c r="U303" s="18">
        <f t="shared" si="80"/>
        <v>319563136.15</v>
      </c>
      <c r="V303" s="20">
        <f t="shared" si="81"/>
        <v>1.0481611169000138</v>
      </c>
      <c r="W303" s="20">
        <f t="shared" si="94"/>
        <v>0.07017478697246028</v>
      </c>
      <c r="X303" s="20">
        <f t="shared" si="82"/>
        <v>0.010000000038263259</v>
      </c>
      <c r="Y303" s="20">
        <f t="shared" si="83"/>
        <v>1.1283359039107372</v>
      </c>
      <c r="Z303" s="21">
        <f t="shared" si="84"/>
        <v>2.6679937387756087</v>
      </c>
      <c r="AA303" s="21">
        <f t="shared" si="85"/>
        <v>0.7323839687286533</v>
      </c>
      <c r="AB303" s="22"/>
      <c r="AC303" s="21">
        <f t="shared" si="86"/>
        <v>4.528713611414999</v>
      </c>
      <c r="AD303" s="30">
        <v>176704.12988650694</v>
      </c>
      <c r="AE303" s="24">
        <f t="shared" si="87"/>
        <v>8002.4239821026795</v>
      </c>
      <c r="AF303" s="25"/>
      <c r="AG303" s="26">
        <f t="shared" si="88"/>
        <v>14084586173.652695</v>
      </c>
      <c r="AH303" s="20">
        <f t="shared" si="89"/>
        <v>0.3669243683330553</v>
      </c>
      <c r="AI303" s="20">
        <f t="shared" si="90"/>
        <v>1.33666486312658</v>
      </c>
      <c r="AJ303" s="20">
        <f t="shared" si="91"/>
        <v>0.5251287195669069</v>
      </c>
      <c r="AK303" s="20">
        <f t="shared" si="92"/>
        <v>0.5652962878592793</v>
      </c>
      <c r="AL303" s="20">
        <f t="shared" si="93"/>
        <v>2.269</v>
      </c>
    </row>
    <row r="304" spans="1:38" ht="15">
      <c r="A304" s="12" t="s">
        <v>643</v>
      </c>
      <c r="B304" s="13" t="s">
        <v>644</v>
      </c>
      <c r="C304" s="14" t="s">
        <v>634</v>
      </c>
      <c r="D304" s="61"/>
      <c r="E304" s="32">
        <v>188045609</v>
      </c>
      <c r="F304" s="29">
        <v>87.05</v>
      </c>
      <c r="G304" s="17">
        <f t="shared" si="76"/>
        <v>0.8704999999999999</v>
      </c>
      <c r="H304" s="15">
        <v>695134.77</v>
      </c>
      <c r="K304" s="15">
        <v>63766.75</v>
      </c>
      <c r="L304" s="18">
        <f t="shared" si="77"/>
        <v>758901.52</v>
      </c>
      <c r="N304" s="15">
        <v>3147496</v>
      </c>
      <c r="P304" s="18">
        <f t="shared" si="78"/>
        <v>3147496</v>
      </c>
      <c r="Q304" s="15">
        <v>1194548.37</v>
      </c>
      <c r="T304" s="19">
        <f t="shared" si="79"/>
        <v>1194548.37</v>
      </c>
      <c r="U304" s="18">
        <f t="shared" si="80"/>
        <v>5100945.890000001</v>
      </c>
      <c r="V304" s="20">
        <f t="shared" si="81"/>
        <v>0.6352439582888639</v>
      </c>
      <c r="W304" s="20">
        <f t="shared" si="94"/>
        <v>0</v>
      </c>
      <c r="X304" s="20">
        <f t="shared" si="82"/>
        <v>0</v>
      </c>
      <c r="Y304" s="20">
        <f t="shared" si="83"/>
        <v>0.6352439582888639</v>
      </c>
      <c r="Z304" s="21">
        <f t="shared" si="84"/>
        <v>1.6737939358105407</v>
      </c>
      <c r="AA304" s="21">
        <f t="shared" si="85"/>
        <v>0.4035731140098039</v>
      </c>
      <c r="AB304" s="22"/>
      <c r="AC304" s="21">
        <f t="shared" si="86"/>
        <v>2.7126110081092087</v>
      </c>
      <c r="AD304" s="30">
        <v>206441.37931034484</v>
      </c>
      <c r="AE304" s="24">
        <f t="shared" si="87"/>
        <v>5599.951580464901</v>
      </c>
      <c r="AF304" s="25"/>
      <c r="AG304" s="26">
        <f t="shared" si="88"/>
        <v>216020228.60425043</v>
      </c>
      <c r="AH304" s="20">
        <f t="shared" si="89"/>
        <v>0.3513103957455343</v>
      </c>
      <c r="AI304" s="20">
        <f t="shared" si="90"/>
        <v>1.4570376211230756</v>
      </c>
      <c r="AJ304" s="20">
        <f t="shared" si="91"/>
        <v>0.552979865690456</v>
      </c>
      <c r="AK304" s="20">
        <f t="shared" si="92"/>
        <v>0.552979865690456</v>
      </c>
      <c r="AL304" s="20">
        <f t="shared" si="93"/>
        <v>2.361</v>
      </c>
    </row>
    <row r="305" spans="1:38" ht="15">
      <c r="A305" s="12" t="s">
        <v>645</v>
      </c>
      <c r="B305" s="13" t="s">
        <v>646</v>
      </c>
      <c r="C305" s="14" t="s">
        <v>634</v>
      </c>
      <c r="D305" s="61"/>
      <c r="E305" s="32">
        <v>537229840</v>
      </c>
      <c r="F305" s="29">
        <v>39.5</v>
      </c>
      <c r="G305" s="17">
        <f t="shared" si="76"/>
        <v>0.395</v>
      </c>
      <c r="H305" s="15">
        <v>4451902.130000001</v>
      </c>
      <c r="K305" s="15">
        <v>408791.96</v>
      </c>
      <c r="L305" s="18">
        <f t="shared" si="77"/>
        <v>4860694.090000001</v>
      </c>
      <c r="M305" s="15">
        <v>23128397.36</v>
      </c>
      <c r="P305" s="18">
        <f t="shared" si="78"/>
        <v>23128397.36</v>
      </c>
      <c r="Q305" s="15">
        <v>9097023.26</v>
      </c>
      <c r="S305" s="15">
        <v>451105.76</v>
      </c>
      <c r="T305" s="19">
        <f t="shared" si="79"/>
        <v>9548129.02</v>
      </c>
      <c r="U305" s="18">
        <f t="shared" si="80"/>
        <v>37537220.47</v>
      </c>
      <c r="V305" s="20">
        <f t="shared" si="81"/>
        <v>1.6933205460069007</v>
      </c>
      <c r="W305" s="20">
        <f t="shared" si="94"/>
        <v>0.083968857723912</v>
      </c>
      <c r="X305" s="20">
        <f t="shared" si="82"/>
        <v>0</v>
      </c>
      <c r="Y305" s="20">
        <f t="shared" si="83"/>
        <v>1.7772894037308127</v>
      </c>
      <c r="Z305" s="21">
        <f t="shared" si="84"/>
        <v>4.305121502558384</v>
      </c>
      <c r="AA305" s="21">
        <f t="shared" si="85"/>
        <v>0.9047699379468572</v>
      </c>
      <c r="AB305" s="22"/>
      <c r="AC305" s="21">
        <f t="shared" si="86"/>
        <v>6.987180844236053</v>
      </c>
      <c r="AD305" s="30">
        <v>139951.02895012207</v>
      </c>
      <c r="AE305" s="24">
        <f t="shared" si="87"/>
        <v>9778.631486114182</v>
      </c>
      <c r="AF305" s="25"/>
      <c r="AG305" s="26">
        <f t="shared" si="88"/>
        <v>1360075544.3037975</v>
      </c>
      <c r="AH305" s="20">
        <f t="shared" si="89"/>
        <v>0.35738412548900866</v>
      </c>
      <c r="AI305" s="20">
        <f t="shared" si="90"/>
        <v>1.7005229935105615</v>
      </c>
      <c r="AJ305" s="20">
        <f t="shared" si="91"/>
        <v>0.6688616156727258</v>
      </c>
      <c r="AK305" s="20">
        <f t="shared" si="92"/>
        <v>0.7020293144736711</v>
      </c>
      <c r="AL305" s="20">
        <f t="shared" si="93"/>
        <v>2.76</v>
      </c>
    </row>
    <row r="306" spans="1:38" ht="15">
      <c r="A306" s="12" t="s">
        <v>647</v>
      </c>
      <c r="B306" s="13" t="s">
        <v>648</v>
      </c>
      <c r="C306" s="14" t="s">
        <v>634</v>
      </c>
      <c r="D306" s="61"/>
      <c r="E306" s="32">
        <v>239102903</v>
      </c>
      <c r="F306" s="40">
        <v>52.18</v>
      </c>
      <c r="G306" s="17">
        <f t="shared" si="76"/>
        <v>0.5218</v>
      </c>
      <c r="H306" s="15">
        <v>1632679.41</v>
      </c>
      <c r="K306" s="15">
        <v>149913.48</v>
      </c>
      <c r="L306" s="18">
        <f t="shared" si="77"/>
        <v>1782592.89</v>
      </c>
      <c r="M306" s="15">
        <v>7456904</v>
      </c>
      <c r="P306" s="18">
        <f t="shared" si="78"/>
        <v>7456904</v>
      </c>
      <c r="Q306" s="15">
        <v>3412978.02</v>
      </c>
      <c r="S306" s="15">
        <v>166299</v>
      </c>
      <c r="T306" s="19">
        <f t="shared" si="79"/>
        <v>3579277.02</v>
      </c>
      <c r="U306" s="18">
        <f t="shared" si="80"/>
        <v>12818773.91</v>
      </c>
      <c r="V306" s="20">
        <f t="shared" si="81"/>
        <v>1.4274096956489064</v>
      </c>
      <c r="W306" s="20">
        <f t="shared" si="94"/>
        <v>0.0695512258167773</v>
      </c>
      <c r="X306" s="20">
        <f t="shared" si="82"/>
        <v>0</v>
      </c>
      <c r="Y306" s="20">
        <f t="shared" si="83"/>
        <v>1.4969609214656838</v>
      </c>
      <c r="Z306" s="21">
        <f t="shared" si="84"/>
        <v>3.1187007378158014</v>
      </c>
      <c r="AA306" s="21">
        <f t="shared" si="85"/>
        <v>0.7455337712900959</v>
      </c>
      <c r="AB306" s="22"/>
      <c r="AC306" s="21">
        <f t="shared" si="86"/>
        <v>5.361195430571581</v>
      </c>
      <c r="AD306" s="30">
        <v>124230.47375160051</v>
      </c>
      <c r="AE306" s="24">
        <f t="shared" si="87"/>
        <v>6660.238482148235</v>
      </c>
      <c r="AF306" s="25"/>
      <c r="AG306" s="26">
        <f t="shared" si="88"/>
        <v>458227104.2545036</v>
      </c>
      <c r="AH306" s="20">
        <f t="shared" si="89"/>
        <v>0.38901952185917205</v>
      </c>
      <c r="AI306" s="20">
        <f t="shared" si="90"/>
        <v>1.6273380449922854</v>
      </c>
      <c r="AJ306" s="20">
        <f t="shared" si="91"/>
        <v>0.7448223791895995</v>
      </c>
      <c r="AK306" s="20">
        <f t="shared" si="92"/>
        <v>0.7811142088207939</v>
      </c>
      <c r="AL306" s="20">
        <f t="shared" si="93"/>
        <v>2.797</v>
      </c>
    </row>
    <row r="307" spans="1:38" ht="15">
      <c r="A307" s="41" t="s">
        <v>649</v>
      </c>
      <c r="B307" s="42" t="s">
        <v>650</v>
      </c>
      <c r="C307" s="43" t="s">
        <v>634</v>
      </c>
      <c r="D307" s="61"/>
      <c r="E307" s="44">
        <v>3402578488</v>
      </c>
      <c r="F307" s="29">
        <v>49.22</v>
      </c>
      <c r="G307" s="17">
        <f t="shared" si="76"/>
        <v>0.49219999999999997</v>
      </c>
      <c r="H307" s="45">
        <v>23974398.040000003</v>
      </c>
      <c r="I307" s="45"/>
      <c r="J307" s="45"/>
      <c r="K307" s="45">
        <v>2201334.76</v>
      </c>
      <c r="L307" s="18">
        <f t="shared" si="77"/>
        <v>26175732.800000004</v>
      </c>
      <c r="M307" s="45">
        <v>88422634.5</v>
      </c>
      <c r="N307" s="45"/>
      <c r="O307" s="45"/>
      <c r="P307" s="18">
        <f t="shared" si="78"/>
        <v>88422634.5</v>
      </c>
      <c r="Q307" s="45">
        <v>31638356.71</v>
      </c>
      <c r="R307" s="45"/>
      <c r="S307" s="45">
        <v>2444931</v>
      </c>
      <c r="T307" s="19">
        <f t="shared" si="79"/>
        <v>34083287.71</v>
      </c>
      <c r="U307" s="18">
        <f t="shared" si="80"/>
        <v>148681655.01000002</v>
      </c>
      <c r="V307" s="20">
        <f t="shared" si="81"/>
        <v>0.929834736261931</v>
      </c>
      <c r="W307" s="20">
        <f t="shared" si="94"/>
        <v>0.07185524180037665</v>
      </c>
      <c r="X307" s="20">
        <f t="shared" si="82"/>
        <v>0</v>
      </c>
      <c r="Y307" s="20">
        <f t="shared" si="83"/>
        <v>1.0016899780623079</v>
      </c>
      <c r="Z307" s="21">
        <f t="shared" si="84"/>
        <v>2.5986949253880076</v>
      </c>
      <c r="AA307" s="21">
        <f t="shared" si="85"/>
        <v>0.7692910800534046</v>
      </c>
      <c r="AB307" s="22"/>
      <c r="AC307" s="21">
        <f t="shared" si="86"/>
        <v>4.369675983503721</v>
      </c>
      <c r="AD307" s="30">
        <v>152605.75614574188</v>
      </c>
      <c r="AE307" s="24">
        <f t="shared" si="87"/>
        <v>6668.377075744737</v>
      </c>
      <c r="AF307" s="25"/>
      <c r="AG307" s="26">
        <f t="shared" si="88"/>
        <v>6912999772.450224</v>
      </c>
      <c r="AH307" s="20">
        <f t="shared" si="89"/>
        <v>0.3786450696022857</v>
      </c>
      <c r="AI307" s="20">
        <f t="shared" si="90"/>
        <v>1.2790776422759773</v>
      </c>
      <c r="AJ307" s="20">
        <f t="shared" si="91"/>
        <v>0.4576646571881224</v>
      </c>
      <c r="AK307" s="20">
        <f t="shared" si="92"/>
        <v>0.4930318072022678</v>
      </c>
      <c r="AL307" s="20">
        <f t="shared" si="93"/>
        <v>2.151</v>
      </c>
    </row>
    <row r="308" spans="1:38" ht="15">
      <c r="A308" s="12" t="s">
        <v>651</v>
      </c>
      <c r="B308" s="13" t="s">
        <v>652</v>
      </c>
      <c r="C308" s="14" t="s">
        <v>634</v>
      </c>
      <c r="D308" s="61"/>
      <c r="E308" s="32">
        <v>975467950</v>
      </c>
      <c r="F308" s="29">
        <v>45.2</v>
      </c>
      <c r="G308" s="17">
        <f t="shared" si="76"/>
        <v>0.452</v>
      </c>
      <c r="H308" s="15">
        <v>7225694.4799999995</v>
      </c>
      <c r="K308" s="15">
        <v>663337.13</v>
      </c>
      <c r="L308" s="18">
        <f t="shared" si="77"/>
        <v>7889031.609999999</v>
      </c>
      <c r="M308" s="15">
        <v>32547895</v>
      </c>
      <c r="P308" s="18">
        <f t="shared" si="78"/>
        <v>32547895</v>
      </c>
      <c r="Q308" s="15">
        <v>9980311.51</v>
      </c>
      <c r="S308" s="15">
        <v>736609</v>
      </c>
      <c r="T308" s="19">
        <f t="shared" si="79"/>
        <v>10716920.51</v>
      </c>
      <c r="U308" s="18">
        <f t="shared" si="80"/>
        <v>51153847.12</v>
      </c>
      <c r="V308" s="20">
        <f t="shared" si="81"/>
        <v>1.0231306430928868</v>
      </c>
      <c r="W308" s="20">
        <f t="shared" si="94"/>
        <v>0.07551339846685891</v>
      </c>
      <c r="X308" s="20">
        <f t="shared" si="82"/>
        <v>0</v>
      </c>
      <c r="Y308" s="20">
        <f t="shared" si="83"/>
        <v>1.0986440415597458</v>
      </c>
      <c r="Z308" s="21">
        <f t="shared" si="84"/>
        <v>3.336644222908605</v>
      </c>
      <c r="AA308" s="21">
        <f t="shared" si="85"/>
        <v>0.8087432918734029</v>
      </c>
      <c r="AB308" s="22"/>
      <c r="AC308" s="21">
        <f t="shared" si="86"/>
        <v>5.244031556341754</v>
      </c>
      <c r="AD308" s="30">
        <v>174294.27447552446</v>
      </c>
      <c r="AE308" s="24">
        <f t="shared" si="87"/>
        <v>9140.046754393414</v>
      </c>
      <c r="AF308" s="25"/>
      <c r="AG308" s="26">
        <f t="shared" si="88"/>
        <v>2158114933.6283183</v>
      </c>
      <c r="AH308" s="20">
        <f t="shared" si="89"/>
        <v>0.36555196792677813</v>
      </c>
      <c r="AI308" s="20">
        <f t="shared" si="90"/>
        <v>1.5081631887546898</v>
      </c>
      <c r="AJ308" s="20">
        <f t="shared" si="91"/>
        <v>0.46245505067798487</v>
      </c>
      <c r="AK308" s="20">
        <f t="shared" si="92"/>
        <v>0.4965871067850051</v>
      </c>
      <c r="AL308" s="20">
        <f t="shared" si="93"/>
        <v>2.371</v>
      </c>
    </row>
    <row r="309" spans="1:38" ht="15">
      <c r="A309" s="12" t="s">
        <v>653</v>
      </c>
      <c r="B309" s="13" t="s">
        <v>654</v>
      </c>
      <c r="C309" s="14" t="s">
        <v>634</v>
      </c>
      <c r="D309" s="60"/>
      <c r="E309" s="32">
        <v>498168295</v>
      </c>
      <c r="F309" s="29">
        <v>34.38</v>
      </c>
      <c r="G309" s="17">
        <f t="shared" si="76"/>
        <v>0.34380000000000005</v>
      </c>
      <c r="H309" s="15">
        <v>5171278.57</v>
      </c>
      <c r="K309" s="15">
        <v>474849.18</v>
      </c>
      <c r="L309" s="18">
        <f t="shared" si="77"/>
        <v>5646127.75</v>
      </c>
      <c r="M309" s="15">
        <v>21301087</v>
      </c>
      <c r="P309" s="18">
        <f t="shared" si="78"/>
        <v>21301087</v>
      </c>
      <c r="Q309" s="15">
        <v>10884926.21</v>
      </c>
      <c r="S309" s="15">
        <v>524732.95</v>
      </c>
      <c r="T309" s="19">
        <f t="shared" si="79"/>
        <v>11409659.16</v>
      </c>
      <c r="U309" s="18">
        <f t="shared" si="80"/>
        <v>38356873.91</v>
      </c>
      <c r="V309" s="20">
        <f t="shared" si="81"/>
        <v>2.184989755319535</v>
      </c>
      <c r="W309" s="20">
        <f t="shared" si="94"/>
        <v>0.10533246600930313</v>
      </c>
      <c r="X309" s="20">
        <f t="shared" si="82"/>
        <v>0</v>
      </c>
      <c r="Y309" s="20">
        <f t="shared" si="83"/>
        <v>2.2903222213288386</v>
      </c>
      <c r="Z309" s="21">
        <f t="shared" si="84"/>
        <v>4.275881707807198</v>
      </c>
      <c r="AA309" s="21">
        <f t="shared" si="85"/>
        <v>1.133377576748436</v>
      </c>
      <c r="AB309" s="22"/>
      <c r="AC309" s="21">
        <f t="shared" si="86"/>
        <v>7.699581505884471</v>
      </c>
      <c r="AD309" s="30">
        <v>93124.13628782464</v>
      </c>
      <c r="AE309" s="24">
        <f t="shared" si="87"/>
        <v>7170.168775131997</v>
      </c>
      <c r="AF309" s="25"/>
      <c r="AG309" s="26">
        <f t="shared" si="88"/>
        <v>1449006093.6591039</v>
      </c>
      <c r="AH309" s="20">
        <f t="shared" si="89"/>
        <v>0.3896552108861123</v>
      </c>
      <c r="AI309" s="20">
        <f t="shared" si="90"/>
        <v>1.470048131144115</v>
      </c>
      <c r="AJ309" s="20">
        <f t="shared" si="91"/>
        <v>0.7511994778788564</v>
      </c>
      <c r="AK309" s="20">
        <f t="shared" si="92"/>
        <v>0.7874127796928547</v>
      </c>
      <c r="AL309" s="20">
        <f t="shared" si="93"/>
        <v>2.647</v>
      </c>
    </row>
    <row r="310" spans="1:38" ht="15">
      <c r="A310" s="12" t="s">
        <v>655</v>
      </c>
      <c r="B310" s="13" t="s">
        <v>656</v>
      </c>
      <c r="C310" s="14" t="s">
        <v>634</v>
      </c>
      <c r="D310" s="61"/>
      <c r="E310" s="32">
        <v>454712953</v>
      </c>
      <c r="F310" s="29">
        <v>49.81</v>
      </c>
      <c r="G310" s="17">
        <f t="shared" si="76"/>
        <v>0.49810000000000004</v>
      </c>
      <c r="H310" s="15">
        <v>3050942.76</v>
      </c>
      <c r="K310" s="15">
        <v>280079.15</v>
      </c>
      <c r="L310" s="18">
        <f t="shared" si="77"/>
        <v>3331021.9099999997</v>
      </c>
      <c r="M310" s="15">
        <v>13172601</v>
      </c>
      <c r="P310" s="18">
        <f t="shared" si="78"/>
        <v>13172601</v>
      </c>
      <c r="Q310" s="15">
        <v>4564480.65</v>
      </c>
      <c r="S310" s="15">
        <v>312030.64</v>
      </c>
      <c r="T310" s="19">
        <f t="shared" si="79"/>
        <v>4876511.29</v>
      </c>
      <c r="U310" s="18">
        <f t="shared" si="80"/>
        <v>21380134.199999996</v>
      </c>
      <c r="V310" s="20">
        <f t="shared" si="81"/>
        <v>1.0038158402758324</v>
      </c>
      <c r="W310" s="20">
        <f t="shared" si="94"/>
        <v>0.06862145402750382</v>
      </c>
      <c r="X310" s="20">
        <f t="shared" si="82"/>
        <v>0</v>
      </c>
      <c r="Y310" s="20">
        <f t="shared" si="83"/>
        <v>1.072437294303336</v>
      </c>
      <c r="Z310" s="21">
        <f t="shared" si="84"/>
        <v>2.8969047204599865</v>
      </c>
      <c r="AA310" s="21">
        <f t="shared" si="85"/>
        <v>0.7325548762187999</v>
      </c>
      <c r="AB310" s="22"/>
      <c r="AC310" s="21">
        <f t="shared" si="86"/>
        <v>4.7018968909821215</v>
      </c>
      <c r="AD310" s="30">
        <v>164644.12379757423</v>
      </c>
      <c r="AE310" s="24">
        <f t="shared" si="87"/>
        <v>7741.396938022898</v>
      </c>
      <c r="AF310" s="25"/>
      <c r="AG310" s="26">
        <f t="shared" si="88"/>
        <v>912894906.6452519</v>
      </c>
      <c r="AH310" s="20">
        <f t="shared" si="89"/>
        <v>0.36488558384458425</v>
      </c>
      <c r="AI310" s="20">
        <f t="shared" si="90"/>
        <v>1.4429482412611194</v>
      </c>
      <c r="AJ310" s="20">
        <f t="shared" si="91"/>
        <v>0.500000670041392</v>
      </c>
      <c r="AK310" s="20">
        <f t="shared" si="92"/>
        <v>0.5341810162924917</v>
      </c>
      <c r="AL310" s="20">
        <f t="shared" si="93"/>
        <v>2.342</v>
      </c>
    </row>
    <row r="311" spans="1:38" ht="15">
      <c r="A311" s="12" t="s">
        <v>657</v>
      </c>
      <c r="B311" s="13" t="s">
        <v>505</v>
      </c>
      <c r="C311" s="14" t="s">
        <v>634</v>
      </c>
      <c r="D311" s="61"/>
      <c r="E311" s="32">
        <v>3608957371</v>
      </c>
      <c r="F311" s="29">
        <v>54.37</v>
      </c>
      <c r="G311" s="17">
        <f t="shared" si="76"/>
        <v>0.5437</v>
      </c>
      <c r="H311" s="15">
        <v>22169332.07</v>
      </c>
      <c r="K311" s="15">
        <v>2032546.86</v>
      </c>
      <c r="L311" s="18">
        <f t="shared" si="77"/>
        <v>24201878.93</v>
      </c>
      <c r="M311" s="15">
        <v>89727867.5</v>
      </c>
      <c r="P311" s="18">
        <f t="shared" si="78"/>
        <v>89727867.5</v>
      </c>
      <c r="Q311" s="15">
        <v>30406021</v>
      </c>
      <c r="R311" s="15">
        <v>902000</v>
      </c>
      <c r="S311" s="15">
        <v>2377354.8</v>
      </c>
      <c r="T311" s="19">
        <f t="shared" si="79"/>
        <v>33685375.8</v>
      </c>
      <c r="U311" s="18">
        <f t="shared" si="80"/>
        <v>147615122.23</v>
      </c>
      <c r="V311" s="20">
        <f t="shared" si="81"/>
        <v>0.8425153825403829</v>
      </c>
      <c r="W311" s="20">
        <f t="shared" si="94"/>
        <v>0.06587372904715864</v>
      </c>
      <c r="X311" s="20">
        <f t="shared" si="82"/>
        <v>0.024993368091517976</v>
      </c>
      <c r="Y311" s="20">
        <f t="shared" si="83"/>
        <v>0.9333824796790596</v>
      </c>
      <c r="Z311" s="21">
        <f t="shared" si="84"/>
        <v>2.486254568175668</v>
      </c>
      <c r="AA311" s="21">
        <f t="shared" si="85"/>
        <v>0.6706058410242164</v>
      </c>
      <c r="AB311" s="22"/>
      <c r="AC311" s="21">
        <f t="shared" si="86"/>
        <v>4.090242888878945</v>
      </c>
      <c r="AD311" s="30">
        <v>165898.27562517175</v>
      </c>
      <c r="AE311" s="24">
        <f t="shared" si="87"/>
        <v>6785.642421531379</v>
      </c>
      <c r="AF311" s="25"/>
      <c r="AG311" s="26">
        <f t="shared" si="88"/>
        <v>6637773351.112746</v>
      </c>
      <c r="AH311" s="20">
        <f t="shared" si="89"/>
        <v>0.3646083957648664</v>
      </c>
      <c r="AI311" s="20">
        <f t="shared" si="90"/>
        <v>1.3517766087171108</v>
      </c>
      <c r="AJ311" s="20">
        <f t="shared" si="91"/>
        <v>0.4580756134872062</v>
      </c>
      <c r="AK311" s="20">
        <f t="shared" si="92"/>
        <v>0.5074800542015047</v>
      </c>
      <c r="AL311" s="20">
        <f t="shared" si="93"/>
        <v>2.224</v>
      </c>
    </row>
    <row r="312" spans="1:38" ht="15">
      <c r="A312" s="12" t="s">
        <v>658</v>
      </c>
      <c r="B312" s="28" t="s">
        <v>659</v>
      </c>
      <c r="C312" s="14" t="s">
        <v>634</v>
      </c>
      <c r="D312" s="61"/>
      <c r="E312" s="32">
        <v>1241847600</v>
      </c>
      <c r="F312" s="29">
        <v>39.87</v>
      </c>
      <c r="G312" s="17">
        <f t="shared" si="76"/>
        <v>0.3987</v>
      </c>
      <c r="H312" s="15">
        <v>10317101.52</v>
      </c>
      <c r="K312" s="15">
        <v>947286.64</v>
      </c>
      <c r="L312" s="18">
        <f t="shared" si="77"/>
        <v>11264388.16</v>
      </c>
      <c r="M312" s="15">
        <v>27326591</v>
      </c>
      <c r="N312" s="15">
        <v>773490.85</v>
      </c>
      <c r="P312" s="18">
        <f t="shared" si="78"/>
        <v>28100081.85</v>
      </c>
      <c r="Q312" s="15">
        <v>27558029.27</v>
      </c>
      <c r="S312" s="15">
        <v>1053668.35</v>
      </c>
      <c r="T312" s="19">
        <f t="shared" si="79"/>
        <v>28611697.62</v>
      </c>
      <c r="U312" s="18">
        <f t="shared" si="80"/>
        <v>67976167.63</v>
      </c>
      <c r="V312" s="20">
        <f t="shared" si="81"/>
        <v>2.21911523362448</v>
      </c>
      <c r="W312" s="20">
        <f t="shared" si="94"/>
        <v>0.08484683225220228</v>
      </c>
      <c r="X312" s="20">
        <f t="shared" si="82"/>
        <v>0</v>
      </c>
      <c r="Y312" s="20">
        <f t="shared" si="83"/>
        <v>2.3039620658766826</v>
      </c>
      <c r="Z312" s="21">
        <f t="shared" si="84"/>
        <v>2.262764114533861</v>
      </c>
      <c r="AA312" s="21">
        <f t="shared" si="85"/>
        <v>0.9070668703631589</v>
      </c>
      <c r="AB312" s="22"/>
      <c r="AC312" s="21">
        <f t="shared" si="86"/>
        <v>5.473793050773701</v>
      </c>
      <c r="AD312" s="30">
        <v>118271.8001497006</v>
      </c>
      <c r="AE312" s="24">
        <f t="shared" si="87"/>
        <v>6473.9535776192715</v>
      </c>
      <c r="AF312" s="25"/>
      <c r="AG312" s="26">
        <f t="shared" si="88"/>
        <v>3114741911.211437</v>
      </c>
      <c r="AH312" s="20">
        <f t="shared" si="89"/>
        <v>0.3616475612137915</v>
      </c>
      <c r="AI312" s="20">
        <f t="shared" si="90"/>
        <v>0.9021640524646503</v>
      </c>
      <c r="AJ312" s="20">
        <f t="shared" si="91"/>
        <v>0.8847612436460803</v>
      </c>
      <c r="AK312" s="20">
        <f t="shared" si="92"/>
        <v>0.9185896756650334</v>
      </c>
      <c r="AL312" s="20">
        <f t="shared" si="93"/>
        <v>2.183</v>
      </c>
    </row>
    <row r="313" spans="1:38" ht="15">
      <c r="A313" s="12" t="s">
        <v>660</v>
      </c>
      <c r="B313" s="13" t="s">
        <v>661</v>
      </c>
      <c r="C313" s="14" t="s">
        <v>634</v>
      </c>
      <c r="D313" s="61" t="s">
        <v>1171</v>
      </c>
      <c r="E313" s="32">
        <v>2421587877</v>
      </c>
      <c r="F313" s="29">
        <v>55.48</v>
      </c>
      <c r="G313" s="17">
        <f t="shared" si="76"/>
        <v>0.5548</v>
      </c>
      <c r="H313" s="15">
        <v>15551928.08</v>
      </c>
      <c r="K313" s="15">
        <v>1427708.43</v>
      </c>
      <c r="L313" s="18">
        <f t="shared" si="77"/>
        <v>16979636.51</v>
      </c>
      <c r="M313" s="15">
        <v>75283041</v>
      </c>
      <c r="P313" s="18">
        <f t="shared" si="78"/>
        <v>75283041</v>
      </c>
      <c r="Q313" s="15">
        <v>26753714.07</v>
      </c>
      <c r="R313" s="15">
        <v>726476.36</v>
      </c>
      <c r="S313" s="15">
        <v>1595406.33</v>
      </c>
      <c r="T313" s="19">
        <f t="shared" si="79"/>
        <v>29075596.759999998</v>
      </c>
      <c r="U313" s="18">
        <f t="shared" si="80"/>
        <v>121338274.27000001</v>
      </c>
      <c r="V313" s="20">
        <f t="shared" si="81"/>
        <v>1.1048004627089567</v>
      </c>
      <c r="W313" s="20">
        <f t="shared" si="94"/>
        <v>0.06588265266575746</v>
      </c>
      <c r="X313" s="20">
        <f t="shared" si="82"/>
        <v>0.02999999987198482</v>
      </c>
      <c r="Y313" s="20">
        <f t="shared" si="83"/>
        <v>1.2006831152466988</v>
      </c>
      <c r="Z313" s="21">
        <f t="shared" si="84"/>
        <v>3.1088296119678667</v>
      </c>
      <c r="AA313" s="21">
        <f t="shared" si="85"/>
        <v>0.7011777962415031</v>
      </c>
      <c r="AB313" s="22"/>
      <c r="AC313" s="21">
        <f t="shared" si="86"/>
        <v>5.010690523456069</v>
      </c>
      <c r="AD313" s="30">
        <v>157205.7272821255</v>
      </c>
      <c r="AE313" s="24">
        <f t="shared" si="87"/>
        <v>7877.092479255655</v>
      </c>
      <c r="AF313" s="25"/>
      <c r="AG313" s="26">
        <f t="shared" si="88"/>
        <v>4364794298.846432</v>
      </c>
      <c r="AH313" s="20">
        <f t="shared" si="89"/>
        <v>0.3890134413547859</v>
      </c>
      <c r="AI313" s="20">
        <f t="shared" si="90"/>
        <v>1.7247786687197724</v>
      </c>
      <c r="AJ313" s="20">
        <f t="shared" si="91"/>
        <v>0.6129432967109291</v>
      </c>
      <c r="AK313" s="20">
        <f t="shared" si="92"/>
        <v>0.6661389923388684</v>
      </c>
      <c r="AL313" s="20">
        <f t="shared" si="93"/>
        <v>2.78</v>
      </c>
    </row>
    <row r="314" spans="1:38" ht="15">
      <c r="A314" s="12" t="s">
        <v>662</v>
      </c>
      <c r="B314" s="13" t="s">
        <v>663</v>
      </c>
      <c r="C314" s="14" t="s">
        <v>634</v>
      </c>
      <c r="D314" s="61"/>
      <c r="E314" s="32">
        <v>3433840161</v>
      </c>
      <c r="F314" s="29">
        <v>105.34</v>
      </c>
      <c r="G314" s="17">
        <f t="shared" si="76"/>
        <v>1.0534000000000001</v>
      </c>
      <c r="H314" s="15">
        <v>11024145.08</v>
      </c>
      <c r="K314" s="15">
        <v>996878</v>
      </c>
      <c r="L314" s="18">
        <f t="shared" si="77"/>
        <v>12021023.08</v>
      </c>
      <c r="M314" s="15">
        <v>24021741</v>
      </c>
      <c r="P314" s="18">
        <f t="shared" si="78"/>
        <v>24021741</v>
      </c>
      <c r="Q314" s="15">
        <v>54731716.21</v>
      </c>
      <c r="S314" s="15">
        <v>1246904</v>
      </c>
      <c r="T314" s="19">
        <f t="shared" si="79"/>
        <v>55978620.21</v>
      </c>
      <c r="U314" s="18">
        <f t="shared" si="80"/>
        <v>92021384.29</v>
      </c>
      <c r="V314" s="20">
        <f t="shared" si="81"/>
        <v>1.5938923666750138</v>
      </c>
      <c r="W314" s="20">
        <f t="shared" si="94"/>
        <v>0.03631223183192306</v>
      </c>
      <c r="X314" s="20">
        <f t="shared" si="82"/>
        <v>0</v>
      </c>
      <c r="Y314" s="20">
        <f t="shared" si="83"/>
        <v>1.6302045985069367</v>
      </c>
      <c r="Z314" s="21">
        <f t="shared" si="84"/>
        <v>0.6995590905141144</v>
      </c>
      <c r="AA314" s="21">
        <f t="shared" si="85"/>
        <v>0.3500752078250272</v>
      </c>
      <c r="AB314" s="22"/>
      <c r="AC314" s="21">
        <f t="shared" si="86"/>
        <v>2.6798388968460785</v>
      </c>
      <c r="AD314" s="30">
        <v>265281.81937344343</v>
      </c>
      <c r="AE314" s="24">
        <f t="shared" si="87"/>
        <v>7109.125381830493</v>
      </c>
      <c r="AF314" s="25"/>
      <c r="AG314" s="26">
        <f t="shared" si="88"/>
        <v>3259768521.9289913</v>
      </c>
      <c r="AH314" s="20">
        <f t="shared" si="89"/>
        <v>0.36876922392288375</v>
      </c>
      <c r="AI314" s="20">
        <f t="shared" si="90"/>
        <v>0.7369155459475683</v>
      </c>
      <c r="AJ314" s="20">
        <f t="shared" si="91"/>
        <v>1.6790062190554598</v>
      </c>
      <c r="AK314" s="20">
        <f t="shared" si="92"/>
        <v>1.7172575240672074</v>
      </c>
      <c r="AL314" s="20">
        <f t="shared" si="93"/>
        <v>2.823</v>
      </c>
    </row>
    <row r="315" spans="1:38" ht="15">
      <c r="A315" s="12" t="s">
        <v>664</v>
      </c>
      <c r="B315" s="13" t="s">
        <v>665</v>
      </c>
      <c r="C315" s="14" t="s">
        <v>634</v>
      </c>
      <c r="D315" s="61"/>
      <c r="E315" s="32">
        <v>2244782882</v>
      </c>
      <c r="F315" s="29">
        <v>36.39</v>
      </c>
      <c r="G315" s="17">
        <f t="shared" si="76"/>
        <v>0.3639</v>
      </c>
      <c r="H315" s="15">
        <v>19787586.73</v>
      </c>
      <c r="K315" s="15">
        <v>1808242.98</v>
      </c>
      <c r="L315" s="18">
        <f t="shared" si="77"/>
        <v>21595829.71</v>
      </c>
      <c r="M315" s="15">
        <v>82567560</v>
      </c>
      <c r="P315" s="18">
        <f t="shared" si="78"/>
        <v>82567560</v>
      </c>
      <c r="Q315" s="15">
        <v>35460228.99</v>
      </c>
      <c r="S315" s="15">
        <v>2052035.15</v>
      </c>
      <c r="T315" s="19">
        <f t="shared" si="79"/>
        <v>37512264.14</v>
      </c>
      <c r="U315" s="18">
        <f t="shared" si="80"/>
        <v>141675653.85</v>
      </c>
      <c r="V315" s="20">
        <f t="shared" si="81"/>
        <v>1.5796729952968342</v>
      </c>
      <c r="W315" s="20">
        <f t="shared" si="94"/>
        <v>0.09141352450851414</v>
      </c>
      <c r="X315" s="20">
        <f t="shared" si="82"/>
        <v>0</v>
      </c>
      <c r="Y315" s="20">
        <f t="shared" si="83"/>
        <v>1.6710865198053486</v>
      </c>
      <c r="Z315" s="21">
        <f t="shared" si="84"/>
        <v>3.67819804142644</v>
      </c>
      <c r="AA315" s="21">
        <f t="shared" si="85"/>
        <v>0.9620453667554296</v>
      </c>
      <c r="AB315" s="22"/>
      <c r="AC315" s="21">
        <f t="shared" si="86"/>
        <v>6.3113299279872175</v>
      </c>
      <c r="AD315" s="30">
        <v>111029.18925108787</v>
      </c>
      <c r="AE315" s="24">
        <f t="shared" si="87"/>
        <v>7007.418450005475</v>
      </c>
      <c r="AF315" s="25"/>
      <c r="AG315" s="26">
        <f t="shared" si="88"/>
        <v>6168680632.04177</v>
      </c>
      <c r="AH315" s="20">
        <f t="shared" si="89"/>
        <v>0.3500883089623008</v>
      </c>
      <c r="AI315" s="20">
        <f t="shared" si="90"/>
        <v>1.3384962672750815</v>
      </c>
      <c r="AJ315" s="20">
        <f t="shared" si="91"/>
        <v>0.574843002988518</v>
      </c>
      <c r="AK315" s="20">
        <f t="shared" si="92"/>
        <v>0.6081083845571662</v>
      </c>
      <c r="AL315" s="20">
        <f t="shared" si="93"/>
        <v>2.2960000000000003</v>
      </c>
    </row>
    <row r="316" spans="1:38" ht="15">
      <c r="A316" s="12" t="s">
        <v>666</v>
      </c>
      <c r="B316" s="13" t="s">
        <v>667</v>
      </c>
      <c r="C316" s="14" t="s">
        <v>634</v>
      </c>
      <c r="D316" s="61"/>
      <c r="E316" s="32">
        <v>3706845093</v>
      </c>
      <c r="F316" s="29">
        <v>95.02</v>
      </c>
      <c r="G316" s="17">
        <f t="shared" si="76"/>
        <v>0.9501999999999999</v>
      </c>
      <c r="H316" s="15">
        <v>12860855.17</v>
      </c>
      <c r="K316" s="15">
        <v>1180401.95</v>
      </c>
      <c r="L316" s="18">
        <f t="shared" si="77"/>
        <v>14041257.12</v>
      </c>
      <c r="N316" s="15">
        <v>60852146.53</v>
      </c>
      <c r="P316" s="18">
        <f t="shared" si="78"/>
        <v>60852146.53</v>
      </c>
      <c r="Q316" s="15">
        <v>12009202.3</v>
      </c>
      <c r="R316" s="15">
        <v>370684.51</v>
      </c>
      <c r="S316" s="15">
        <v>1292281.7</v>
      </c>
      <c r="T316" s="19">
        <f t="shared" si="79"/>
        <v>13672168.51</v>
      </c>
      <c r="U316" s="18">
        <f t="shared" si="80"/>
        <v>88565572.16000001</v>
      </c>
      <c r="V316" s="20">
        <f t="shared" si="81"/>
        <v>0.3239736756919828</v>
      </c>
      <c r="W316" s="20">
        <f t="shared" si="94"/>
        <v>0.034862036788112415</v>
      </c>
      <c r="X316" s="20">
        <f t="shared" si="82"/>
        <v>0.010000000018883983</v>
      </c>
      <c r="Y316" s="20">
        <f t="shared" si="83"/>
        <v>0.3688357124989793</v>
      </c>
      <c r="Z316" s="21">
        <f t="shared" si="84"/>
        <v>1.6416155788358433</v>
      </c>
      <c r="AA316" s="21">
        <f t="shared" si="85"/>
        <v>0.37879265973416276</v>
      </c>
      <c r="AB316" s="22"/>
      <c r="AC316" s="21">
        <f t="shared" si="86"/>
        <v>2.389243951068986</v>
      </c>
      <c r="AD316" s="30">
        <v>387789.0138408305</v>
      </c>
      <c r="AE316" s="24">
        <f t="shared" si="87"/>
        <v>9265.225556102114</v>
      </c>
      <c r="AF316" s="25"/>
      <c r="AG316" s="26">
        <f t="shared" si="88"/>
        <v>3901120914.5443068</v>
      </c>
      <c r="AH316" s="20">
        <f t="shared" si="89"/>
        <v>0.3599287852794014</v>
      </c>
      <c r="AI316" s="20">
        <f t="shared" si="90"/>
        <v>1.559863123009818</v>
      </c>
      <c r="AJ316" s="20">
        <f t="shared" si="91"/>
        <v>0.3078397866425221</v>
      </c>
      <c r="AK316" s="20">
        <f t="shared" si="92"/>
        <v>0.35046769401653005</v>
      </c>
      <c r="AL316" s="20">
        <f t="shared" si="93"/>
        <v>2.27</v>
      </c>
    </row>
    <row r="317" spans="1:38" ht="15">
      <c r="A317" s="12" t="s">
        <v>668</v>
      </c>
      <c r="B317" s="13" t="s">
        <v>669</v>
      </c>
      <c r="C317" s="14" t="s">
        <v>634</v>
      </c>
      <c r="D317" s="61"/>
      <c r="E317" s="32">
        <v>2281711612</v>
      </c>
      <c r="F317" s="29">
        <v>48.5</v>
      </c>
      <c r="G317" s="17">
        <f t="shared" si="76"/>
        <v>0.485</v>
      </c>
      <c r="H317" s="15">
        <v>16549101.02</v>
      </c>
      <c r="K317" s="15">
        <v>1519847.49</v>
      </c>
      <c r="L317" s="18">
        <f t="shared" si="77"/>
        <v>18068948.509999998</v>
      </c>
      <c r="M317" s="15">
        <v>56924062</v>
      </c>
      <c r="P317" s="18">
        <f t="shared" si="78"/>
        <v>56924062</v>
      </c>
      <c r="Q317" s="15">
        <v>25456440.59</v>
      </c>
      <c r="R317" s="15">
        <v>456342.32</v>
      </c>
      <c r="S317" s="15">
        <v>1663740.94</v>
      </c>
      <c r="T317" s="19">
        <f t="shared" si="79"/>
        <v>27576523.85</v>
      </c>
      <c r="U317" s="18">
        <f t="shared" si="80"/>
        <v>102569534.35999998</v>
      </c>
      <c r="V317" s="20">
        <f t="shared" si="81"/>
        <v>1.115673008636115</v>
      </c>
      <c r="W317" s="20">
        <f t="shared" si="94"/>
        <v>0.07291635504022671</v>
      </c>
      <c r="X317" s="20">
        <f t="shared" si="82"/>
        <v>0.019999999894815806</v>
      </c>
      <c r="Y317" s="20">
        <f t="shared" si="83"/>
        <v>1.2085893635711575</v>
      </c>
      <c r="Z317" s="21">
        <f t="shared" si="84"/>
        <v>2.494796524706471</v>
      </c>
      <c r="AA317" s="21">
        <f t="shared" si="85"/>
        <v>0.7919032543364204</v>
      </c>
      <c r="AB317" s="22"/>
      <c r="AC317" s="21">
        <f t="shared" si="86"/>
        <v>4.495289142614048</v>
      </c>
      <c r="AD317" s="30">
        <v>143746.2972208354</v>
      </c>
      <c r="AE317" s="24">
        <f t="shared" si="87"/>
        <v>6461.811691877933</v>
      </c>
      <c r="AF317" s="25"/>
      <c r="AG317" s="26">
        <f t="shared" si="88"/>
        <v>4704560024.742269</v>
      </c>
      <c r="AH317" s="20">
        <f t="shared" si="89"/>
        <v>0.38407307835316384</v>
      </c>
      <c r="AI317" s="20">
        <f t="shared" si="90"/>
        <v>1.2099763144826383</v>
      </c>
      <c r="AJ317" s="20">
        <f t="shared" si="91"/>
        <v>0.5411014091885157</v>
      </c>
      <c r="AK317" s="20">
        <f t="shared" si="92"/>
        <v>0.5861658413320114</v>
      </c>
      <c r="AL317" s="20">
        <f t="shared" si="93"/>
        <v>2.1799999999999997</v>
      </c>
    </row>
    <row r="318" spans="1:38" ht="15">
      <c r="A318" s="12" t="s">
        <v>670</v>
      </c>
      <c r="B318" s="13" t="s">
        <v>671</v>
      </c>
      <c r="C318" s="14" t="s">
        <v>634</v>
      </c>
      <c r="D318" s="61"/>
      <c r="E318" s="32">
        <v>868817000</v>
      </c>
      <c r="F318" s="29">
        <v>99.02</v>
      </c>
      <c r="G318" s="17">
        <f t="shared" si="76"/>
        <v>0.9902</v>
      </c>
      <c r="H318" s="15">
        <v>2883022.2600000002</v>
      </c>
      <c r="K318" s="15">
        <v>263575.98</v>
      </c>
      <c r="L318" s="18">
        <f t="shared" si="77"/>
        <v>3146598.24</v>
      </c>
      <c r="M318" s="15">
        <v>8638958</v>
      </c>
      <c r="P318" s="18">
        <f t="shared" si="78"/>
        <v>8638958</v>
      </c>
      <c r="Q318" s="15">
        <v>8199492.79</v>
      </c>
      <c r="S318" s="15">
        <v>309003</v>
      </c>
      <c r="T318" s="19">
        <f t="shared" si="79"/>
        <v>8508495.79</v>
      </c>
      <c r="U318" s="18">
        <f t="shared" si="80"/>
        <v>20294052.03</v>
      </c>
      <c r="V318" s="20">
        <f t="shared" si="81"/>
        <v>0.9437537237415935</v>
      </c>
      <c r="W318" s="20">
        <f t="shared" si="94"/>
        <v>0.03556594771971543</v>
      </c>
      <c r="X318" s="20">
        <f t="shared" si="82"/>
        <v>0</v>
      </c>
      <c r="Y318" s="20">
        <f t="shared" si="83"/>
        <v>0.9793196714613088</v>
      </c>
      <c r="Z318" s="21">
        <f t="shared" si="84"/>
        <v>0.9943357461928115</v>
      </c>
      <c r="AA318" s="21">
        <f t="shared" si="85"/>
        <v>0.3621704271440361</v>
      </c>
      <c r="AB318" s="22"/>
      <c r="AC318" s="21">
        <f t="shared" si="86"/>
        <v>2.335825844798157</v>
      </c>
      <c r="AD318" s="30">
        <v>275086.28252788103</v>
      </c>
      <c r="AE318" s="24">
        <f t="shared" si="87"/>
        <v>6425.5364827807225</v>
      </c>
      <c r="AF318" s="25"/>
      <c r="AG318" s="26">
        <f t="shared" si="88"/>
        <v>877415673.6012927</v>
      </c>
      <c r="AH318" s="20">
        <f t="shared" si="89"/>
        <v>0.3586211569580245</v>
      </c>
      <c r="AI318" s="20">
        <f t="shared" si="90"/>
        <v>0.9845912558801221</v>
      </c>
      <c r="AJ318" s="20">
        <f t="shared" si="91"/>
        <v>0.9345049372489258</v>
      </c>
      <c r="AK318" s="20">
        <f t="shared" si="92"/>
        <v>0.9697223386809879</v>
      </c>
      <c r="AL318" s="20">
        <f t="shared" si="93"/>
        <v>2.314</v>
      </c>
    </row>
    <row r="319" spans="1:38" ht="15">
      <c r="A319" s="12" t="s">
        <v>672</v>
      </c>
      <c r="B319" s="13" t="s">
        <v>673</v>
      </c>
      <c r="C319" s="14" t="s">
        <v>634</v>
      </c>
      <c r="D319" s="61"/>
      <c r="E319" s="32">
        <v>3620589459</v>
      </c>
      <c r="F319" s="29">
        <v>47.06</v>
      </c>
      <c r="G319" s="17">
        <f t="shared" si="76"/>
        <v>0.4706</v>
      </c>
      <c r="H319" s="15">
        <v>26523241.52</v>
      </c>
      <c r="K319" s="15">
        <v>2435410.17</v>
      </c>
      <c r="L319" s="18">
        <f t="shared" si="77"/>
        <v>28958651.689999998</v>
      </c>
      <c r="M319" s="15">
        <v>103293575</v>
      </c>
      <c r="P319" s="18">
        <f t="shared" si="78"/>
        <v>103293575</v>
      </c>
      <c r="Q319" s="15">
        <v>26104314.31</v>
      </c>
      <c r="R319" s="15">
        <v>1448236</v>
      </c>
      <c r="S319" s="15">
        <v>2777463</v>
      </c>
      <c r="T319" s="19">
        <f t="shared" si="79"/>
        <v>30330013.31</v>
      </c>
      <c r="U319" s="18">
        <f t="shared" si="80"/>
        <v>162582240</v>
      </c>
      <c r="V319" s="20">
        <f t="shared" si="81"/>
        <v>0.7209962522845648</v>
      </c>
      <c r="W319" s="20">
        <f t="shared" si="94"/>
        <v>0.07671300575368548</v>
      </c>
      <c r="X319" s="20">
        <f t="shared" si="82"/>
        <v>0.04000000597692731</v>
      </c>
      <c r="Y319" s="20">
        <f t="shared" si="83"/>
        <v>0.8377092640151776</v>
      </c>
      <c r="Z319" s="21">
        <f t="shared" si="84"/>
        <v>2.8529491169796835</v>
      </c>
      <c r="AA319" s="21">
        <f t="shared" si="85"/>
        <v>0.7998325139575013</v>
      </c>
      <c r="AB319" s="22"/>
      <c r="AC319" s="21">
        <f t="shared" si="86"/>
        <v>4.490490894952362</v>
      </c>
      <c r="AD319" s="30">
        <v>189747.24574562465</v>
      </c>
      <c r="AE319" s="24">
        <f t="shared" si="87"/>
        <v>8520.58279363016</v>
      </c>
      <c r="AF319" s="25"/>
      <c r="AG319" s="26">
        <f t="shared" si="88"/>
        <v>7693560261.368465</v>
      </c>
      <c r="AH319" s="20">
        <f t="shared" si="89"/>
        <v>0.37640118106840015</v>
      </c>
      <c r="AI319" s="20">
        <f t="shared" si="90"/>
        <v>1.3425978544506392</v>
      </c>
      <c r="AJ319" s="20">
        <f t="shared" si="91"/>
        <v>0.3393008363251162</v>
      </c>
      <c r="AK319" s="20">
        <f t="shared" si="92"/>
        <v>0.3942259796455426</v>
      </c>
      <c r="AL319" s="20">
        <f t="shared" si="93"/>
        <v>2.113</v>
      </c>
    </row>
    <row r="320" spans="1:38" ht="15">
      <c r="A320" s="12" t="s">
        <v>674</v>
      </c>
      <c r="B320" s="13" t="s">
        <v>675</v>
      </c>
      <c r="C320" s="14" t="s">
        <v>634</v>
      </c>
      <c r="D320" s="61"/>
      <c r="E320" s="32">
        <v>1416666865</v>
      </c>
      <c r="F320" s="29">
        <v>38.59</v>
      </c>
      <c r="G320" s="17">
        <f t="shared" si="76"/>
        <v>0.3859</v>
      </c>
      <c r="H320" s="15">
        <v>12834550.91</v>
      </c>
      <c r="K320" s="15">
        <v>1178145.09</v>
      </c>
      <c r="L320" s="18">
        <f t="shared" si="77"/>
        <v>14012696</v>
      </c>
      <c r="M320" s="15">
        <v>41945847.5</v>
      </c>
      <c r="P320" s="18">
        <f t="shared" si="78"/>
        <v>41945847.5</v>
      </c>
      <c r="Q320" s="15">
        <v>17009733</v>
      </c>
      <c r="S320" s="15">
        <v>1310958</v>
      </c>
      <c r="T320" s="19">
        <f t="shared" si="79"/>
        <v>18320691</v>
      </c>
      <c r="U320" s="18">
        <f t="shared" si="80"/>
        <v>74279234.5</v>
      </c>
      <c r="V320" s="20">
        <f t="shared" si="81"/>
        <v>1.2006868671979563</v>
      </c>
      <c r="W320" s="20">
        <f t="shared" si="94"/>
        <v>0.09253819880935804</v>
      </c>
      <c r="X320" s="20">
        <f t="shared" si="82"/>
        <v>0</v>
      </c>
      <c r="Y320" s="20">
        <f t="shared" si="83"/>
        <v>1.2932250660073144</v>
      </c>
      <c r="Z320" s="21">
        <f t="shared" si="84"/>
        <v>2.960882938417565</v>
      </c>
      <c r="AA320" s="21">
        <f t="shared" si="85"/>
        <v>0.989131343874553</v>
      </c>
      <c r="AB320" s="22"/>
      <c r="AC320" s="21">
        <f t="shared" si="86"/>
        <v>5.243239348299433</v>
      </c>
      <c r="AD320" s="30">
        <v>122903.88032764127</v>
      </c>
      <c r="AE320" s="24">
        <f t="shared" si="87"/>
        <v>6444.144613925732</v>
      </c>
      <c r="AF320" s="25"/>
      <c r="AG320" s="26">
        <f t="shared" si="88"/>
        <v>3671072466.9603524</v>
      </c>
      <c r="AH320" s="20">
        <f t="shared" si="89"/>
        <v>0.38170578560119</v>
      </c>
      <c r="AI320" s="20">
        <f t="shared" si="90"/>
        <v>1.1426047259353385</v>
      </c>
      <c r="AJ320" s="20">
        <f t="shared" si="91"/>
        <v>0.4633450620516913</v>
      </c>
      <c r="AK320" s="20">
        <f t="shared" si="92"/>
        <v>0.4990555529722226</v>
      </c>
      <c r="AL320" s="20">
        <f t="shared" si="93"/>
        <v>2.024</v>
      </c>
    </row>
    <row r="321" spans="1:38" ht="15">
      <c r="A321" s="12" t="s">
        <v>676</v>
      </c>
      <c r="B321" s="13" t="s">
        <v>677</v>
      </c>
      <c r="C321" s="14" t="s">
        <v>634</v>
      </c>
      <c r="D321" s="61"/>
      <c r="E321" s="32">
        <v>421101082</v>
      </c>
      <c r="F321" s="29">
        <v>31.19</v>
      </c>
      <c r="G321" s="17">
        <f t="shared" si="76"/>
        <v>0.3119</v>
      </c>
      <c r="H321" s="15">
        <v>4706251.329999999</v>
      </c>
      <c r="K321" s="15">
        <v>432098.78</v>
      </c>
      <c r="L321" s="18">
        <f t="shared" si="77"/>
        <v>5138350.109999999</v>
      </c>
      <c r="M321" s="15">
        <v>14811257</v>
      </c>
      <c r="P321" s="18">
        <f t="shared" si="78"/>
        <v>14811257</v>
      </c>
      <c r="Q321" s="15">
        <v>7850809.86</v>
      </c>
      <c r="S321" s="15">
        <v>480577.7</v>
      </c>
      <c r="T321" s="19">
        <f t="shared" si="79"/>
        <v>8331387.5600000005</v>
      </c>
      <c r="U321" s="18">
        <f t="shared" si="80"/>
        <v>28280994.67</v>
      </c>
      <c r="V321" s="20">
        <f t="shared" si="81"/>
        <v>1.8643528111381105</v>
      </c>
      <c r="W321" s="20">
        <f t="shared" si="94"/>
        <v>0.11412407152162102</v>
      </c>
      <c r="X321" s="20">
        <f t="shared" si="82"/>
        <v>0</v>
      </c>
      <c r="Y321" s="20">
        <f t="shared" si="83"/>
        <v>1.9784768826597317</v>
      </c>
      <c r="Z321" s="21">
        <f t="shared" si="84"/>
        <v>3.517268806257781</v>
      </c>
      <c r="AA321" s="21">
        <f t="shared" si="85"/>
        <v>1.2202177409746005</v>
      </c>
      <c r="AB321" s="22"/>
      <c r="AC321" s="21">
        <f t="shared" si="86"/>
        <v>6.715963429892113</v>
      </c>
      <c r="AD321" s="30">
        <v>82746.13646633529</v>
      </c>
      <c r="AE321" s="24">
        <f t="shared" si="87"/>
        <v>5557.2002647277</v>
      </c>
      <c r="AF321" s="25"/>
      <c r="AG321" s="26">
        <f t="shared" si="88"/>
        <v>1350115684.5142674</v>
      </c>
      <c r="AH321" s="20">
        <f t="shared" si="89"/>
        <v>0.3805859134099778</v>
      </c>
      <c r="AI321" s="20">
        <f t="shared" si="90"/>
        <v>1.0970361406718019</v>
      </c>
      <c r="AJ321" s="20">
        <f t="shared" si="91"/>
        <v>0.5814916417939767</v>
      </c>
      <c r="AK321" s="20">
        <f t="shared" si="92"/>
        <v>0.6170869397015704</v>
      </c>
      <c r="AL321" s="20">
        <f t="shared" si="93"/>
        <v>2.0949999999999998</v>
      </c>
    </row>
    <row r="322" spans="1:38" ht="15">
      <c r="A322" s="12" t="s">
        <v>678</v>
      </c>
      <c r="B322" s="13" t="s">
        <v>679</v>
      </c>
      <c r="C322" s="14" t="s">
        <v>634</v>
      </c>
      <c r="D322" s="61"/>
      <c r="E322" s="32">
        <v>741357090</v>
      </c>
      <c r="F322" s="29">
        <v>95.35</v>
      </c>
      <c r="G322" s="17">
        <f aca="true" t="shared" si="95" ref="G322:G385">F322/100</f>
        <v>0.9534999999999999</v>
      </c>
      <c r="H322" s="15">
        <v>2748327.85</v>
      </c>
      <c r="K322" s="15">
        <v>252353.69</v>
      </c>
      <c r="L322" s="18">
        <f aca="true" t="shared" si="96" ref="L322:L385">SUM(H322:K322)</f>
        <v>3000681.54</v>
      </c>
      <c r="N322" s="15">
        <v>11660426</v>
      </c>
      <c r="P322" s="18">
        <f aca="true" t="shared" si="97" ref="P322:P385">SUM(M322:O322)</f>
        <v>11660426</v>
      </c>
      <c r="Q322" s="15">
        <v>6137984</v>
      </c>
      <c r="S322" s="15">
        <v>278483.11</v>
      </c>
      <c r="T322" s="19">
        <f aca="true" t="shared" si="98" ref="T322:T385">SUM(Q322:S322)</f>
        <v>6416467.11</v>
      </c>
      <c r="U322" s="18">
        <f aca="true" t="shared" si="99" ref="U322:U385">S322+R322+Q322+O322+N322+M322+K322+J322+I322+H322</f>
        <v>21077574.650000002</v>
      </c>
      <c r="V322" s="20">
        <f aca="true" t="shared" si="100" ref="V322:V385">(Q322/$E322)*100</f>
        <v>0.8279389356079404</v>
      </c>
      <c r="W322" s="20">
        <f t="shared" si="94"/>
        <v>0.03756396394617336</v>
      </c>
      <c r="X322" s="20">
        <f aca="true" t="shared" si="101" ref="X322:X385">(R322/$E322)*100</f>
        <v>0</v>
      </c>
      <c r="Y322" s="20">
        <f aca="true" t="shared" si="102" ref="Y322:Y385">(T322/$E322)*100</f>
        <v>0.8655028995541137</v>
      </c>
      <c r="Z322" s="21">
        <f aca="true" t="shared" si="103" ref="Z322:Z385">(P322/E322)*100</f>
        <v>1.5728487873502364</v>
      </c>
      <c r="AA322" s="21">
        <f aca="true" t="shared" si="104" ref="AA322:AA385">(L322/E322)*100</f>
        <v>0.40475522261478614</v>
      </c>
      <c r="AB322" s="22"/>
      <c r="AC322" s="21">
        <f aca="true" t="shared" si="105" ref="AC322:AC385">((U322/E322)*100)-AB322</f>
        <v>2.8431069095191366</v>
      </c>
      <c r="AD322" s="30">
        <v>254887.54434371306</v>
      </c>
      <c r="AE322" s="24">
        <f aca="true" t="shared" si="106" ref="AE322:AE385">AD322/100*AC322</f>
        <v>7246.72538473976</v>
      </c>
      <c r="AF322" s="25"/>
      <c r="AG322" s="26">
        <f aca="true" t="shared" si="107" ref="AG322:AG385">E322/G322</f>
        <v>777511368.641846</v>
      </c>
      <c r="AH322" s="20">
        <f aca="true" t="shared" si="108" ref="AH322:AH385">(L322/AG322)*100</f>
        <v>0.3859341047631985</v>
      </c>
      <c r="AI322" s="20">
        <f aca="true" t="shared" si="109" ref="AI322:AI385">(P322/AG322)*100</f>
        <v>1.49971131873845</v>
      </c>
      <c r="AJ322" s="20">
        <f aca="true" t="shared" si="110" ref="AJ322:AJ385">(Q322/AG322)*100</f>
        <v>0.7894397751021709</v>
      </c>
      <c r="AK322" s="20">
        <f aca="true" t="shared" si="111" ref="AK322:AK385">(T322/AG322)*100</f>
        <v>0.8252570147248472</v>
      </c>
      <c r="AL322" s="20">
        <f aca="true" t="shared" si="112" ref="AL322:AL385">ROUND(AH322,3)+ROUND(AI322,3)+ROUND(AK322,3)</f>
        <v>2.7110000000000003</v>
      </c>
    </row>
    <row r="323" spans="1:38" ht="15">
      <c r="A323" s="12" t="s">
        <v>680</v>
      </c>
      <c r="B323" s="13" t="s">
        <v>681</v>
      </c>
      <c r="C323" s="14" t="s">
        <v>634</v>
      </c>
      <c r="D323" s="61" t="s">
        <v>1171</v>
      </c>
      <c r="E323" s="32">
        <v>3140689276</v>
      </c>
      <c r="F323" s="29">
        <v>28.05</v>
      </c>
      <c r="G323" s="17">
        <f t="shared" si="95"/>
        <v>0.2805</v>
      </c>
      <c r="H323" s="15">
        <v>38708611.089999996</v>
      </c>
      <c r="K323" s="15">
        <v>3556127.15</v>
      </c>
      <c r="L323" s="18">
        <f t="shared" si="96"/>
        <v>42264738.239999995</v>
      </c>
      <c r="M323" s="15">
        <v>162322552</v>
      </c>
      <c r="P323" s="18">
        <f t="shared" si="97"/>
        <v>162322552</v>
      </c>
      <c r="Q323" s="15">
        <v>77664558</v>
      </c>
      <c r="S323" s="15">
        <v>3967041</v>
      </c>
      <c r="T323" s="19">
        <f t="shared" si="98"/>
        <v>81631599</v>
      </c>
      <c r="U323" s="18">
        <f t="shared" si="99"/>
        <v>286218889.24</v>
      </c>
      <c r="V323" s="20">
        <f t="shared" si="100"/>
        <v>2.472850739915094</v>
      </c>
      <c r="W323" s="20">
        <f aca="true" t="shared" si="113" ref="W323:W386">(S323/$E323)*100</f>
        <v>0.12631115820067518</v>
      </c>
      <c r="X323" s="20">
        <f t="shared" si="101"/>
        <v>0</v>
      </c>
      <c r="Y323" s="20">
        <f t="shared" si="102"/>
        <v>2.599161898115769</v>
      </c>
      <c r="Z323" s="21">
        <f t="shared" si="103"/>
        <v>5.168373491781235</v>
      </c>
      <c r="AA323" s="21">
        <f t="shared" si="104"/>
        <v>1.3457153677370022</v>
      </c>
      <c r="AB323" s="22"/>
      <c r="AC323" s="21">
        <f t="shared" si="105"/>
        <v>9.113250757634008</v>
      </c>
      <c r="AD323" s="30">
        <v>75742.98119761383</v>
      </c>
      <c r="AE323" s="24">
        <f t="shared" si="106"/>
        <v>6902.647807846127</v>
      </c>
      <c r="AF323" s="25"/>
      <c r="AG323" s="26">
        <f t="shared" si="107"/>
        <v>11196753212.12121</v>
      </c>
      <c r="AH323" s="20">
        <f t="shared" si="108"/>
        <v>0.3774731606502292</v>
      </c>
      <c r="AI323" s="20">
        <f t="shared" si="109"/>
        <v>1.4497287644446366</v>
      </c>
      <c r="AJ323" s="20">
        <f t="shared" si="110"/>
        <v>0.693634632546184</v>
      </c>
      <c r="AK323" s="20">
        <f t="shared" si="111"/>
        <v>0.7290649124214733</v>
      </c>
      <c r="AL323" s="20">
        <f t="shared" si="112"/>
        <v>2.556</v>
      </c>
    </row>
    <row r="324" spans="1:38" ht="15">
      <c r="A324" s="12" t="s">
        <v>682</v>
      </c>
      <c r="B324" s="13" t="s">
        <v>683</v>
      </c>
      <c r="C324" s="14" t="s">
        <v>684</v>
      </c>
      <c r="D324" s="61"/>
      <c r="E324" s="32">
        <v>582163095</v>
      </c>
      <c r="F324" s="29">
        <v>112.53</v>
      </c>
      <c r="G324" s="17">
        <f t="shared" si="95"/>
        <v>1.1253</v>
      </c>
      <c r="H324" s="15">
        <v>1546823.26</v>
      </c>
      <c r="I324" s="15">
        <v>89988.93</v>
      </c>
      <c r="K324" s="15">
        <v>89657.11</v>
      </c>
      <c r="L324" s="18">
        <f t="shared" si="96"/>
        <v>1726469.3</v>
      </c>
      <c r="M324" s="15">
        <v>37188</v>
      </c>
      <c r="P324" s="18">
        <f t="shared" si="97"/>
        <v>37188</v>
      </c>
      <c r="Q324" s="15">
        <v>2218918.87</v>
      </c>
      <c r="T324" s="19">
        <f t="shared" si="98"/>
        <v>2218918.87</v>
      </c>
      <c r="U324" s="18">
        <f t="shared" si="99"/>
        <v>3982576.17</v>
      </c>
      <c r="V324" s="20">
        <f t="shared" si="100"/>
        <v>0.3811507271858241</v>
      </c>
      <c r="W324" s="20">
        <f t="shared" si="113"/>
        <v>0</v>
      </c>
      <c r="X324" s="20">
        <f t="shared" si="101"/>
        <v>0</v>
      </c>
      <c r="Y324" s="20">
        <f t="shared" si="102"/>
        <v>0.3811507271858241</v>
      </c>
      <c r="Z324" s="21">
        <f t="shared" si="103"/>
        <v>0.006387900627744189</v>
      </c>
      <c r="AA324" s="21">
        <f t="shared" si="104"/>
        <v>0.296561103723004</v>
      </c>
      <c r="AB324" s="22"/>
      <c r="AC324" s="21">
        <f t="shared" si="105"/>
        <v>0.6840997315365722</v>
      </c>
      <c r="AD324" s="30">
        <v>1807676.3513513512</v>
      </c>
      <c r="AE324" s="24">
        <f t="shared" si="106"/>
        <v>12366.309066644699</v>
      </c>
      <c r="AF324" s="25"/>
      <c r="AG324" s="26">
        <f t="shared" si="107"/>
        <v>517340349.2402026</v>
      </c>
      <c r="AH324" s="20">
        <f t="shared" si="108"/>
        <v>0.33372021001949637</v>
      </c>
      <c r="AI324" s="20">
        <f t="shared" si="109"/>
        <v>0.007188304576400537</v>
      </c>
      <c r="AJ324" s="20">
        <f t="shared" si="110"/>
        <v>0.4289089133022079</v>
      </c>
      <c r="AK324" s="20">
        <f t="shared" si="111"/>
        <v>0.4289089133022079</v>
      </c>
      <c r="AL324" s="20">
        <f t="shared" si="112"/>
        <v>0.77</v>
      </c>
    </row>
    <row r="325" spans="1:38" ht="15">
      <c r="A325" s="12" t="s">
        <v>685</v>
      </c>
      <c r="B325" s="13" t="s">
        <v>686</v>
      </c>
      <c r="C325" s="14" t="s">
        <v>684</v>
      </c>
      <c r="D325" s="61"/>
      <c r="E325" s="32">
        <v>192662900</v>
      </c>
      <c r="F325" s="29">
        <v>99.15</v>
      </c>
      <c r="G325" s="17">
        <f t="shared" si="95"/>
        <v>0.9915</v>
      </c>
      <c r="H325" s="15">
        <v>515772.06</v>
      </c>
      <c r="I325" s="15">
        <v>29999.23</v>
      </c>
      <c r="J325" s="15">
        <v>10287.17</v>
      </c>
      <c r="K325" s="15">
        <v>29912.62</v>
      </c>
      <c r="L325" s="18">
        <f t="shared" si="96"/>
        <v>585971.0800000001</v>
      </c>
      <c r="N325" s="15">
        <v>3129057.49</v>
      </c>
      <c r="P325" s="18">
        <f t="shared" si="97"/>
        <v>3129057.49</v>
      </c>
      <c r="Q325" s="15">
        <v>1304235</v>
      </c>
      <c r="R325" s="15">
        <v>86680.31</v>
      </c>
      <c r="T325" s="19">
        <f t="shared" si="98"/>
        <v>1390915.31</v>
      </c>
      <c r="U325" s="18">
        <f t="shared" si="99"/>
        <v>5105943.880000001</v>
      </c>
      <c r="V325" s="20">
        <f t="shared" si="100"/>
        <v>0.6769518158399983</v>
      </c>
      <c r="W325" s="20">
        <f t="shared" si="113"/>
        <v>0</v>
      </c>
      <c r="X325" s="20">
        <f t="shared" si="101"/>
        <v>0.04499065985200057</v>
      </c>
      <c r="Y325" s="20">
        <f t="shared" si="102"/>
        <v>0.7219424756919989</v>
      </c>
      <c r="Z325" s="21">
        <f t="shared" si="103"/>
        <v>1.624110033639066</v>
      </c>
      <c r="AA325" s="21">
        <f t="shared" si="104"/>
        <v>0.30414318480620817</v>
      </c>
      <c r="AB325" s="22"/>
      <c r="AC325" s="21">
        <f t="shared" si="105"/>
        <v>2.6501956941372735</v>
      </c>
      <c r="AD325" s="30">
        <v>290098.3164983165</v>
      </c>
      <c r="AE325" s="24">
        <f t="shared" si="106"/>
        <v>7688.173092603103</v>
      </c>
      <c r="AF325" s="25"/>
      <c r="AG325" s="26">
        <f t="shared" si="107"/>
        <v>194314573.87796268</v>
      </c>
      <c r="AH325" s="20">
        <f t="shared" si="108"/>
        <v>0.3015579677353554</v>
      </c>
      <c r="AI325" s="20">
        <f t="shared" si="109"/>
        <v>1.610305098353134</v>
      </c>
      <c r="AJ325" s="20">
        <f t="shared" si="110"/>
        <v>0.6711977254053583</v>
      </c>
      <c r="AK325" s="20">
        <f t="shared" si="111"/>
        <v>0.7158059646486169</v>
      </c>
      <c r="AL325" s="20">
        <f t="shared" si="112"/>
        <v>2.628</v>
      </c>
    </row>
    <row r="326" spans="1:38" ht="15">
      <c r="A326" s="12" t="s">
        <v>687</v>
      </c>
      <c r="B326" s="13" t="s">
        <v>688</v>
      </c>
      <c r="C326" s="14" t="s">
        <v>684</v>
      </c>
      <c r="D326" s="61"/>
      <c r="E326" s="32">
        <v>429608479</v>
      </c>
      <c r="F326" s="29">
        <v>35.78</v>
      </c>
      <c r="G326" s="17">
        <f t="shared" si="95"/>
        <v>0.3578</v>
      </c>
      <c r="H326" s="15">
        <v>3485716.69</v>
      </c>
      <c r="J326" s="15">
        <v>69512.46</v>
      </c>
      <c r="K326" s="15">
        <v>202122.64</v>
      </c>
      <c r="L326" s="18">
        <f t="shared" si="96"/>
        <v>3757351.79</v>
      </c>
      <c r="M326" s="15">
        <v>6587676.5</v>
      </c>
      <c r="P326" s="18">
        <f t="shared" si="97"/>
        <v>6587676.5</v>
      </c>
      <c r="Q326" s="15">
        <v>13316661.53</v>
      </c>
      <c r="S326" s="15">
        <v>432942</v>
      </c>
      <c r="T326" s="19">
        <f t="shared" si="98"/>
        <v>13749603.53</v>
      </c>
      <c r="U326" s="18">
        <f t="shared" si="99"/>
        <v>24094631.820000004</v>
      </c>
      <c r="V326" s="20">
        <f t="shared" si="100"/>
        <v>3.0997203688803356</v>
      </c>
      <c r="W326" s="20">
        <f t="shared" si="113"/>
        <v>0.10077594394965375</v>
      </c>
      <c r="X326" s="20">
        <f t="shared" si="101"/>
        <v>0</v>
      </c>
      <c r="Y326" s="20">
        <f t="shared" si="102"/>
        <v>3.2004963128299897</v>
      </c>
      <c r="Z326" s="21">
        <f t="shared" si="103"/>
        <v>1.5334139855279718</v>
      </c>
      <c r="AA326" s="21">
        <f t="shared" si="104"/>
        <v>0.8745990765233478</v>
      </c>
      <c r="AB326" s="22"/>
      <c r="AC326" s="21">
        <f t="shared" si="105"/>
        <v>5.60850937488131</v>
      </c>
      <c r="AD326" s="30">
        <v>79355.00146670578</v>
      </c>
      <c r="AE326" s="24">
        <f t="shared" si="106"/>
        <v>4450.632696697395</v>
      </c>
      <c r="AF326" s="25"/>
      <c r="AG326" s="26">
        <f t="shared" si="107"/>
        <v>1200694463.3873672</v>
      </c>
      <c r="AH326" s="20">
        <f t="shared" si="108"/>
        <v>0.3129315495800538</v>
      </c>
      <c r="AI326" s="20">
        <f t="shared" si="109"/>
        <v>0.5486555240219083</v>
      </c>
      <c r="AJ326" s="20">
        <f t="shared" si="110"/>
        <v>1.1090799479853841</v>
      </c>
      <c r="AK326" s="20">
        <f t="shared" si="111"/>
        <v>1.1451375807305701</v>
      </c>
      <c r="AL326" s="20">
        <f t="shared" si="112"/>
        <v>2.007</v>
      </c>
    </row>
    <row r="327" spans="1:38" ht="15">
      <c r="A327" s="12" t="s">
        <v>689</v>
      </c>
      <c r="B327" s="13" t="s">
        <v>690</v>
      </c>
      <c r="C327" s="14" t="s">
        <v>684</v>
      </c>
      <c r="D327" s="61"/>
      <c r="E327" s="32">
        <v>633735269</v>
      </c>
      <c r="F327" s="29">
        <v>84.42</v>
      </c>
      <c r="G327" s="17">
        <f t="shared" si="95"/>
        <v>0.8442000000000001</v>
      </c>
      <c r="H327" s="15">
        <v>2059194.6099999999</v>
      </c>
      <c r="I327" s="15">
        <v>119781.2</v>
      </c>
      <c r="J327" s="15">
        <v>41067.8</v>
      </c>
      <c r="K327" s="15">
        <v>119424.13</v>
      </c>
      <c r="L327" s="18">
        <f t="shared" si="96"/>
        <v>2339467.7399999998</v>
      </c>
      <c r="M327" s="15">
        <v>4555522</v>
      </c>
      <c r="N327" s="15">
        <v>3781338.66</v>
      </c>
      <c r="P327" s="18">
        <f t="shared" si="97"/>
        <v>8336860.66</v>
      </c>
      <c r="Q327" s="15">
        <v>4356497.53</v>
      </c>
      <c r="R327" s="15">
        <v>63370</v>
      </c>
      <c r="T327" s="19">
        <f t="shared" si="98"/>
        <v>4419867.53</v>
      </c>
      <c r="U327" s="18">
        <f t="shared" si="99"/>
        <v>15096195.930000002</v>
      </c>
      <c r="V327" s="20">
        <f t="shared" si="100"/>
        <v>0.6874317626150613</v>
      </c>
      <c r="W327" s="20">
        <f t="shared" si="113"/>
        <v>0</v>
      </c>
      <c r="X327" s="20">
        <f t="shared" si="101"/>
        <v>0.0099994434742435</v>
      </c>
      <c r="Y327" s="20">
        <f t="shared" si="102"/>
        <v>0.6974312060893049</v>
      </c>
      <c r="Z327" s="21">
        <f t="shared" si="103"/>
        <v>1.3155115499812904</v>
      </c>
      <c r="AA327" s="21">
        <f t="shared" si="104"/>
        <v>0.3691553641462236</v>
      </c>
      <c r="AB327" s="22"/>
      <c r="AC327" s="21">
        <f t="shared" si="105"/>
        <v>2.3820981202168188</v>
      </c>
      <c r="AD327" s="30">
        <v>338175.06112469436</v>
      </c>
      <c r="AE327" s="24">
        <f t="shared" si="106"/>
        <v>8055.6617740934225</v>
      </c>
      <c r="AF327" s="25"/>
      <c r="AG327" s="26">
        <f t="shared" si="107"/>
        <v>750693282.397536</v>
      </c>
      <c r="AH327" s="20">
        <f t="shared" si="108"/>
        <v>0.31164095841224204</v>
      </c>
      <c r="AI327" s="20">
        <f t="shared" si="109"/>
        <v>1.1105548504942055</v>
      </c>
      <c r="AJ327" s="20">
        <f t="shared" si="110"/>
        <v>0.5803298939996349</v>
      </c>
      <c r="AK327" s="20">
        <f t="shared" si="111"/>
        <v>0.5887714241805911</v>
      </c>
      <c r="AL327" s="20">
        <f t="shared" si="112"/>
        <v>2.012</v>
      </c>
    </row>
    <row r="328" spans="1:38" ht="15">
      <c r="A328" s="12" t="s">
        <v>691</v>
      </c>
      <c r="B328" s="13" t="s">
        <v>692</v>
      </c>
      <c r="C328" s="14" t="s">
        <v>684</v>
      </c>
      <c r="D328" s="61"/>
      <c r="E328" s="32">
        <v>985761913</v>
      </c>
      <c r="F328" s="29">
        <v>99.7</v>
      </c>
      <c r="G328" s="17">
        <f t="shared" si="95"/>
        <v>0.997</v>
      </c>
      <c r="H328" s="15">
        <v>2613190.04</v>
      </c>
      <c r="J328" s="15">
        <v>52113.13</v>
      </c>
      <c r="K328" s="15">
        <v>151524.67</v>
      </c>
      <c r="L328" s="18">
        <f t="shared" si="96"/>
        <v>2816827.84</v>
      </c>
      <c r="M328" s="15">
        <v>3555654</v>
      </c>
      <c r="P328" s="18">
        <f t="shared" si="97"/>
        <v>3555654</v>
      </c>
      <c r="Q328" s="15">
        <v>3351240</v>
      </c>
      <c r="S328" s="15">
        <v>334364</v>
      </c>
      <c r="T328" s="19">
        <f t="shared" si="98"/>
        <v>3685604</v>
      </c>
      <c r="U328" s="18">
        <f t="shared" si="99"/>
        <v>10058085.84</v>
      </c>
      <c r="V328" s="20">
        <f t="shared" si="100"/>
        <v>0.3399644433209097</v>
      </c>
      <c r="W328" s="20">
        <f t="shared" si="113"/>
        <v>0.033919346607987684</v>
      </c>
      <c r="X328" s="20">
        <f t="shared" si="101"/>
        <v>0</v>
      </c>
      <c r="Y328" s="20">
        <f t="shared" si="102"/>
        <v>0.37388378992889737</v>
      </c>
      <c r="Z328" s="21">
        <f t="shared" si="103"/>
        <v>0.3607010935509739</v>
      </c>
      <c r="AA328" s="21">
        <f t="shared" si="104"/>
        <v>0.28575133638785655</v>
      </c>
      <c r="AB328" s="22"/>
      <c r="AC328" s="21">
        <f t="shared" si="105"/>
        <v>1.020336219867728</v>
      </c>
      <c r="AD328" s="30">
        <v>915649.4023904382</v>
      </c>
      <c r="AE328" s="24">
        <f t="shared" si="106"/>
        <v>9342.702499592038</v>
      </c>
      <c r="AF328" s="25"/>
      <c r="AG328" s="26">
        <f t="shared" si="107"/>
        <v>988728097.2918756</v>
      </c>
      <c r="AH328" s="20">
        <f t="shared" si="108"/>
        <v>0.284894082378693</v>
      </c>
      <c r="AI328" s="20">
        <f t="shared" si="109"/>
        <v>0.359618990270321</v>
      </c>
      <c r="AJ328" s="20">
        <f t="shared" si="110"/>
        <v>0.338944549990947</v>
      </c>
      <c r="AK328" s="20">
        <f t="shared" si="111"/>
        <v>0.37276213855911067</v>
      </c>
      <c r="AL328" s="20">
        <f t="shared" si="112"/>
        <v>1.018</v>
      </c>
    </row>
    <row r="329" spans="1:38" ht="15">
      <c r="A329" s="12" t="s">
        <v>693</v>
      </c>
      <c r="B329" s="13" t="s">
        <v>694</v>
      </c>
      <c r="C329" s="14" t="s">
        <v>684</v>
      </c>
      <c r="D329" s="61"/>
      <c r="E329" s="32">
        <v>1032220900</v>
      </c>
      <c r="F329" s="29">
        <v>64.47</v>
      </c>
      <c r="G329" s="17">
        <f t="shared" si="95"/>
        <v>0.6446999999999999</v>
      </c>
      <c r="H329" s="15">
        <v>4327374.53</v>
      </c>
      <c r="J329" s="15">
        <v>86313.69</v>
      </c>
      <c r="K329" s="15">
        <v>250931.99</v>
      </c>
      <c r="L329" s="18">
        <f t="shared" si="96"/>
        <v>4664620.210000001</v>
      </c>
      <c r="M329" s="15">
        <v>7778361.5</v>
      </c>
      <c r="P329" s="18">
        <f t="shared" si="97"/>
        <v>7778361.5</v>
      </c>
      <c r="Q329" s="15">
        <v>6706187.77</v>
      </c>
      <c r="S329" s="15">
        <v>546000</v>
      </c>
      <c r="T329" s="19">
        <f t="shared" si="98"/>
        <v>7252187.77</v>
      </c>
      <c r="U329" s="18">
        <f t="shared" si="99"/>
        <v>19695169.48</v>
      </c>
      <c r="V329" s="20">
        <f t="shared" si="100"/>
        <v>0.6496853309209297</v>
      </c>
      <c r="W329" s="20">
        <f t="shared" si="113"/>
        <v>0.05289565440885764</v>
      </c>
      <c r="X329" s="20">
        <f t="shared" si="101"/>
        <v>0</v>
      </c>
      <c r="Y329" s="20">
        <f t="shared" si="102"/>
        <v>0.7025809853297874</v>
      </c>
      <c r="Z329" s="21">
        <f t="shared" si="103"/>
        <v>0.7535559006797867</v>
      </c>
      <c r="AA329" s="21">
        <f t="shared" si="104"/>
        <v>0.45190135270463916</v>
      </c>
      <c r="AB329" s="22"/>
      <c r="AC329" s="21">
        <f t="shared" si="105"/>
        <v>1.9080382387142134</v>
      </c>
      <c r="AD329" s="30">
        <v>338617.887109077</v>
      </c>
      <c r="AE329" s="24">
        <f t="shared" si="106"/>
        <v>6460.958769167316</v>
      </c>
      <c r="AF329" s="25"/>
      <c r="AG329" s="26">
        <f t="shared" si="107"/>
        <v>1601087172.328215</v>
      </c>
      <c r="AH329" s="20">
        <f t="shared" si="108"/>
        <v>0.29134080208868085</v>
      </c>
      <c r="AI329" s="20">
        <f t="shared" si="109"/>
        <v>0.48581748916825845</v>
      </c>
      <c r="AJ329" s="20">
        <f t="shared" si="110"/>
        <v>0.41885213284472333</v>
      </c>
      <c r="AK329" s="20">
        <f t="shared" si="111"/>
        <v>0.4529539612421139</v>
      </c>
      <c r="AL329" s="20">
        <f t="shared" si="112"/>
        <v>1.23</v>
      </c>
    </row>
    <row r="330" spans="1:38" ht="15">
      <c r="A330" s="12" t="s">
        <v>695</v>
      </c>
      <c r="B330" s="13" t="s">
        <v>696</v>
      </c>
      <c r="C330" s="14" t="s">
        <v>684</v>
      </c>
      <c r="D330" s="61"/>
      <c r="E330" s="32">
        <v>1133446516</v>
      </c>
      <c r="F330" s="29">
        <v>100.46</v>
      </c>
      <c r="G330" s="17">
        <f t="shared" si="95"/>
        <v>1.0046</v>
      </c>
      <c r="H330" s="15">
        <v>2950470.84</v>
      </c>
      <c r="J330" s="15">
        <v>58845.45</v>
      </c>
      <c r="K330" s="15">
        <v>171067.16</v>
      </c>
      <c r="L330" s="18">
        <f t="shared" si="96"/>
        <v>3180383.45</v>
      </c>
      <c r="M330" s="15">
        <v>5271489</v>
      </c>
      <c r="P330" s="18">
        <f t="shared" si="97"/>
        <v>5271489</v>
      </c>
      <c r="Q330" s="15">
        <v>6104444.45</v>
      </c>
      <c r="S330" s="15">
        <v>379753.32</v>
      </c>
      <c r="T330" s="19">
        <f t="shared" si="98"/>
        <v>6484197.7700000005</v>
      </c>
      <c r="U330" s="18">
        <f t="shared" si="99"/>
        <v>14936070.219999999</v>
      </c>
      <c r="V330" s="20">
        <f t="shared" si="100"/>
        <v>0.5385736657026347</v>
      </c>
      <c r="W330" s="20">
        <f t="shared" si="113"/>
        <v>0.03350429990646334</v>
      </c>
      <c r="X330" s="20">
        <f t="shared" si="101"/>
        <v>0</v>
      </c>
      <c r="Y330" s="20">
        <f t="shared" si="102"/>
        <v>0.5720779656090981</v>
      </c>
      <c r="Z330" s="21">
        <f t="shared" si="103"/>
        <v>0.46508493568831083</v>
      </c>
      <c r="AA330" s="21">
        <f t="shared" si="104"/>
        <v>0.28059404701544827</v>
      </c>
      <c r="AB330" s="22"/>
      <c r="AC330" s="21">
        <f t="shared" si="105"/>
        <v>1.317756948312857</v>
      </c>
      <c r="AD330" s="30">
        <v>522822.2684703434</v>
      </c>
      <c r="AE330" s="24">
        <f t="shared" si="106"/>
        <v>6889.526770094849</v>
      </c>
      <c r="AF330" s="25"/>
      <c r="AG330" s="26">
        <f t="shared" si="107"/>
        <v>1128256535.9347005</v>
      </c>
      <c r="AH330" s="20">
        <f t="shared" si="108"/>
        <v>0.2818847796317193</v>
      </c>
      <c r="AI330" s="20">
        <f t="shared" si="109"/>
        <v>0.467224326392477</v>
      </c>
      <c r="AJ330" s="20">
        <f t="shared" si="110"/>
        <v>0.5410511045648668</v>
      </c>
      <c r="AK330" s="20">
        <f t="shared" si="111"/>
        <v>0.5747095242508998</v>
      </c>
      <c r="AL330" s="20">
        <f t="shared" si="112"/>
        <v>1.3239999999999998</v>
      </c>
    </row>
    <row r="331" spans="1:38" ht="15">
      <c r="A331" s="12" t="s">
        <v>697</v>
      </c>
      <c r="B331" s="13" t="s">
        <v>698</v>
      </c>
      <c r="C331" s="14" t="s">
        <v>684</v>
      </c>
      <c r="D331" s="61"/>
      <c r="E331" s="32">
        <v>1638097438</v>
      </c>
      <c r="F331" s="29">
        <v>110.73</v>
      </c>
      <c r="G331" s="17">
        <f t="shared" si="95"/>
        <v>1.1073</v>
      </c>
      <c r="H331" s="15">
        <v>3749377.5399999996</v>
      </c>
      <c r="I331" s="15">
        <v>218226.51</v>
      </c>
      <c r="K331" s="15">
        <v>217168.87</v>
      </c>
      <c r="L331" s="18">
        <f t="shared" si="96"/>
        <v>4184772.92</v>
      </c>
      <c r="M331" s="15">
        <v>12360603</v>
      </c>
      <c r="P331" s="18">
        <f t="shared" si="97"/>
        <v>12360603</v>
      </c>
      <c r="Q331" s="15">
        <v>6020792.12</v>
      </c>
      <c r="T331" s="19">
        <f t="shared" si="98"/>
        <v>6020792.12</v>
      </c>
      <c r="U331" s="18">
        <f t="shared" si="99"/>
        <v>22566168.040000003</v>
      </c>
      <c r="V331" s="20">
        <f t="shared" si="100"/>
        <v>0.3675478625588327</v>
      </c>
      <c r="W331" s="20">
        <f t="shared" si="113"/>
        <v>0</v>
      </c>
      <c r="X331" s="20">
        <f t="shared" si="101"/>
        <v>0</v>
      </c>
      <c r="Y331" s="20">
        <f t="shared" si="102"/>
        <v>0.3675478625588327</v>
      </c>
      <c r="Z331" s="21">
        <f t="shared" si="103"/>
        <v>0.754570681405339</v>
      </c>
      <c r="AA331" s="21">
        <f t="shared" si="104"/>
        <v>0.2554654456397483</v>
      </c>
      <c r="AB331" s="22"/>
      <c r="AC331" s="21">
        <f t="shared" si="105"/>
        <v>1.3775839896039201</v>
      </c>
      <c r="AD331" s="30">
        <v>753966.9927909372</v>
      </c>
      <c r="AE331" s="24">
        <f t="shared" si="106"/>
        <v>10386.528579586093</v>
      </c>
      <c r="AF331" s="25"/>
      <c r="AG331" s="26">
        <f t="shared" si="107"/>
        <v>1479361905.5359886</v>
      </c>
      <c r="AH331" s="20">
        <f t="shared" si="108"/>
        <v>0.2828768879568933</v>
      </c>
      <c r="AI331" s="20">
        <f t="shared" si="109"/>
        <v>0.8355361155201317</v>
      </c>
      <c r="AJ331" s="20">
        <f t="shared" si="110"/>
        <v>0.40698574821139544</v>
      </c>
      <c r="AK331" s="20">
        <f t="shared" si="111"/>
        <v>0.40698574821139544</v>
      </c>
      <c r="AL331" s="20">
        <f t="shared" si="112"/>
        <v>1.526</v>
      </c>
    </row>
    <row r="332" spans="1:38" ht="15">
      <c r="A332" s="12" t="s">
        <v>699</v>
      </c>
      <c r="B332" s="13" t="s">
        <v>700</v>
      </c>
      <c r="C332" s="14" t="s">
        <v>684</v>
      </c>
      <c r="D332" s="61"/>
      <c r="E332" s="32">
        <v>3068215375</v>
      </c>
      <c r="F332" s="29">
        <v>98.25</v>
      </c>
      <c r="G332" s="17">
        <f t="shared" si="95"/>
        <v>0.9825</v>
      </c>
      <c r="H332" s="15">
        <v>8084901.100000001</v>
      </c>
      <c r="I332" s="15">
        <v>470260.15</v>
      </c>
      <c r="K332" s="15">
        <v>468892.71</v>
      </c>
      <c r="L332" s="18">
        <f t="shared" si="96"/>
        <v>9024053.96</v>
      </c>
      <c r="M332" s="15">
        <v>20844176</v>
      </c>
      <c r="N332" s="15">
        <v>11965844.39</v>
      </c>
      <c r="P332" s="18">
        <f t="shared" si="97"/>
        <v>32810020.39</v>
      </c>
      <c r="Q332" s="15">
        <v>5949201.41</v>
      </c>
      <c r="R332" s="15">
        <v>368185.85</v>
      </c>
      <c r="T332" s="19">
        <f t="shared" si="98"/>
        <v>6317387.26</v>
      </c>
      <c r="U332" s="18">
        <f t="shared" si="99"/>
        <v>48151461.61</v>
      </c>
      <c r="V332" s="20">
        <f t="shared" si="100"/>
        <v>0.19389777714023743</v>
      </c>
      <c r="W332" s="20">
        <f t="shared" si="113"/>
        <v>0</v>
      </c>
      <c r="X332" s="20">
        <f t="shared" si="101"/>
        <v>0.01200000016296118</v>
      </c>
      <c r="Y332" s="20">
        <f t="shared" si="102"/>
        <v>0.2058977773031986</v>
      </c>
      <c r="Z332" s="21">
        <f t="shared" si="103"/>
        <v>1.0693519319842404</v>
      </c>
      <c r="AA332" s="21">
        <f t="shared" si="104"/>
        <v>0.2941140975150742</v>
      </c>
      <c r="AB332" s="22"/>
      <c r="AC332" s="21">
        <f t="shared" si="105"/>
        <v>1.569363806802513</v>
      </c>
      <c r="AD332" s="30">
        <v>860775.9501368197</v>
      </c>
      <c r="AE332" s="24">
        <f t="shared" si="106"/>
        <v>13508.706219107695</v>
      </c>
      <c r="AF332" s="25"/>
      <c r="AG332" s="26">
        <f t="shared" si="107"/>
        <v>3122865521.6284986</v>
      </c>
      <c r="AH332" s="20">
        <f t="shared" si="108"/>
        <v>0.2889671008085605</v>
      </c>
      <c r="AI332" s="20">
        <f t="shared" si="109"/>
        <v>1.050638273174516</v>
      </c>
      <c r="AJ332" s="20">
        <f t="shared" si="110"/>
        <v>0.1905045660402833</v>
      </c>
      <c r="AK332" s="20">
        <f t="shared" si="111"/>
        <v>0.20229456620039266</v>
      </c>
      <c r="AL332" s="20">
        <f t="shared" si="112"/>
        <v>1.5419999999999998</v>
      </c>
    </row>
    <row r="333" spans="1:38" ht="15">
      <c r="A333" s="12" t="s">
        <v>701</v>
      </c>
      <c r="B333" s="13" t="s">
        <v>702</v>
      </c>
      <c r="C333" s="14" t="s">
        <v>684</v>
      </c>
      <c r="D333" s="61"/>
      <c r="E333" s="32">
        <v>2073094493</v>
      </c>
      <c r="F333" s="29">
        <v>91.44</v>
      </c>
      <c r="G333" s="17">
        <f t="shared" si="95"/>
        <v>0.9144</v>
      </c>
      <c r="H333" s="15">
        <v>6659367.569999999</v>
      </c>
      <c r="I333" s="15">
        <v>387138.15</v>
      </c>
      <c r="K333" s="15">
        <v>385148.18</v>
      </c>
      <c r="L333" s="18">
        <f t="shared" si="96"/>
        <v>7431653.899999999</v>
      </c>
      <c r="M333" s="15">
        <v>1967702</v>
      </c>
      <c r="P333" s="18">
        <f t="shared" si="97"/>
        <v>1967702</v>
      </c>
      <c r="Q333" s="15">
        <v>5008996.25</v>
      </c>
      <c r="T333" s="19">
        <f t="shared" si="98"/>
        <v>5008996.25</v>
      </c>
      <c r="U333" s="18">
        <f t="shared" si="99"/>
        <v>14408352.149999999</v>
      </c>
      <c r="V333" s="20">
        <f t="shared" si="100"/>
        <v>0.24161929265228144</v>
      </c>
      <c r="W333" s="20">
        <f t="shared" si="113"/>
        <v>0</v>
      </c>
      <c r="X333" s="20">
        <f t="shared" si="101"/>
        <v>0</v>
      </c>
      <c r="Y333" s="20">
        <f t="shared" si="102"/>
        <v>0.24161929265228144</v>
      </c>
      <c r="Z333" s="21">
        <f t="shared" si="103"/>
        <v>0.09491617514995733</v>
      </c>
      <c r="AA333" s="21">
        <f t="shared" si="104"/>
        <v>0.35848119442185017</v>
      </c>
      <c r="AB333" s="22"/>
      <c r="AC333" s="21">
        <f t="shared" si="105"/>
        <v>0.6950166622240889</v>
      </c>
      <c r="AD333" s="30">
        <v>2273620.0696055684</v>
      </c>
      <c r="AE333" s="24">
        <f t="shared" si="106"/>
        <v>15802.038319429626</v>
      </c>
      <c r="AF333" s="25"/>
      <c r="AG333" s="26">
        <f t="shared" si="107"/>
        <v>2267163706.255468</v>
      </c>
      <c r="AH333" s="20">
        <f t="shared" si="108"/>
        <v>0.3277952041793398</v>
      </c>
      <c r="AI333" s="20">
        <f t="shared" si="109"/>
        <v>0.08679135055712099</v>
      </c>
      <c r="AJ333" s="20">
        <f t="shared" si="110"/>
        <v>0.22093668120124615</v>
      </c>
      <c r="AK333" s="20">
        <f t="shared" si="111"/>
        <v>0.22093668120124615</v>
      </c>
      <c r="AL333" s="20">
        <f t="shared" si="112"/>
        <v>0.636</v>
      </c>
    </row>
    <row r="334" spans="1:38" ht="15">
      <c r="A334" s="12" t="s">
        <v>703</v>
      </c>
      <c r="B334" s="13" t="s">
        <v>704</v>
      </c>
      <c r="C334" s="14" t="s">
        <v>684</v>
      </c>
      <c r="D334" s="61"/>
      <c r="E334" s="32">
        <v>2086000009</v>
      </c>
      <c r="F334" s="29">
        <v>98.47</v>
      </c>
      <c r="G334" s="17">
        <f t="shared" si="95"/>
        <v>0.9847</v>
      </c>
      <c r="H334" s="15">
        <v>5539367.88</v>
      </c>
      <c r="I334" s="15">
        <v>322231.68</v>
      </c>
      <c r="J334" s="15">
        <v>111366.88</v>
      </c>
      <c r="K334" s="15">
        <v>321031.24</v>
      </c>
      <c r="L334" s="18">
        <f t="shared" si="96"/>
        <v>6293997.68</v>
      </c>
      <c r="M334" s="15">
        <v>14546087</v>
      </c>
      <c r="N334" s="15">
        <v>8149972.43</v>
      </c>
      <c r="P334" s="18">
        <f t="shared" si="97"/>
        <v>22696059.43</v>
      </c>
      <c r="Q334" s="15">
        <v>14727423</v>
      </c>
      <c r="T334" s="19">
        <f t="shared" si="98"/>
        <v>14727423</v>
      </c>
      <c r="U334" s="18">
        <f t="shared" si="99"/>
        <v>43717480.11000001</v>
      </c>
      <c r="V334" s="20">
        <f t="shared" si="100"/>
        <v>0.7060126048158613</v>
      </c>
      <c r="W334" s="20">
        <f t="shared" si="113"/>
        <v>0</v>
      </c>
      <c r="X334" s="20">
        <f t="shared" si="101"/>
        <v>0</v>
      </c>
      <c r="Y334" s="20">
        <f t="shared" si="102"/>
        <v>0.7060126048158613</v>
      </c>
      <c r="Z334" s="21">
        <f t="shared" si="103"/>
        <v>1.0880181846633923</v>
      </c>
      <c r="AA334" s="21">
        <f t="shared" si="104"/>
        <v>0.3017256784681059</v>
      </c>
      <c r="AB334" s="22"/>
      <c r="AC334" s="21">
        <f t="shared" si="105"/>
        <v>2.0957564679473597</v>
      </c>
      <c r="AD334" s="30">
        <v>304486.58410732716</v>
      </c>
      <c r="AE334" s="24">
        <f t="shared" si="106"/>
        <v>6381.297280461286</v>
      </c>
      <c r="AF334" s="25"/>
      <c r="AG334" s="26">
        <f t="shared" si="107"/>
        <v>2118411708.134457</v>
      </c>
      <c r="AH334" s="20">
        <f t="shared" si="108"/>
        <v>0.2971092755875439</v>
      </c>
      <c r="AI334" s="20">
        <f t="shared" si="109"/>
        <v>1.0713715064380425</v>
      </c>
      <c r="AJ334" s="20">
        <f t="shared" si="110"/>
        <v>0.6952106119621786</v>
      </c>
      <c r="AK334" s="20">
        <f t="shared" si="111"/>
        <v>0.6952106119621786</v>
      </c>
      <c r="AL334" s="20">
        <f t="shared" si="112"/>
        <v>2.0629999999999997</v>
      </c>
    </row>
    <row r="335" spans="1:38" ht="15">
      <c r="A335" s="12" t="s">
        <v>705</v>
      </c>
      <c r="B335" s="13" t="s">
        <v>706</v>
      </c>
      <c r="C335" s="14" t="s">
        <v>684</v>
      </c>
      <c r="D335" s="61"/>
      <c r="E335" s="32">
        <v>249869200</v>
      </c>
      <c r="F335" s="29">
        <v>108.12</v>
      </c>
      <c r="G335" s="17">
        <f t="shared" si="95"/>
        <v>1.0812</v>
      </c>
      <c r="H335" s="15">
        <v>607457.05</v>
      </c>
      <c r="I335" s="15">
        <v>35338.19</v>
      </c>
      <c r="J335" s="15">
        <v>12109.94</v>
      </c>
      <c r="K335" s="15">
        <v>35226.07</v>
      </c>
      <c r="L335" s="18">
        <f t="shared" si="96"/>
        <v>690131.2499999999</v>
      </c>
      <c r="M335" s="15">
        <v>1942389.77</v>
      </c>
      <c r="N335" s="15">
        <v>982630.55</v>
      </c>
      <c r="P335" s="18">
        <f t="shared" si="97"/>
        <v>2925020.3200000003</v>
      </c>
      <c r="Q335" s="15">
        <v>1153801.98</v>
      </c>
      <c r="T335" s="19">
        <f t="shared" si="98"/>
        <v>1153801.98</v>
      </c>
      <c r="U335" s="18">
        <f t="shared" si="99"/>
        <v>4768953.55</v>
      </c>
      <c r="V335" s="20">
        <f t="shared" si="100"/>
        <v>0.46176238608039727</v>
      </c>
      <c r="W335" s="20">
        <f t="shared" si="113"/>
        <v>0</v>
      </c>
      <c r="X335" s="20">
        <f t="shared" si="101"/>
        <v>0</v>
      </c>
      <c r="Y335" s="20">
        <f t="shared" si="102"/>
        <v>0.46176238608039727</v>
      </c>
      <c r="Z335" s="21">
        <f t="shared" si="103"/>
        <v>1.1706205966961916</v>
      </c>
      <c r="AA335" s="21">
        <f t="shared" si="104"/>
        <v>0.2761970062736823</v>
      </c>
      <c r="AB335" s="22"/>
      <c r="AC335" s="21">
        <f t="shared" si="105"/>
        <v>1.908579989050271</v>
      </c>
      <c r="AD335" s="30">
        <v>333163.201320132</v>
      </c>
      <c r="AE335" s="24">
        <f t="shared" si="106"/>
        <v>6358.686191275308</v>
      </c>
      <c r="AF335" s="25"/>
      <c r="AG335" s="26">
        <f t="shared" si="107"/>
        <v>231103588.60525343</v>
      </c>
      <c r="AH335" s="20">
        <f t="shared" si="108"/>
        <v>0.29862420318310534</v>
      </c>
      <c r="AI335" s="20">
        <f t="shared" si="109"/>
        <v>1.2656749891479222</v>
      </c>
      <c r="AJ335" s="20">
        <f t="shared" si="110"/>
        <v>0.4992574918301255</v>
      </c>
      <c r="AK335" s="20">
        <f t="shared" si="111"/>
        <v>0.4992574918301255</v>
      </c>
      <c r="AL335" s="20">
        <f t="shared" si="112"/>
        <v>2.064</v>
      </c>
    </row>
    <row r="336" spans="1:38" ht="15">
      <c r="A336" s="12" t="s">
        <v>707</v>
      </c>
      <c r="B336" s="13" t="s">
        <v>708</v>
      </c>
      <c r="C336" s="14" t="s">
        <v>684</v>
      </c>
      <c r="D336" s="61"/>
      <c r="E336" s="32">
        <v>1162554400</v>
      </c>
      <c r="F336" s="29">
        <v>79.53</v>
      </c>
      <c r="G336" s="17">
        <f t="shared" si="95"/>
        <v>0.7953</v>
      </c>
      <c r="H336" s="15">
        <v>3930885.1300000004</v>
      </c>
      <c r="I336" s="15">
        <v>228651.88</v>
      </c>
      <c r="K336" s="15">
        <v>227970.12</v>
      </c>
      <c r="L336" s="18">
        <f t="shared" si="96"/>
        <v>4387507.13</v>
      </c>
      <c r="M336" s="15">
        <v>13016615</v>
      </c>
      <c r="N336" s="15">
        <v>4607542.76</v>
      </c>
      <c r="P336" s="18">
        <f t="shared" si="97"/>
        <v>17624157.759999998</v>
      </c>
      <c r="Q336" s="15">
        <v>5305050.45</v>
      </c>
      <c r="T336" s="19">
        <f t="shared" si="98"/>
        <v>5305050.45</v>
      </c>
      <c r="U336" s="18">
        <f t="shared" si="99"/>
        <v>27316715.34</v>
      </c>
      <c r="V336" s="20">
        <f t="shared" si="100"/>
        <v>0.45632707166219494</v>
      </c>
      <c r="W336" s="20">
        <f t="shared" si="113"/>
        <v>0</v>
      </c>
      <c r="X336" s="20">
        <f t="shared" si="101"/>
        <v>0</v>
      </c>
      <c r="Y336" s="20">
        <f t="shared" si="102"/>
        <v>0.45632707166219494</v>
      </c>
      <c r="Z336" s="21">
        <f t="shared" si="103"/>
        <v>1.5159856398977973</v>
      </c>
      <c r="AA336" s="21">
        <f t="shared" si="104"/>
        <v>0.3774023073672939</v>
      </c>
      <c r="AB336" s="22"/>
      <c r="AC336" s="21">
        <f t="shared" si="105"/>
        <v>2.349715018927286</v>
      </c>
      <c r="AD336" s="30">
        <v>550851.9801980198</v>
      </c>
      <c r="AE336" s="24">
        <f t="shared" si="106"/>
        <v>12943.45171077123</v>
      </c>
      <c r="AF336" s="25"/>
      <c r="AG336" s="26">
        <f t="shared" si="107"/>
        <v>1461780963.1585565</v>
      </c>
      <c r="AH336" s="20">
        <f t="shared" si="108"/>
        <v>0.3001480550492089</v>
      </c>
      <c r="AI336" s="20">
        <f t="shared" si="109"/>
        <v>1.205663379410718</v>
      </c>
      <c r="AJ336" s="20">
        <f t="shared" si="110"/>
        <v>0.36291692009294363</v>
      </c>
      <c r="AK336" s="20">
        <f t="shared" si="111"/>
        <v>0.36291692009294363</v>
      </c>
      <c r="AL336" s="20">
        <f t="shared" si="112"/>
        <v>1.869</v>
      </c>
    </row>
    <row r="337" spans="1:38" ht="15">
      <c r="A337" s="12" t="s">
        <v>709</v>
      </c>
      <c r="B337" s="13" t="s">
        <v>710</v>
      </c>
      <c r="C337" s="14" t="s">
        <v>684</v>
      </c>
      <c r="D337" s="61"/>
      <c r="E337" s="32">
        <v>154327838</v>
      </c>
      <c r="F337" s="29">
        <v>106.48</v>
      </c>
      <c r="G337" s="17">
        <f t="shared" si="95"/>
        <v>1.0648</v>
      </c>
      <c r="H337" s="15">
        <v>392907.73</v>
      </c>
      <c r="I337" s="15">
        <v>22853.88</v>
      </c>
      <c r="J337" s="15">
        <v>7835.06</v>
      </c>
      <c r="K337" s="15">
        <v>22788.03</v>
      </c>
      <c r="L337" s="18">
        <f t="shared" si="96"/>
        <v>446384.69999999995</v>
      </c>
      <c r="M337" s="15">
        <v>1481120</v>
      </c>
      <c r="N337" s="15">
        <v>540820.88</v>
      </c>
      <c r="P337" s="18">
        <f t="shared" si="97"/>
        <v>2021940.88</v>
      </c>
      <c r="Q337" s="15">
        <v>326519.02</v>
      </c>
      <c r="T337" s="19">
        <f t="shared" si="98"/>
        <v>326519.02</v>
      </c>
      <c r="U337" s="18">
        <f t="shared" si="99"/>
        <v>2794844.5999999996</v>
      </c>
      <c r="V337" s="20">
        <f t="shared" si="100"/>
        <v>0.21157493309794181</v>
      </c>
      <c r="W337" s="20">
        <f t="shared" si="113"/>
        <v>0</v>
      </c>
      <c r="X337" s="20">
        <f t="shared" si="101"/>
        <v>0</v>
      </c>
      <c r="Y337" s="20">
        <f t="shared" si="102"/>
        <v>0.21157493309794181</v>
      </c>
      <c r="Z337" s="21">
        <f t="shared" si="103"/>
        <v>1.3101595319439387</v>
      </c>
      <c r="AA337" s="21">
        <f t="shared" si="104"/>
        <v>0.28924444596962473</v>
      </c>
      <c r="AB337" s="22"/>
      <c r="AC337" s="21">
        <f t="shared" si="105"/>
        <v>1.810978911011505</v>
      </c>
      <c r="AD337" s="30">
        <v>317901.9718309859</v>
      </c>
      <c r="AE337" s="24">
        <f t="shared" si="106"/>
        <v>5757.13766754889</v>
      </c>
      <c r="AF337" s="25"/>
      <c r="AG337" s="26">
        <f t="shared" si="107"/>
        <v>144935986.10067618</v>
      </c>
      <c r="AH337" s="20">
        <f t="shared" si="108"/>
        <v>0.30798748606845644</v>
      </c>
      <c r="AI337" s="20">
        <f t="shared" si="109"/>
        <v>1.395057869613906</v>
      </c>
      <c r="AJ337" s="20">
        <f t="shared" si="110"/>
        <v>0.22528498876268846</v>
      </c>
      <c r="AK337" s="20">
        <f t="shared" si="111"/>
        <v>0.22528498876268846</v>
      </c>
      <c r="AL337" s="20">
        <f t="shared" si="112"/>
        <v>1.9280000000000002</v>
      </c>
    </row>
    <row r="338" spans="1:38" ht="15">
      <c r="A338" s="12" t="s">
        <v>711</v>
      </c>
      <c r="B338" s="13" t="s">
        <v>712</v>
      </c>
      <c r="C338" s="14" t="s">
        <v>684</v>
      </c>
      <c r="D338" s="61"/>
      <c r="E338" s="32">
        <v>1066853700</v>
      </c>
      <c r="F338" s="29">
        <v>104.05</v>
      </c>
      <c r="G338" s="17">
        <f t="shared" si="95"/>
        <v>1.0405</v>
      </c>
      <c r="H338" s="15">
        <v>2955245.4</v>
      </c>
      <c r="K338" s="15">
        <v>171378.38</v>
      </c>
      <c r="L338" s="18">
        <f t="shared" si="96"/>
        <v>3126623.78</v>
      </c>
      <c r="M338" s="15">
        <v>8984010</v>
      </c>
      <c r="N338" s="15">
        <v>3634287.12</v>
      </c>
      <c r="P338" s="18">
        <f t="shared" si="97"/>
        <v>12618297.120000001</v>
      </c>
      <c r="Q338" s="15">
        <v>8681516.65</v>
      </c>
      <c r="S338" s="15">
        <v>379012</v>
      </c>
      <c r="T338" s="19">
        <f t="shared" si="98"/>
        <v>9060528.65</v>
      </c>
      <c r="U338" s="18">
        <f t="shared" si="99"/>
        <v>24805449.549999997</v>
      </c>
      <c r="V338" s="20">
        <f t="shared" si="100"/>
        <v>0.8137495000486008</v>
      </c>
      <c r="W338" s="20">
        <f t="shared" si="113"/>
        <v>0.03552614571238774</v>
      </c>
      <c r="X338" s="20">
        <f t="shared" si="101"/>
        <v>0</v>
      </c>
      <c r="Y338" s="20">
        <f t="shared" si="102"/>
        <v>0.8492756457609887</v>
      </c>
      <c r="Z338" s="21">
        <f t="shared" si="103"/>
        <v>1.1827579657829375</v>
      </c>
      <c r="AA338" s="21">
        <f t="shared" si="104"/>
        <v>0.2930695914538235</v>
      </c>
      <c r="AB338" s="22"/>
      <c r="AC338" s="21">
        <f t="shared" si="105"/>
        <v>2.325103202997749</v>
      </c>
      <c r="AD338" s="30">
        <v>259415.4782020953</v>
      </c>
      <c r="AE338" s="24">
        <f t="shared" si="106"/>
        <v>6031.677592748846</v>
      </c>
      <c r="AF338" s="25"/>
      <c r="AG338" s="26">
        <f t="shared" si="107"/>
        <v>1025327919.2695819</v>
      </c>
      <c r="AH338" s="20">
        <f t="shared" si="108"/>
        <v>0.30493890990770334</v>
      </c>
      <c r="AI338" s="20">
        <f t="shared" si="109"/>
        <v>1.2306596633971463</v>
      </c>
      <c r="AJ338" s="20">
        <f t="shared" si="110"/>
        <v>0.8467063548005691</v>
      </c>
      <c r="AK338" s="20">
        <f t="shared" si="111"/>
        <v>0.8836713094143087</v>
      </c>
      <c r="AL338" s="20">
        <f t="shared" si="112"/>
        <v>2.42</v>
      </c>
    </row>
    <row r="339" spans="1:38" ht="15">
      <c r="A339" s="12" t="s">
        <v>713</v>
      </c>
      <c r="B339" s="13" t="s">
        <v>714</v>
      </c>
      <c r="C339" s="14" t="s">
        <v>684</v>
      </c>
      <c r="D339" s="61"/>
      <c r="E339" s="32">
        <v>6114837200</v>
      </c>
      <c r="F339" s="29">
        <v>104.11</v>
      </c>
      <c r="G339" s="17">
        <f t="shared" si="95"/>
        <v>1.0411</v>
      </c>
      <c r="H339" s="15">
        <v>16041008.81</v>
      </c>
      <c r="I339" s="15">
        <v>933041.52</v>
      </c>
      <c r="K339" s="15">
        <v>930240.97</v>
      </c>
      <c r="L339" s="18">
        <f t="shared" si="96"/>
        <v>17904291.3</v>
      </c>
      <c r="M339" s="15">
        <v>60085654</v>
      </c>
      <c r="N339" s="15">
        <v>25111866.09</v>
      </c>
      <c r="P339" s="18">
        <f t="shared" si="97"/>
        <v>85197520.09</v>
      </c>
      <c r="Q339" s="15">
        <v>17947679.69</v>
      </c>
      <c r="R339" s="15">
        <v>1834451.16</v>
      </c>
      <c r="T339" s="19">
        <f t="shared" si="98"/>
        <v>19782130.85</v>
      </c>
      <c r="U339" s="18">
        <f t="shared" si="99"/>
        <v>122883942.24</v>
      </c>
      <c r="V339" s="20">
        <f t="shared" si="100"/>
        <v>0.2935103438240351</v>
      </c>
      <c r="W339" s="20">
        <f t="shared" si="113"/>
        <v>0</v>
      </c>
      <c r="X339" s="20">
        <f t="shared" si="101"/>
        <v>0.03</v>
      </c>
      <c r="Y339" s="20">
        <f t="shared" si="102"/>
        <v>0.3235103438240351</v>
      </c>
      <c r="Z339" s="21">
        <f t="shared" si="103"/>
        <v>1.3932917149454118</v>
      </c>
      <c r="AA339" s="21">
        <f t="shared" si="104"/>
        <v>0.29280078462268794</v>
      </c>
      <c r="AB339" s="22"/>
      <c r="AC339" s="21">
        <f t="shared" si="105"/>
        <v>2.009602843392135</v>
      </c>
      <c r="AD339" s="30">
        <v>399824.0617908885</v>
      </c>
      <c r="AE339" s="24">
        <f t="shared" si="106"/>
        <v>8034.875714315622</v>
      </c>
      <c r="AF339" s="25"/>
      <c r="AG339" s="26">
        <f t="shared" si="107"/>
        <v>5873438862.741332</v>
      </c>
      <c r="AH339" s="20">
        <f t="shared" si="108"/>
        <v>0.3048348968706804</v>
      </c>
      <c r="AI339" s="20">
        <f t="shared" si="109"/>
        <v>1.4505560044296681</v>
      </c>
      <c r="AJ339" s="20">
        <f t="shared" si="110"/>
        <v>0.3055736189552029</v>
      </c>
      <c r="AK339" s="20">
        <f t="shared" si="111"/>
        <v>0.3368066189552029</v>
      </c>
      <c r="AL339" s="20">
        <f t="shared" si="112"/>
        <v>2.093</v>
      </c>
    </row>
    <row r="340" spans="1:38" ht="13.5" customHeight="1">
      <c r="A340" s="12" t="s">
        <v>715</v>
      </c>
      <c r="B340" s="13" t="s">
        <v>716</v>
      </c>
      <c r="C340" s="14" t="s">
        <v>684</v>
      </c>
      <c r="D340" s="61" t="s">
        <v>1172</v>
      </c>
      <c r="E340" s="32">
        <v>606348709</v>
      </c>
      <c r="F340" s="29">
        <v>94.34</v>
      </c>
      <c r="G340" s="17">
        <f t="shared" si="95"/>
        <v>0.9434</v>
      </c>
      <c r="H340" s="15">
        <v>1786847.2</v>
      </c>
      <c r="I340" s="15">
        <v>103938.5</v>
      </c>
      <c r="K340" s="15">
        <v>103628.1</v>
      </c>
      <c r="L340" s="18">
        <f t="shared" si="96"/>
        <v>1994413.8</v>
      </c>
      <c r="M340" s="15">
        <v>3067704</v>
      </c>
      <c r="N340" s="15">
        <v>4113842.34</v>
      </c>
      <c r="P340" s="18">
        <f t="shared" si="97"/>
        <v>7181546.34</v>
      </c>
      <c r="Q340" s="15">
        <v>6221154.53</v>
      </c>
      <c r="R340" s="15">
        <v>30352.87</v>
      </c>
      <c r="T340" s="19">
        <f t="shared" si="98"/>
        <v>6251507.4</v>
      </c>
      <c r="U340" s="18">
        <f t="shared" si="99"/>
        <v>15427467.54</v>
      </c>
      <c r="V340" s="20">
        <f t="shared" si="100"/>
        <v>1.0260027666687093</v>
      </c>
      <c r="W340" s="20">
        <f t="shared" si="113"/>
        <v>0</v>
      </c>
      <c r="X340" s="20">
        <f t="shared" si="101"/>
        <v>0.0050058439227253304</v>
      </c>
      <c r="Y340" s="20">
        <f t="shared" si="102"/>
        <v>1.0310086105914344</v>
      </c>
      <c r="Z340" s="21">
        <f t="shared" si="103"/>
        <v>1.1843921217947213</v>
      </c>
      <c r="AA340" s="21">
        <f t="shared" si="104"/>
        <v>0.32892191743744603</v>
      </c>
      <c r="AB340" s="22"/>
      <c r="AC340" s="21">
        <f t="shared" si="105"/>
        <v>2.544322649823602</v>
      </c>
      <c r="AD340" s="30">
        <v>235435.00443655724</v>
      </c>
      <c r="AE340" s="24">
        <f t="shared" si="106"/>
        <v>5990.226143492528</v>
      </c>
      <c r="AF340" s="25"/>
      <c r="AG340" s="26">
        <f t="shared" si="107"/>
        <v>642727060.6317575</v>
      </c>
      <c r="AH340" s="20">
        <f t="shared" si="108"/>
        <v>0.3103049369104866</v>
      </c>
      <c r="AI340" s="20">
        <f t="shared" si="109"/>
        <v>1.11735552770114</v>
      </c>
      <c r="AJ340" s="20">
        <f t="shared" si="110"/>
        <v>0.9679310100752603</v>
      </c>
      <c r="AK340" s="20">
        <f t="shared" si="111"/>
        <v>0.9726535232319592</v>
      </c>
      <c r="AL340" s="20">
        <f t="shared" si="112"/>
        <v>2.4</v>
      </c>
    </row>
    <row r="341" spans="1:38" ht="15">
      <c r="A341" s="12" t="s">
        <v>717</v>
      </c>
      <c r="B341" s="13" t="s">
        <v>718</v>
      </c>
      <c r="C341" s="14" t="s">
        <v>684</v>
      </c>
      <c r="D341" s="61"/>
      <c r="E341" s="32">
        <v>3835876524</v>
      </c>
      <c r="F341" s="29">
        <v>93.33</v>
      </c>
      <c r="G341" s="17">
        <f t="shared" si="95"/>
        <v>0.9333</v>
      </c>
      <c r="H341" s="15">
        <v>10929573.069999998</v>
      </c>
      <c r="I341" s="15">
        <v>635751.82</v>
      </c>
      <c r="J341" s="15">
        <v>218376.9</v>
      </c>
      <c r="K341" s="15">
        <v>633822.16</v>
      </c>
      <c r="L341" s="18">
        <f t="shared" si="96"/>
        <v>12417523.95</v>
      </c>
      <c r="M341" s="15">
        <v>50821609</v>
      </c>
      <c r="P341" s="18">
        <f t="shared" si="97"/>
        <v>50821609</v>
      </c>
      <c r="Q341" s="15">
        <v>13149388.64</v>
      </c>
      <c r="R341" s="15">
        <v>958968.88</v>
      </c>
      <c r="T341" s="19">
        <f t="shared" si="98"/>
        <v>14108357.520000001</v>
      </c>
      <c r="U341" s="18">
        <f t="shared" si="99"/>
        <v>77347490.47</v>
      </c>
      <c r="V341" s="20">
        <f t="shared" si="100"/>
        <v>0.3428001020817009</v>
      </c>
      <c r="W341" s="20">
        <f t="shared" si="113"/>
        <v>0</v>
      </c>
      <c r="X341" s="20">
        <f t="shared" si="101"/>
        <v>0.02499999345651513</v>
      </c>
      <c r="Y341" s="20">
        <f t="shared" si="102"/>
        <v>0.3678000955382161</v>
      </c>
      <c r="Z341" s="21">
        <f t="shared" si="103"/>
        <v>1.324902109909521</v>
      </c>
      <c r="AA341" s="21">
        <f t="shared" si="104"/>
        <v>0.32372063783354454</v>
      </c>
      <c r="AB341" s="22"/>
      <c r="AC341" s="21">
        <f t="shared" si="105"/>
        <v>2.0164228432812816</v>
      </c>
      <c r="AD341" s="30">
        <v>616521.8120204604</v>
      </c>
      <c r="AE341" s="24">
        <f t="shared" si="106"/>
        <v>12431.686651392247</v>
      </c>
      <c r="AF341" s="25"/>
      <c r="AG341" s="26">
        <f t="shared" si="107"/>
        <v>4110014490.5175185</v>
      </c>
      <c r="AH341" s="20">
        <f t="shared" si="108"/>
        <v>0.30212847129004716</v>
      </c>
      <c r="AI341" s="20">
        <f t="shared" si="109"/>
        <v>1.236531139178556</v>
      </c>
      <c r="AJ341" s="20">
        <f t="shared" si="110"/>
        <v>0.31993533527285145</v>
      </c>
      <c r="AK341" s="20">
        <f t="shared" si="111"/>
        <v>0.34326782916581705</v>
      </c>
      <c r="AL341" s="20">
        <f t="shared" si="112"/>
        <v>1.8820000000000001</v>
      </c>
    </row>
    <row r="342" spans="1:38" ht="15">
      <c r="A342" s="12" t="s">
        <v>719</v>
      </c>
      <c r="B342" s="13" t="s">
        <v>720</v>
      </c>
      <c r="C342" s="14" t="s">
        <v>684</v>
      </c>
      <c r="D342" s="61"/>
      <c r="E342" s="32">
        <v>5500838148</v>
      </c>
      <c r="F342" s="29">
        <v>88.71</v>
      </c>
      <c r="G342" s="17">
        <f t="shared" si="95"/>
        <v>0.8870999999999999</v>
      </c>
      <c r="H342" s="15">
        <v>16788710.78</v>
      </c>
      <c r="I342" s="15">
        <v>976698.35</v>
      </c>
      <c r="J342" s="15">
        <v>334637.11</v>
      </c>
      <c r="K342" s="15">
        <v>972771.23</v>
      </c>
      <c r="L342" s="18">
        <f t="shared" si="96"/>
        <v>19072817.470000003</v>
      </c>
      <c r="M342" s="15">
        <v>70786845</v>
      </c>
      <c r="N342" s="15">
        <v>26304929.5</v>
      </c>
      <c r="P342" s="18">
        <f t="shared" si="97"/>
        <v>97091774.5</v>
      </c>
      <c r="Q342" s="15">
        <v>24888500</v>
      </c>
      <c r="R342" s="15">
        <v>1097961.04</v>
      </c>
      <c r="T342" s="19">
        <f t="shared" si="98"/>
        <v>25986461.04</v>
      </c>
      <c r="U342" s="18">
        <f t="shared" si="99"/>
        <v>142151053.01</v>
      </c>
      <c r="V342" s="20">
        <f t="shared" si="100"/>
        <v>0.4524492328327999</v>
      </c>
      <c r="W342" s="20">
        <f t="shared" si="113"/>
        <v>0</v>
      </c>
      <c r="X342" s="20">
        <f t="shared" si="101"/>
        <v>0.019959886302039223</v>
      </c>
      <c r="Y342" s="20">
        <f t="shared" si="102"/>
        <v>0.4724091191348392</v>
      </c>
      <c r="Z342" s="21">
        <f t="shared" si="103"/>
        <v>1.7650360161078495</v>
      </c>
      <c r="AA342" s="21">
        <f t="shared" si="104"/>
        <v>0.3467256617418296</v>
      </c>
      <c r="AB342" s="22"/>
      <c r="AC342" s="21">
        <f t="shared" si="105"/>
        <v>2.584170796984518</v>
      </c>
      <c r="AD342" s="30">
        <v>276391.2978736077</v>
      </c>
      <c r="AE342" s="24">
        <f t="shared" si="106"/>
        <v>7142.4232050562605</v>
      </c>
      <c r="AF342" s="25"/>
      <c r="AG342" s="26">
        <f t="shared" si="107"/>
        <v>6200922272.573555</v>
      </c>
      <c r="AH342" s="20">
        <f t="shared" si="108"/>
        <v>0.307580334531177</v>
      </c>
      <c r="AI342" s="20">
        <f t="shared" si="109"/>
        <v>1.565763449889273</v>
      </c>
      <c r="AJ342" s="20">
        <f t="shared" si="110"/>
        <v>0.4013677144459768</v>
      </c>
      <c r="AK342" s="20">
        <f t="shared" si="111"/>
        <v>0.4190741295845158</v>
      </c>
      <c r="AL342" s="20">
        <f t="shared" si="112"/>
        <v>2.293</v>
      </c>
    </row>
    <row r="343" spans="1:38" ht="15">
      <c r="A343" s="12" t="s">
        <v>721</v>
      </c>
      <c r="B343" s="13" t="s">
        <v>722</v>
      </c>
      <c r="C343" s="14" t="s">
        <v>684</v>
      </c>
      <c r="D343" s="61"/>
      <c r="E343" s="32">
        <v>199557942</v>
      </c>
      <c r="F343" s="29">
        <v>80.89</v>
      </c>
      <c r="G343" s="17">
        <f t="shared" si="95"/>
        <v>0.8089</v>
      </c>
      <c r="H343" s="15">
        <v>710479.62</v>
      </c>
      <c r="I343" s="15">
        <v>41325.57</v>
      </c>
      <c r="K343" s="15">
        <v>41205.13</v>
      </c>
      <c r="L343" s="18">
        <f t="shared" si="96"/>
        <v>793010.32</v>
      </c>
      <c r="M343" s="15">
        <v>416787</v>
      </c>
      <c r="P343" s="18">
        <f t="shared" si="97"/>
        <v>416787</v>
      </c>
      <c r="Q343" s="15">
        <v>1803058.65</v>
      </c>
      <c r="T343" s="19">
        <f t="shared" si="98"/>
        <v>1803058.65</v>
      </c>
      <c r="U343" s="18">
        <f t="shared" si="99"/>
        <v>3012855.9699999997</v>
      </c>
      <c r="V343" s="20">
        <f t="shared" si="100"/>
        <v>0.9035263803231645</v>
      </c>
      <c r="W343" s="20">
        <f t="shared" si="113"/>
        <v>0</v>
      </c>
      <c r="X343" s="20">
        <f t="shared" si="101"/>
        <v>0</v>
      </c>
      <c r="Y343" s="20">
        <f t="shared" si="102"/>
        <v>0.9035263803231645</v>
      </c>
      <c r="Z343" s="21">
        <f t="shared" si="103"/>
        <v>0.20885513040618547</v>
      </c>
      <c r="AA343" s="21">
        <f t="shared" si="104"/>
        <v>0.39738349276021295</v>
      </c>
      <c r="AB343" s="22"/>
      <c r="AC343" s="21">
        <f t="shared" si="105"/>
        <v>1.5097650034895629</v>
      </c>
      <c r="AD343" s="30">
        <v>502975.31806615775</v>
      </c>
      <c r="AE343" s="24">
        <f t="shared" si="106"/>
        <v>7593.745328353166</v>
      </c>
      <c r="AF343" s="25"/>
      <c r="AG343" s="26">
        <f t="shared" si="107"/>
        <v>246702858.20249724</v>
      </c>
      <c r="AH343" s="20">
        <f t="shared" si="108"/>
        <v>0.3214435072937362</v>
      </c>
      <c r="AI343" s="20">
        <f t="shared" si="109"/>
        <v>0.16894291498556344</v>
      </c>
      <c r="AJ343" s="20">
        <f t="shared" si="110"/>
        <v>0.7308624890434076</v>
      </c>
      <c r="AK343" s="20">
        <f t="shared" si="111"/>
        <v>0.7308624890434076</v>
      </c>
      <c r="AL343" s="20">
        <f t="shared" si="112"/>
        <v>1.221</v>
      </c>
    </row>
    <row r="344" spans="1:38" ht="15">
      <c r="A344" s="12" t="s">
        <v>723</v>
      </c>
      <c r="B344" s="13" t="s">
        <v>724</v>
      </c>
      <c r="C344" s="14" t="s">
        <v>684</v>
      </c>
      <c r="D344" s="61"/>
      <c r="E344" s="32">
        <v>516416913</v>
      </c>
      <c r="F344" s="29">
        <v>88.52</v>
      </c>
      <c r="G344" s="17">
        <f t="shared" si="95"/>
        <v>0.8852</v>
      </c>
      <c r="H344" s="15">
        <v>1653707.38</v>
      </c>
      <c r="I344" s="15">
        <v>96188.75</v>
      </c>
      <c r="K344" s="15">
        <v>95896.38</v>
      </c>
      <c r="L344" s="18">
        <f t="shared" si="96"/>
        <v>1845792.5099999998</v>
      </c>
      <c r="M344" s="15">
        <v>4852383.5</v>
      </c>
      <c r="P344" s="18">
        <f t="shared" si="97"/>
        <v>4852383.5</v>
      </c>
      <c r="Q344" s="15">
        <v>10389862.13</v>
      </c>
      <c r="T344" s="19">
        <f t="shared" si="98"/>
        <v>10389862.13</v>
      </c>
      <c r="U344" s="18">
        <f t="shared" si="99"/>
        <v>17088038.14</v>
      </c>
      <c r="V344" s="20">
        <f t="shared" si="100"/>
        <v>2.0119136047738237</v>
      </c>
      <c r="W344" s="20">
        <f t="shared" si="113"/>
        <v>0</v>
      </c>
      <c r="X344" s="20">
        <f t="shared" si="101"/>
        <v>0</v>
      </c>
      <c r="Y344" s="20">
        <f t="shared" si="102"/>
        <v>2.0119136047738237</v>
      </c>
      <c r="Z344" s="21">
        <f t="shared" si="103"/>
        <v>0.9396252093703212</v>
      </c>
      <c r="AA344" s="21">
        <f t="shared" si="104"/>
        <v>0.35742293939935305</v>
      </c>
      <c r="AB344" s="22"/>
      <c r="AC344" s="21">
        <f t="shared" si="105"/>
        <v>3.3089617535434983</v>
      </c>
      <c r="AD344" s="30">
        <v>145281.5894039735</v>
      </c>
      <c r="AE344" s="24">
        <f t="shared" si="106"/>
        <v>4807.312228317587</v>
      </c>
      <c r="AF344" s="25"/>
      <c r="AG344" s="26">
        <f t="shared" si="107"/>
        <v>583390096.0234976</v>
      </c>
      <c r="AH344" s="20">
        <f t="shared" si="108"/>
        <v>0.31639078595630726</v>
      </c>
      <c r="AI344" s="20">
        <f t="shared" si="109"/>
        <v>0.8317562353346084</v>
      </c>
      <c r="AJ344" s="20">
        <f t="shared" si="110"/>
        <v>1.7809459229457887</v>
      </c>
      <c r="AK344" s="20">
        <f t="shared" si="111"/>
        <v>1.7809459229457887</v>
      </c>
      <c r="AL344" s="20">
        <f t="shared" si="112"/>
        <v>2.929</v>
      </c>
    </row>
    <row r="345" spans="1:38" ht="15">
      <c r="A345" s="12" t="s">
        <v>725</v>
      </c>
      <c r="B345" s="13" t="s">
        <v>726</v>
      </c>
      <c r="C345" s="14" t="s">
        <v>684</v>
      </c>
      <c r="D345" s="61"/>
      <c r="E345" s="32">
        <v>747294827</v>
      </c>
      <c r="F345" s="29">
        <v>110.39</v>
      </c>
      <c r="G345" s="17">
        <f t="shared" si="95"/>
        <v>1.1039</v>
      </c>
      <c r="H345" s="15">
        <v>1800553.3599999999</v>
      </c>
      <c r="J345" s="15">
        <v>36299.76</v>
      </c>
      <c r="K345" s="15">
        <v>104294.62</v>
      </c>
      <c r="L345" s="18">
        <f t="shared" si="96"/>
        <v>1941147.7399999998</v>
      </c>
      <c r="M345" s="15">
        <v>8552160</v>
      </c>
      <c r="P345" s="18">
        <f t="shared" si="97"/>
        <v>8552160</v>
      </c>
      <c r="Q345" s="15">
        <v>5416426.78</v>
      </c>
      <c r="R345" s="15">
        <v>186889</v>
      </c>
      <c r="S345" s="15">
        <v>233813</v>
      </c>
      <c r="T345" s="19">
        <f t="shared" si="98"/>
        <v>5837128.78</v>
      </c>
      <c r="U345" s="18">
        <f t="shared" si="99"/>
        <v>16330436.52</v>
      </c>
      <c r="V345" s="20">
        <f t="shared" si="100"/>
        <v>0.7248045328701306</v>
      </c>
      <c r="W345" s="20">
        <f t="shared" si="113"/>
        <v>0.03128791897819467</v>
      </c>
      <c r="X345" s="20">
        <f t="shared" si="101"/>
        <v>0.02500873728114272</v>
      </c>
      <c r="Y345" s="20">
        <f t="shared" si="102"/>
        <v>0.7811011891294679</v>
      </c>
      <c r="Z345" s="21">
        <f t="shared" si="103"/>
        <v>1.144415790262121</v>
      </c>
      <c r="AA345" s="21">
        <f t="shared" si="104"/>
        <v>0.2597566141053991</v>
      </c>
      <c r="AB345" s="22"/>
      <c r="AC345" s="21">
        <f t="shared" si="105"/>
        <v>2.185273593496988</v>
      </c>
      <c r="AD345" s="30">
        <v>273319.53204476094</v>
      </c>
      <c r="AE345" s="24">
        <f t="shared" si="106"/>
        <v>5972.779559643699</v>
      </c>
      <c r="AF345" s="25"/>
      <c r="AG345" s="26">
        <f t="shared" si="107"/>
        <v>676958806.9571519</v>
      </c>
      <c r="AH345" s="20">
        <f t="shared" si="108"/>
        <v>0.28674532631095007</v>
      </c>
      <c r="AI345" s="20">
        <f t="shared" si="109"/>
        <v>1.2633205908703555</v>
      </c>
      <c r="AJ345" s="20">
        <f t="shared" si="110"/>
        <v>0.8001117238353372</v>
      </c>
      <c r="AK345" s="20">
        <f t="shared" si="111"/>
        <v>0.8622576026800197</v>
      </c>
      <c r="AL345" s="20">
        <f t="shared" si="112"/>
        <v>2.412</v>
      </c>
    </row>
    <row r="346" spans="1:38" ht="15">
      <c r="A346" s="12" t="s">
        <v>727</v>
      </c>
      <c r="B346" s="13" t="s">
        <v>728</v>
      </c>
      <c r="C346" s="14" t="s">
        <v>684</v>
      </c>
      <c r="D346" s="61"/>
      <c r="E346" s="32">
        <v>1252914041</v>
      </c>
      <c r="F346" s="29">
        <v>78.51</v>
      </c>
      <c r="G346" s="17">
        <f t="shared" si="95"/>
        <v>0.7851</v>
      </c>
      <c r="H346" s="15">
        <v>4222174.35</v>
      </c>
      <c r="I346" s="15">
        <v>245586.54</v>
      </c>
      <c r="K346" s="15">
        <v>244871.17</v>
      </c>
      <c r="L346" s="18">
        <f t="shared" si="96"/>
        <v>4712632.06</v>
      </c>
      <c r="M346" s="15">
        <v>11707051</v>
      </c>
      <c r="N346" s="15">
        <v>6690460.87</v>
      </c>
      <c r="P346" s="18">
        <f t="shared" si="97"/>
        <v>18397511.87</v>
      </c>
      <c r="Q346" s="15">
        <v>6488289.19</v>
      </c>
      <c r="R346" s="15">
        <v>125291.4</v>
      </c>
      <c r="T346" s="19">
        <f t="shared" si="98"/>
        <v>6613580.590000001</v>
      </c>
      <c r="U346" s="18">
        <f t="shared" si="99"/>
        <v>29723724.520000003</v>
      </c>
      <c r="V346" s="20">
        <f t="shared" si="100"/>
        <v>0.5178558925575965</v>
      </c>
      <c r="W346" s="20">
        <f t="shared" si="113"/>
        <v>0</v>
      </c>
      <c r="X346" s="20">
        <f t="shared" si="101"/>
        <v>0.009999999672762865</v>
      </c>
      <c r="Y346" s="20">
        <f t="shared" si="102"/>
        <v>0.5278558922303593</v>
      </c>
      <c r="Z346" s="21">
        <f t="shared" si="103"/>
        <v>1.4683778190654024</v>
      </c>
      <c r="AA346" s="21">
        <f t="shared" si="104"/>
        <v>0.37613370955909015</v>
      </c>
      <c r="AB346" s="22"/>
      <c r="AC346" s="21">
        <f t="shared" si="105"/>
        <v>2.372367420854852</v>
      </c>
      <c r="AD346" s="30">
        <v>501744.63742943987</v>
      </c>
      <c r="AE346" s="24">
        <f t="shared" si="106"/>
        <v>11903.226314262332</v>
      </c>
      <c r="AF346" s="25"/>
      <c r="AG346" s="26">
        <f t="shared" si="107"/>
        <v>1595865547.0640683</v>
      </c>
      <c r="AH346" s="20">
        <f t="shared" si="108"/>
        <v>0.29530257537484167</v>
      </c>
      <c r="AI346" s="20">
        <f t="shared" si="109"/>
        <v>1.1528234257482473</v>
      </c>
      <c r="AJ346" s="20">
        <f t="shared" si="110"/>
        <v>0.406568661246969</v>
      </c>
      <c r="AK346" s="20">
        <f t="shared" si="111"/>
        <v>0.4144196609900551</v>
      </c>
      <c r="AL346" s="20">
        <f t="shared" si="112"/>
        <v>1.8619999999999999</v>
      </c>
    </row>
    <row r="347" spans="1:38" ht="15">
      <c r="A347" s="12" t="s">
        <v>729</v>
      </c>
      <c r="B347" s="13" t="s">
        <v>730</v>
      </c>
      <c r="C347" s="14" t="s">
        <v>684</v>
      </c>
      <c r="D347" s="61"/>
      <c r="E347" s="32">
        <v>157430358</v>
      </c>
      <c r="F347" s="29">
        <v>86.7</v>
      </c>
      <c r="G347" s="17">
        <f t="shared" si="95"/>
        <v>0.867</v>
      </c>
      <c r="H347" s="15">
        <v>473440.8</v>
      </c>
      <c r="I347" s="15">
        <v>27538.26</v>
      </c>
      <c r="K347" s="15">
        <v>27458.06</v>
      </c>
      <c r="L347" s="18">
        <f t="shared" si="96"/>
        <v>528437.12</v>
      </c>
      <c r="N347" s="15">
        <v>2187545.78</v>
      </c>
      <c r="P347" s="18">
        <f t="shared" si="97"/>
        <v>2187545.78</v>
      </c>
      <c r="Q347" s="15">
        <v>627732.93</v>
      </c>
      <c r="R347" s="15">
        <v>7859</v>
      </c>
      <c r="T347" s="19">
        <f t="shared" si="98"/>
        <v>635591.93</v>
      </c>
      <c r="U347" s="18">
        <f t="shared" si="99"/>
        <v>3351574.8299999996</v>
      </c>
      <c r="V347" s="20">
        <f t="shared" si="100"/>
        <v>0.39873690054112687</v>
      </c>
      <c r="W347" s="20">
        <f t="shared" si="113"/>
        <v>0</v>
      </c>
      <c r="X347" s="20">
        <f t="shared" si="101"/>
        <v>0.004992048611107141</v>
      </c>
      <c r="Y347" s="20">
        <f t="shared" si="102"/>
        <v>0.40372894915223406</v>
      </c>
      <c r="Z347" s="21">
        <f t="shared" si="103"/>
        <v>1.3895323670673478</v>
      </c>
      <c r="AA347" s="21">
        <f t="shared" si="104"/>
        <v>0.3356640527997783</v>
      </c>
      <c r="AB347" s="22"/>
      <c r="AC347" s="21">
        <f t="shared" si="105"/>
        <v>2.12892536901936</v>
      </c>
      <c r="AD347" s="30">
        <v>1095768.148148148</v>
      </c>
      <c r="AE347" s="24">
        <f t="shared" si="106"/>
        <v>23328.08609155957</v>
      </c>
      <c r="AF347" s="25"/>
      <c r="AG347" s="26">
        <f t="shared" si="107"/>
        <v>181580574.39446366</v>
      </c>
      <c r="AH347" s="20">
        <f t="shared" si="108"/>
        <v>0.2910207337774078</v>
      </c>
      <c r="AI347" s="20">
        <f t="shared" si="109"/>
        <v>1.2047245622473906</v>
      </c>
      <c r="AJ347" s="20">
        <f t="shared" si="110"/>
        <v>0.34570489276915706</v>
      </c>
      <c r="AK347" s="20">
        <f t="shared" si="111"/>
        <v>0.35003299891498696</v>
      </c>
      <c r="AL347" s="20">
        <f t="shared" si="112"/>
        <v>1.846</v>
      </c>
    </row>
    <row r="348" spans="1:38" ht="15">
      <c r="A348" s="12" t="s">
        <v>731</v>
      </c>
      <c r="B348" s="13" t="s">
        <v>732</v>
      </c>
      <c r="C348" s="14" t="s">
        <v>684</v>
      </c>
      <c r="D348" s="61"/>
      <c r="E348" s="32">
        <v>4116411347</v>
      </c>
      <c r="F348" s="29">
        <v>90.6</v>
      </c>
      <c r="G348" s="17">
        <f t="shared" si="95"/>
        <v>0.9059999999999999</v>
      </c>
      <c r="H348" s="15">
        <v>12184197</v>
      </c>
      <c r="K348" s="15">
        <v>706299.73</v>
      </c>
      <c r="L348" s="18">
        <f t="shared" si="96"/>
        <v>12890496.73</v>
      </c>
      <c r="M348" s="15">
        <v>31878739</v>
      </c>
      <c r="P348" s="18">
        <f t="shared" si="97"/>
        <v>31878739</v>
      </c>
      <c r="Q348" s="15">
        <v>34282878.62</v>
      </c>
      <c r="S348" s="15">
        <v>1575139.75</v>
      </c>
      <c r="T348" s="19">
        <f t="shared" si="98"/>
        <v>35858018.37</v>
      </c>
      <c r="U348" s="18">
        <f t="shared" si="99"/>
        <v>80627254.10000001</v>
      </c>
      <c r="V348" s="20">
        <f t="shared" si="100"/>
        <v>0.8328341297811508</v>
      </c>
      <c r="W348" s="20">
        <f t="shared" si="113"/>
        <v>0.038264877273451944</v>
      </c>
      <c r="X348" s="20">
        <f t="shared" si="101"/>
        <v>0</v>
      </c>
      <c r="Y348" s="20">
        <f t="shared" si="102"/>
        <v>0.8710990070546027</v>
      </c>
      <c r="Z348" s="21">
        <f t="shared" si="103"/>
        <v>0.774430354809728</v>
      </c>
      <c r="AA348" s="21">
        <f t="shared" si="104"/>
        <v>0.3131488970215396</v>
      </c>
      <c r="AB348" s="22"/>
      <c r="AC348" s="21">
        <f t="shared" si="105"/>
        <v>1.9586782588858704</v>
      </c>
      <c r="AD348" s="30">
        <v>383300</v>
      </c>
      <c r="AE348" s="24">
        <f t="shared" si="106"/>
        <v>7507.6137663095415</v>
      </c>
      <c r="AF348" s="25"/>
      <c r="AG348" s="26">
        <f t="shared" si="107"/>
        <v>4543500383.002208</v>
      </c>
      <c r="AH348" s="20">
        <f t="shared" si="108"/>
        <v>0.28371290070151484</v>
      </c>
      <c r="AI348" s="20">
        <f t="shared" si="109"/>
        <v>0.7016339014576134</v>
      </c>
      <c r="AJ348" s="20">
        <f t="shared" si="110"/>
        <v>0.7545477215817226</v>
      </c>
      <c r="AK348" s="20">
        <f t="shared" si="111"/>
        <v>0.78921570039147</v>
      </c>
      <c r="AL348" s="20">
        <f t="shared" si="112"/>
        <v>1.775</v>
      </c>
    </row>
    <row r="349" spans="1:38" ht="15">
      <c r="A349" s="12" t="s">
        <v>733</v>
      </c>
      <c r="B349" s="13" t="s">
        <v>734</v>
      </c>
      <c r="C349" s="14" t="s">
        <v>684</v>
      </c>
      <c r="D349" s="61"/>
      <c r="E349" s="32">
        <v>5746321400</v>
      </c>
      <c r="F349" s="29">
        <v>96.12</v>
      </c>
      <c r="G349" s="17">
        <f t="shared" si="95"/>
        <v>0.9612</v>
      </c>
      <c r="H349" s="15">
        <v>16209195.05</v>
      </c>
      <c r="I349" s="15">
        <v>942825.57</v>
      </c>
      <c r="K349" s="15">
        <v>940091.08</v>
      </c>
      <c r="L349" s="18">
        <f t="shared" si="96"/>
        <v>18092111.7</v>
      </c>
      <c r="M349" s="15">
        <v>52421077.05</v>
      </c>
      <c r="N349" s="15">
        <v>24143966.4</v>
      </c>
      <c r="P349" s="18">
        <f t="shared" si="97"/>
        <v>76565043.44999999</v>
      </c>
      <c r="Q349" s="15">
        <v>19463480.38</v>
      </c>
      <c r="R349" s="15">
        <v>1149264.28</v>
      </c>
      <c r="T349" s="19">
        <f t="shared" si="98"/>
        <v>20612744.66</v>
      </c>
      <c r="U349" s="18">
        <f t="shared" si="99"/>
        <v>115269899.80999999</v>
      </c>
      <c r="V349" s="20">
        <f t="shared" si="100"/>
        <v>0.3387120041701809</v>
      </c>
      <c r="W349" s="20">
        <f t="shared" si="113"/>
        <v>0</v>
      </c>
      <c r="X349" s="20">
        <f t="shared" si="101"/>
        <v>0.02</v>
      </c>
      <c r="Y349" s="20">
        <f t="shared" si="102"/>
        <v>0.35871200417018095</v>
      </c>
      <c r="Z349" s="21">
        <f t="shared" si="103"/>
        <v>1.3324183964022618</v>
      </c>
      <c r="AA349" s="21">
        <f t="shared" si="104"/>
        <v>0.31484684619276604</v>
      </c>
      <c r="AB349" s="22"/>
      <c r="AC349" s="21">
        <f t="shared" si="105"/>
        <v>2.005977246765209</v>
      </c>
      <c r="AD349" s="30">
        <v>378565.51328068913</v>
      </c>
      <c r="AE349" s="24">
        <f t="shared" si="106"/>
        <v>7593.938060510549</v>
      </c>
      <c r="AF349" s="25"/>
      <c r="AG349" s="26">
        <f t="shared" si="107"/>
        <v>5978278610.0707445</v>
      </c>
      <c r="AH349" s="20">
        <f t="shared" si="108"/>
        <v>0.3026307885604867</v>
      </c>
      <c r="AI349" s="20">
        <f t="shared" si="109"/>
        <v>1.2807205626218539</v>
      </c>
      <c r="AJ349" s="20">
        <f t="shared" si="110"/>
        <v>0.3255699784083779</v>
      </c>
      <c r="AK349" s="20">
        <f t="shared" si="111"/>
        <v>0.34479397840837794</v>
      </c>
      <c r="AL349" s="20">
        <f t="shared" si="112"/>
        <v>1.9289999999999998</v>
      </c>
    </row>
    <row r="350" spans="1:38" ht="15">
      <c r="A350" s="12" t="s">
        <v>735</v>
      </c>
      <c r="B350" s="13" t="s">
        <v>736</v>
      </c>
      <c r="C350" s="14" t="s">
        <v>684</v>
      </c>
      <c r="D350" s="61"/>
      <c r="E350" s="32">
        <v>1606751754</v>
      </c>
      <c r="F350" s="29">
        <v>79.49</v>
      </c>
      <c r="G350" s="17">
        <f t="shared" si="95"/>
        <v>0.7948999999999999</v>
      </c>
      <c r="H350" s="15">
        <v>5331328.66</v>
      </c>
      <c r="I350" s="15">
        <v>310123.13</v>
      </c>
      <c r="J350" s="15">
        <v>106321.03</v>
      </c>
      <c r="K350" s="15">
        <v>309097.2</v>
      </c>
      <c r="L350" s="18">
        <f t="shared" si="96"/>
        <v>6056870.0200000005</v>
      </c>
      <c r="M350" s="15">
        <v>13719834</v>
      </c>
      <c r="P350" s="18">
        <f t="shared" si="97"/>
        <v>13719834</v>
      </c>
      <c r="Q350" s="15">
        <v>5830749.45</v>
      </c>
      <c r="R350" s="15">
        <v>80337.59</v>
      </c>
      <c r="T350" s="19">
        <f t="shared" si="98"/>
        <v>5911087.04</v>
      </c>
      <c r="U350" s="18">
        <f t="shared" si="99"/>
        <v>25687791.06</v>
      </c>
      <c r="V350" s="20">
        <f t="shared" si="100"/>
        <v>0.362890498515678</v>
      </c>
      <c r="W350" s="20">
        <f t="shared" si="113"/>
        <v>0</v>
      </c>
      <c r="X350" s="20">
        <f t="shared" si="101"/>
        <v>0.005000000143145946</v>
      </c>
      <c r="Y350" s="20">
        <f t="shared" si="102"/>
        <v>0.36789049865882395</v>
      </c>
      <c r="Z350" s="21">
        <f t="shared" si="103"/>
        <v>0.8538863558632842</v>
      </c>
      <c r="AA350" s="21">
        <f t="shared" si="104"/>
        <v>0.3769636476152246</v>
      </c>
      <c r="AB350" s="22"/>
      <c r="AC350" s="21">
        <f t="shared" si="105"/>
        <v>1.5987405021373327</v>
      </c>
      <c r="AD350" s="30">
        <v>501501.2486992716</v>
      </c>
      <c r="AE350" s="24">
        <f t="shared" si="106"/>
        <v>8017.703581679728</v>
      </c>
      <c r="AF350" s="25"/>
      <c r="AG350" s="26">
        <f t="shared" si="107"/>
        <v>2021325643.4771671</v>
      </c>
      <c r="AH350" s="20">
        <f t="shared" si="108"/>
        <v>0.299648403489342</v>
      </c>
      <c r="AI350" s="20">
        <f t="shared" si="109"/>
        <v>0.6787542642757245</v>
      </c>
      <c r="AJ350" s="20">
        <f t="shared" si="110"/>
        <v>0.2884616572701124</v>
      </c>
      <c r="AK350" s="20">
        <f t="shared" si="111"/>
        <v>0.2924361573838991</v>
      </c>
      <c r="AL350" s="20">
        <f t="shared" si="112"/>
        <v>1.2710000000000001</v>
      </c>
    </row>
    <row r="351" spans="1:38" ht="15">
      <c r="A351" s="12" t="s">
        <v>737</v>
      </c>
      <c r="B351" s="13" t="s">
        <v>738</v>
      </c>
      <c r="C351" s="14" t="s">
        <v>684</v>
      </c>
      <c r="D351" s="61"/>
      <c r="E351" s="32">
        <v>6902175705</v>
      </c>
      <c r="F351" s="29">
        <v>97.41</v>
      </c>
      <c r="G351" s="17">
        <f t="shared" si="95"/>
        <v>0.9741</v>
      </c>
      <c r="H351" s="15">
        <v>18904667.490000002</v>
      </c>
      <c r="I351" s="15">
        <v>1099582.09</v>
      </c>
      <c r="J351" s="15">
        <v>377067.31</v>
      </c>
      <c r="K351" s="15">
        <v>1096307.68</v>
      </c>
      <c r="L351" s="18">
        <f t="shared" si="96"/>
        <v>21477624.57</v>
      </c>
      <c r="M351" s="15">
        <v>65991241</v>
      </c>
      <c r="N351" s="15">
        <v>27828358.07</v>
      </c>
      <c r="P351" s="18">
        <f t="shared" si="97"/>
        <v>93819599.07</v>
      </c>
      <c r="Q351" s="15">
        <v>23296587</v>
      </c>
      <c r="R351" s="15">
        <v>689282</v>
      </c>
      <c r="T351" s="19">
        <f t="shared" si="98"/>
        <v>23985869</v>
      </c>
      <c r="U351" s="18">
        <f t="shared" si="99"/>
        <v>139283092.64000002</v>
      </c>
      <c r="V351" s="20">
        <f t="shared" si="100"/>
        <v>0.337525267331629</v>
      </c>
      <c r="W351" s="20">
        <f t="shared" si="113"/>
        <v>0</v>
      </c>
      <c r="X351" s="20">
        <f t="shared" si="101"/>
        <v>0.00998644528131438</v>
      </c>
      <c r="Y351" s="20">
        <f t="shared" si="102"/>
        <v>0.3475117126129434</v>
      </c>
      <c r="Z351" s="21">
        <f t="shared" si="103"/>
        <v>1.359275728116226</v>
      </c>
      <c r="AA351" s="21">
        <f t="shared" si="104"/>
        <v>0.3111718027467978</v>
      </c>
      <c r="AB351" s="22"/>
      <c r="AC351" s="21">
        <f t="shared" si="105"/>
        <v>2.0179592434759672</v>
      </c>
      <c r="AD351" s="30">
        <v>480193.4701064074</v>
      </c>
      <c r="AE351" s="24">
        <f t="shared" si="106"/>
        <v>9690.108516580254</v>
      </c>
      <c r="AF351" s="25"/>
      <c r="AG351" s="26">
        <f t="shared" si="107"/>
        <v>7085695210.963967</v>
      </c>
      <c r="AH351" s="20">
        <f t="shared" si="108"/>
        <v>0.3031124530556557</v>
      </c>
      <c r="AI351" s="20">
        <f t="shared" si="109"/>
        <v>1.3240704867580155</v>
      </c>
      <c r="AJ351" s="20">
        <f t="shared" si="110"/>
        <v>0.3287833629077398</v>
      </c>
      <c r="AK351" s="20">
        <f t="shared" si="111"/>
        <v>0.3385111592562681</v>
      </c>
      <c r="AL351" s="20">
        <f t="shared" si="112"/>
        <v>1.966</v>
      </c>
    </row>
    <row r="352" spans="1:38" ht="15">
      <c r="A352" s="12" t="s">
        <v>739</v>
      </c>
      <c r="B352" s="13" t="s">
        <v>740</v>
      </c>
      <c r="C352" s="14" t="s">
        <v>684</v>
      </c>
      <c r="D352" s="61"/>
      <c r="E352" s="32">
        <v>1044278871</v>
      </c>
      <c r="F352" s="29">
        <v>107.11</v>
      </c>
      <c r="G352" s="17">
        <f t="shared" si="95"/>
        <v>1.0711</v>
      </c>
      <c r="H352" s="15">
        <v>2546170.75</v>
      </c>
      <c r="J352" s="15">
        <v>50752.14</v>
      </c>
      <c r="K352" s="15">
        <v>147400.06</v>
      </c>
      <c r="L352" s="18">
        <f t="shared" si="96"/>
        <v>2744322.95</v>
      </c>
      <c r="N352" s="15">
        <v>15277592.79</v>
      </c>
      <c r="P352" s="18">
        <f t="shared" si="97"/>
        <v>15277592.79</v>
      </c>
      <c r="Q352" s="15">
        <v>7412183.68</v>
      </c>
      <c r="S352" s="15">
        <v>335420</v>
      </c>
      <c r="T352" s="19">
        <f t="shared" si="98"/>
        <v>7747603.68</v>
      </c>
      <c r="U352" s="18">
        <f t="shared" si="99"/>
        <v>25769519.419999998</v>
      </c>
      <c r="V352" s="20">
        <f t="shared" si="100"/>
        <v>0.7097896822236864</v>
      </c>
      <c r="W352" s="20">
        <f t="shared" si="113"/>
        <v>0.032119772726877285</v>
      </c>
      <c r="X352" s="20">
        <f t="shared" si="101"/>
        <v>0</v>
      </c>
      <c r="Y352" s="20">
        <f t="shared" si="102"/>
        <v>0.7419094549505636</v>
      </c>
      <c r="Z352" s="21">
        <f t="shared" si="103"/>
        <v>1.4629801688288682</v>
      </c>
      <c r="AA352" s="21">
        <f t="shared" si="104"/>
        <v>0.26279598546047767</v>
      </c>
      <c r="AB352" s="22"/>
      <c r="AC352" s="21">
        <f t="shared" si="105"/>
        <v>2.4676856092399095</v>
      </c>
      <c r="AD352" s="30">
        <v>336582.138467841</v>
      </c>
      <c r="AE352" s="24">
        <f t="shared" si="106"/>
        <v>8305.78899424286</v>
      </c>
      <c r="AF352" s="25"/>
      <c r="AG352" s="26">
        <f t="shared" si="107"/>
        <v>974959267.10858</v>
      </c>
      <c r="AH352" s="20">
        <f t="shared" si="108"/>
        <v>0.2814807800267176</v>
      </c>
      <c r="AI352" s="20">
        <f t="shared" si="109"/>
        <v>1.5669980588326007</v>
      </c>
      <c r="AJ352" s="20">
        <f t="shared" si="110"/>
        <v>0.7602557286297905</v>
      </c>
      <c r="AK352" s="20">
        <f t="shared" si="111"/>
        <v>0.7946592171975486</v>
      </c>
      <c r="AL352" s="20">
        <f t="shared" si="112"/>
        <v>2.643</v>
      </c>
    </row>
    <row r="353" spans="1:38" ht="15">
      <c r="A353" s="12" t="s">
        <v>741</v>
      </c>
      <c r="B353" s="13" t="s">
        <v>742</v>
      </c>
      <c r="C353" s="14" t="s">
        <v>684</v>
      </c>
      <c r="D353" s="61"/>
      <c r="E353" s="32">
        <v>2071781848</v>
      </c>
      <c r="F353" s="29">
        <v>98.15</v>
      </c>
      <c r="G353" s="17">
        <f t="shared" si="95"/>
        <v>0.9815</v>
      </c>
      <c r="H353" s="15">
        <v>5535660.590000001</v>
      </c>
      <c r="J353" s="15">
        <v>110442.74</v>
      </c>
      <c r="K353" s="15">
        <v>320794.96</v>
      </c>
      <c r="L353" s="18">
        <f t="shared" si="96"/>
        <v>5966898.290000001</v>
      </c>
      <c r="N353" s="15">
        <v>32369385.24</v>
      </c>
      <c r="P353" s="18">
        <f t="shared" si="97"/>
        <v>32369385.24</v>
      </c>
      <c r="Q353" s="15">
        <v>9368954.86</v>
      </c>
      <c r="S353" s="15">
        <v>719969.13</v>
      </c>
      <c r="T353" s="19">
        <f t="shared" si="98"/>
        <v>10088923.99</v>
      </c>
      <c r="U353" s="18">
        <f t="shared" si="99"/>
        <v>48425207.52</v>
      </c>
      <c r="V353" s="20">
        <f t="shared" si="100"/>
        <v>0.4522172481163663</v>
      </c>
      <c r="W353" s="20">
        <f t="shared" si="113"/>
        <v>0.03475120368947262</v>
      </c>
      <c r="X353" s="20">
        <f t="shared" si="101"/>
        <v>0</v>
      </c>
      <c r="Y353" s="20">
        <f t="shared" si="102"/>
        <v>0.486968451805839</v>
      </c>
      <c r="Z353" s="21">
        <f t="shared" si="103"/>
        <v>1.562393515091749</v>
      </c>
      <c r="AA353" s="21">
        <f t="shared" si="104"/>
        <v>0.2880080398310354</v>
      </c>
      <c r="AB353" s="22"/>
      <c r="AC353" s="21">
        <f t="shared" si="105"/>
        <v>2.337370006728624</v>
      </c>
      <c r="AD353" s="30">
        <v>282191.7366042608</v>
      </c>
      <c r="AE353" s="24">
        <f t="shared" si="106"/>
        <v>6595.8650128546315</v>
      </c>
      <c r="AF353" s="25"/>
      <c r="AG353" s="26">
        <f t="shared" si="107"/>
        <v>2110832244.523688</v>
      </c>
      <c r="AH353" s="20">
        <f t="shared" si="108"/>
        <v>0.28267989109416125</v>
      </c>
      <c r="AI353" s="20">
        <f t="shared" si="109"/>
        <v>1.533489235062552</v>
      </c>
      <c r="AJ353" s="20">
        <f t="shared" si="110"/>
        <v>0.4438512290262136</v>
      </c>
      <c r="AK353" s="20">
        <f t="shared" si="111"/>
        <v>0.477959535447431</v>
      </c>
      <c r="AL353" s="20">
        <f t="shared" si="112"/>
        <v>2.2939999999999996</v>
      </c>
    </row>
    <row r="354" spans="1:38" ht="15">
      <c r="A354" s="12" t="s">
        <v>743</v>
      </c>
      <c r="B354" s="13" t="s">
        <v>744</v>
      </c>
      <c r="C354" s="14" t="s">
        <v>684</v>
      </c>
      <c r="D354" s="61"/>
      <c r="E354" s="32">
        <v>9873301487</v>
      </c>
      <c r="F354" s="29">
        <v>94.81</v>
      </c>
      <c r="G354" s="17">
        <f t="shared" si="95"/>
        <v>0.9481</v>
      </c>
      <c r="H354" s="15">
        <v>27770992.980000004</v>
      </c>
      <c r="K354" s="15">
        <v>1607853.55</v>
      </c>
      <c r="L354" s="18">
        <f t="shared" si="96"/>
        <v>29378846.530000005</v>
      </c>
      <c r="M354" s="15">
        <v>129109175</v>
      </c>
      <c r="P354" s="18">
        <f t="shared" si="97"/>
        <v>129109175</v>
      </c>
      <c r="Q354" s="15">
        <v>43970045.83</v>
      </c>
      <c r="R354" s="15">
        <v>1971605</v>
      </c>
      <c r="S354" s="15">
        <v>3610383.67</v>
      </c>
      <c r="T354" s="19">
        <f t="shared" si="98"/>
        <v>49552034.5</v>
      </c>
      <c r="U354" s="18">
        <f t="shared" si="99"/>
        <v>208040056.03000003</v>
      </c>
      <c r="V354" s="20">
        <f t="shared" si="100"/>
        <v>0.44534288644881936</v>
      </c>
      <c r="W354" s="20">
        <f t="shared" si="113"/>
        <v>0.03656713688682279</v>
      </c>
      <c r="X354" s="20">
        <f t="shared" si="101"/>
        <v>0.01996905495690552</v>
      </c>
      <c r="Y354" s="20">
        <f t="shared" si="102"/>
        <v>0.5018790782925476</v>
      </c>
      <c r="Z354" s="21">
        <f t="shared" si="103"/>
        <v>1.3076596027174472</v>
      </c>
      <c r="AA354" s="21">
        <f t="shared" si="104"/>
        <v>0.2975584870844125</v>
      </c>
      <c r="AB354" s="22"/>
      <c r="AC354" s="21">
        <f t="shared" si="105"/>
        <v>2.1070971680944077</v>
      </c>
      <c r="AD354" s="30">
        <v>380682.6875111349</v>
      </c>
      <c r="AE354" s="24">
        <f t="shared" si="106"/>
        <v>8021.354127972806</v>
      </c>
      <c r="AF354" s="25"/>
      <c r="AG354" s="26">
        <f t="shared" si="107"/>
        <v>10413776486.657524</v>
      </c>
      <c r="AH354" s="20">
        <f t="shared" si="108"/>
        <v>0.2821152016047316</v>
      </c>
      <c r="AI354" s="20">
        <f t="shared" si="109"/>
        <v>1.2397920693364117</v>
      </c>
      <c r="AJ354" s="20">
        <f t="shared" si="110"/>
        <v>0.4222295906421257</v>
      </c>
      <c r="AK354" s="20">
        <f t="shared" si="111"/>
        <v>0.4758315541291645</v>
      </c>
      <c r="AL354" s="20">
        <f t="shared" si="112"/>
        <v>1.998</v>
      </c>
    </row>
    <row r="355" spans="1:38" ht="15">
      <c r="A355" s="12" t="s">
        <v>745</v>
      </c>
      <c r="B355" s="13" t="s">
        <v>746</v>
      </c>
      <c r="C355" s="14" t="s">
        <v>684</v>
      </c>
      <c r="D355" s="61"/>
      <c r="E355" s="32">
        <v>1566095806</v>
      </c>
      <c r="F355" s="29">
        <v>87.95</v>
      </c>
      <c r="G355" s="17">
        <f t="shared" si="95"/>
        <v>0.8795000000000001</v>
      </c>
      <c r="H355" s="15">
        <v>5005758.62</v>
      </c>
      <c r="I355" s="15">
        <v>291166.41</v>
      </c>
      <c r="J355" s="15">
        <v>99827.27</v>
      </c>
      <c r="K355" s="15">
        <v>290319.92</v>
      </c>
      <c r="L355" s="18">
        <f t="shared" si="96"/>
        <v>5687072.22</v>
      </c>
      <c r="M355" s="15">
        <v>29755092</v>
      </c>
      <c r="P355" s="18">
        <f t="shared" si="97"/>
        <v>29755092</v>
      </c>
      <c r="Q355" s="15">
        <v>2590456.72</v>
      </c>
      <c r="R355" s="15">
        <v>939657.48</v>
      </c>
      <c r="T355" s="19">
        <f t="shared" si="98"/>
        <v>3530114.2</v>
      </c>
      <c r="U355" s="18">
        <f t="shared" si="99"/>
        <v>38972278.419999994</v>
      </c>
      <c r="V355" s="20">
        <f t="shared" si="100"/>
        <v>0.16540857271154713</v>
      </c>
      <c r="W355" s="20">
        <f t="shared" si="113"/>
        <v>0</v>
      </c>
      <c r="X355" s="20">
        <f t="shared" si="101"/>
        <v>0.059999999770129</v>
      </c>
      <c r="Y355" s="20">
        <f t="shared" si="102"/>
        <v>0.22540857248167617</v>
      </c>
      <c r="Z355" s="21">
        <f t="shared" si="103"/>
        <v>1.8999534949268613</v>
      </c>
      <c r="AA355" s="21">
        <f t="shared" si="104"/>
        <v>0.3631369293124842</v>
      </c>
      <c r="AB355" s="22"/>
      <c r="AC355" s="21">
        <f t="shared" si="105"/>
        <v>2.4884989967210216</v>
      </c>
      <c r="AD355" s="30">
        <v>441526.83075053175</v>
      </c>
      <c r="AE355" s="24">
        <f t="shared" si="106"/>
        <v>10987.390753481106</v>
      </c>
      <c r="AF355" s="25"/>
      <c r="AG355" s="26">
        <f t="shared" si="107"/>
        <v>1780666067.08357</v>
      </c>
      <c r="AH355" s="20">
        <f t="shared" si="108"/>
        <v>0.3193789293303299</v>
      </c>
      <c r="AI355" s="20">
        <f t="shared" si="109"/>
        <v>1.671009098788175</v>
      </c>
      <c r="AJ355" s="20">
        <f t="shared" si="110"/>
        <v>0.1454768396998057</v>
      </c>
      <c r="AK355" s="20">
        <f t="shared" si="111"/>
        <v>0.1982468394976342</v>
      </c>
      <c r="AL355" s="20">
        <f t="shared" si="112"/>
        <v>2.188</v>
      </c>
    </row>
    <row r="356" spans="1:38" ht="15">
      <c r="A356" s="12" t="s">
        <v>747</v>
      </c>
      <c r="B356" s="13" t="s">
        <v>748</v>
      </c>
      <c r="C356" s="14" t="s">
        <v>684</v>
      </c>
      <c r="D356" s="61"/>
      <c r="E356" s="32">
        <v>1260536256</v>
      </c>
      <c r="F356" s="29">
        <v>97.24</v>
      </c>
      <c r="G356" s="17">
        <f t="shared" si="95"/>
        <v>0.9723999999999999</v>
      </c>
      <c r="H356" s="15">
        <v>3470856.19</v>
      </c>
      <c r="I356" s="15">
        <v>201881.2</v>
      </c>
      <c r="K356" s="15">
        <v>201297.24</v>
      </c>
      <c r="L356" s="18">
        <f t="shared" si="96"/>
        <v>3874034.63</v>
      </c>
      <c r="M356" s="15">
        <v>4317142</v>
      </c>
      <c r="N356" s="15">
        <v>3892650.3</v>
      </c>
      <c r="P356" s="18">
        <f t="shared" si="97"/>
        <v>8209792.3</v>
      </c>
      <c r="Q356" s="15">
        <v>4134556</v>
      </c>
      <c r="T356" s="19">
        <f t="shared" si="98"/>
        <v>4134556</v>
      </c>
      <c r="U356" s="18">
        <f t="shared" si="99"/>
        <v>16218382.93</v>
      </c>
      <c r="V356" s="20">
        <f t="shared" si="100"/>
        <v>0.3279997683779434</v>
      </c>
      <c r="W356" s="20">
        <f t="shared" si="113"/>
        <v>0</v>
      </c>
      <c r="X356" s="20">
        <f t="shared" si="101"/>
        <v>0</v>
      </c>
      <c r="Y356" s="20">
        <f t="shared" si="102"/>
        <v>0.3279997683779434</v>
      </c>
      <c r="Z356" s="21">
        <f t="shared" si="103"/>
        <v>0.6512936268927119</v>
      </c>
      <c r="AA356" s="21">
        <f t="shared" si="104"/>
        <v>0.30733226526092083</v>
      </c>
      <c r="AB356" s="22"/>
      <c r="AC356" s="21">
        <f t="shared" si="105"/>
        <v>1.2866256605315762</v>
      </c>
      <c r="AD356" s="30">
        <v>607573.5839598997</v>
      </c>
      <c r="AE356" s="24">
        <f t="shared" si="106"/>
        <v>7817.197637839431</v>
      </c>
      <c r="AF356" s="25"/>
      <c r="AG356" s="26">
        <f t="shared" si="107"/>
        <v>1296314537.2274785</v>
      </c>
      <c r="AH356" s="20">
        <f t="shared" si="108"/>
        <v>0.29884989473971935</v>
      </c>
      <c r="AI356" s="20">
        <f t="shared" si="109"/>
        <v>0.633317922790473</v>
      </c>
      <c r="AJ356" s="20">
        <f t="shared" si="110"/>
        <v>0.31894697477071215</v>
      </c>
      <c r="AK356" s="20">
        <f t="shared" si="111"/>
        <v>0.31894697477071215</v>
      </c>
      <c r="AL356" s="20">
        <f t="shared" si="112"/>
        <v>1.251</v>
      </c>
    </row>
    <row r="357" spans="1:38" ht="15">
      <c r="A357" s="12" t="s">
        <v>749</v>
      </c>
      <c r="B357" s="13" t="s">
        <v>750</v>
      </c>
      <c r="C357" s="14" t="s">
        <v>684</v>
      </c>
      <c r="D357" s="61"/>
      <c r="E357" s="32">
        <v>2910456833</v>
      </c>
      <c r="F357" s="29">
        <v>80.88</v>
      </c>
      <c r="G357" s="17">
        <f t="shared" si="95"/>
        <v>0.8088</v>
      </c>
      <c r="H357" s="15">
        <v>9571777.14</v>
      </c>
      <c r="J357" s="15">
        <v>190864.17</v>
      </c>
      <c r="K357" s="15">
        <v>555073.56</v>
      </c>
      <c r="L357" s="18">
        <f t="shared" si="96"/>
        <v>10317714.870000001</v>
      </c>
      <c r="M357" s="15">
        <v>34531450</v>
      </c>
      <c r="P357" s="18">
        <f t="shared" si="97"/>
        <v>34531450</v>
      </c>
      <c r="Q357" s="15">
        <v>23509081.86</v>
      </c>
      <c r="S357" s="15">
        <v>1218713.13</v>
      </c>
      <c r="T357" s="19">
        <f t="shared" si="98"/>
        <v>24727794.99</v>
      </c>
      <c r="U357" s="18">
        <f t="shared" si="99"/>
        <v>69576959.86</v>
      </c>
      <c r="V357" s="20">
        <f t="shared" si="100"/>
        <v>0.8077454231048546</v>
      </c>
      <c r="W357" s="20">
        <f t="shared" si="113"/>
        <v>0.04187360266545482</v>
      </c>
      <c r="X357" s="20">
        <f t="shared" si="101"/>
        <v>0</v>
      </c>
      <c r="Y357" s="20">
        <f t="shared" si="102"/>
        <v>0.8496190257703093</v>
      </c>
      <c r="Z357" s="21">
        <f t="shared" si="103"/>
        <v>1.1864615069520257</v>
      </c>
      <c r="AA357" s="21">
        <f t="shared" si="104"/>
        <v>0.3545049956767389</v>
      </c>
      <c r="AB357" s="22"/>
      <c r="AC357" s="21">
        <f t="shared" si="105"/>
        <v>2.3905855283990736</v>
      </c>
      <c r="AD357" s="30">
        <v>239762.8733850129</v>
      </c>
      <c r="AE357" s="24">
        <f t="shared" si="106"/>
        <v>5731.736553615913</v>
      </c>
      <c r="AF357" s="25"/>
      <c r="AG357" s="26">
        <f t="shared" si="107"/>
        <v>3598487676.8051434</v>
      </c>
      <c r="AH357" s="20">
        <f t="shared" si="108"/>
        <v>0.2867236405033464</v>
      </c>
      <c r="AI357" s="20">
        <f t="shared" si="109"/>
        <v>0.9596100668227983</v>
      </c>
      <c r="AJ357" s="20">
        <f t="shared" si="110"/>
        <v>0.6533044982072064</v>
      </c>
      <c r="AK357" s="20">
        <f t="shared" si="111"/>
        <v>0.6871718680430262</v>
      </c>
      <c r="AL357" s="20">
        <f t="shared" si="112"/>
        <v>1.934</v>
      </c>
    </row>
    <row r="358" spans="1:38" ht="15">
      <c r="A358" s="12" t="s">
        <v>751</v>
      </c>
      <c r="B358" s="13" t="s">
        <v>752</v>
      </c>
      <c r="C358" s="14" t="s">
        <v>684</v>
      </c>
      <c r="D358" s="61"/>
      <c r="E358" s="32">
        <v>434764136</v>
      </c>
      <c r="F358" s="29">
        <v>87.37</v>
      </c>
      <c r="G358" s="17">
        <f t="shared" si="95"/>
        <v>0.8737</v>
      </c>
      <c r="H358" s="15">
        <v>1391639.05</v>
      </c>
      <c r="I358" s="15">
        <v>80946.27</v>
      </c>
      <c r="J358" s="15">
        <v>27751.86</v>
      </c>
      <c r="K358" s="15">
        <v>80711.85</v>
      </c>
      <c r="L358" s="18">
        <f t="shared" si="96"/>
        <v>1581049.0300000003</v>
      </c>
      <c r="M358" s="15">
        <v>5732046</v>
      </c>
      <c r="P358" s="18">
        <f t="shared" si="97"/>
        <v>5732046</v>
      </c>
      <c r="Q358" s="15">
        <v>4581413.4</v>
      </c>
      <c r="T358" s="19">
        <f t="shared" si="98"/>
        <v>4581413.4</v>
      </c>
      <c r="U358" s="18">
        <f t="shared" si="99"/>
        <v>11894508.43</v>
      </c>
      <c r="V358" s="20">
        <f t="shared" si="100"/>
        <v>1.0537698537305296</v>
      </c>
      <c r="W358" s="20">
        <f t="shared" si="113"/>
        <v>0</v>
      </c>
      <c r="X358" s="20">
        <f t="shared" si="101"/>
        <v>0</v>
      </c>
      <c r="Y358" s="20">
        <f t="shared" si="102"/>
        <v>1.0537698537305296</v>
      </c>
      <c r="Z358" s="21">
        <f t="shared" si="103"/>
        <v>1.3184265962544803</v>
      </c>
      <c r="AA358" s="21">
        <f t="shared" si="104"/>
        <v>0.36365672765611934</v>
      </c>
      <c r="AB358" s="22"/>
      <c r="AC358" s="21">
        <f t="shared" si="105"/>
        <v>2.735853177641129</v>
      </c>
      <c r="AD358" s="30">
        <v>211710.34251175285</v>
      </c>
      <c r="AE358" s="24">
        <f t="shared" si="106"/>
        <v>5792.084133002708</v>
      </c>
      <c r="AF358" s="25"/>
      <c r="AG358" s="26">
        <f t="shared" si="107"/>
        <v>497612608.4468353</v>
      </c>
      <c r="AH358" s="20">
        <f t="shared" si="108"/>
        <v>0.3177268829531515</v>
      </c>
      <c r="AI358" s="20">
        <f t="shared" si="109"/>
        <v>1.1519093171475396</v>
      </c>
      <c r="AJ358" s="20">
        <f t="shared" si="110"/>
        <v>0.9206787212043637</v>
      </c>
      <c r="AK358" s="20">
        <f t="shared" si="111"/>
        <v>0.9206787212043637</v>
      </c>
      <c r="AL358" s="20">
        <f t="shared" si="112"/>
        <v>2.391</v>
      </c>
    </row>
    <row r="359" spans="1:38" ht="15">
      <c r="A359" s="12" t="s">
        <v>753</v>
      </c>
      <c r="B359" s="13" t="s">
        <v>754</v>
      </c>
      <c r="C359" s="14" t="s">
        <v>684</v>
      </c>
      <c r="D359" s="61"/>
      <c r="E359" s="32">
        <v>2758659379</v>
      </c>
      <c r="F359" s="29">
        <v>96.69</v>
      </c>
      <c r="G359" s="17">
        <f t="shared" si="95"/>
        <v>0.9669</v>
      </c>
      <c r="H359" s="15">
        <v>7535148.98</v>
      </c>
      <c r="I359" s="15">
        <v>438241.57</v>
      </c>
      <c r="K359" s="15">
        <v>436750.43</v>
      </c>
      <c r="L359" s="18">
        <f t="shared" si="96"/>
        <v>8410140.98</v>
      </c>
      <c r="M359" s="15">
        <v>20392444.01</v>
      </c>
      <c r="N359" s="15">
        <v>11290470.21</v>
      </c>
      <c r="P359" s="18">
        <f t="shared" si="97"/>
        <v>31682914.220000003</v>
      </c>
      <c r="Q359" s="15">
        <v>12162917.31</v>
      </c>
      <c r="R359" s="15">
        <v>620698.36</v>
      </c>
      <c r="T359" s="19">
        <f t="shared" si="98"/>
        <v>12783615.67</v>
      </c>
      <c r="U359" s="18">
        <f t="shared" si="99"/>
        <v>52876670.870000005</v>
      </c>
      <c r="V359" s="20">
        <f t="shared" si="100"/>
        <v>0.44089956892064713</v>
      </c>
      <c r="W359" s="20">
        <f t="shared" si="113"/>
        <v>0</v>
      </c>
      <c r="X359" s="20">
        <f t="shared" si="101"/>
        <v>0.02249999999003139</v>
      </c>
      <c r="Y359" s="20">
        <f t="shared" si="102"/>
        <v>0.46339956891067846</v>
      </c>
      <c r="Z359" s="21">
        <f t="shared" si="103"/>
        <v>1.1484895330385043</v>
      </c>
      <c r="AA359" s="21">
        <f t="shared" si="104"/>
        <v>0.30486333485102585</v>
      </c>
      <c r="AB359" s="22"/>
      <c r="AC359" s="21">
        <f t="shared" si="105"/>
        <v>1.9167524368002085</v>
      </c>
      <c r="AD359" s="30">
        <v>306289.606832098</v>
      </c>
      <c r="AE359" s="24">
        <f t="shared" si="106"/>
        <v>5870.813502620016</v>
      </c>
      <c r="AF359" s="25"/>
      <c r="AG359" s="26">
        <f t="shared" si="107"/>
        <v>2853096885.9240875</v>
      </c>
      <c r="AH359" s="20">
        <f t="shared" si="108"/>
        <v>0.2947723584674569</v>
      </c>
      <c r="AI359" s="20">
        <f t="shared" si="109"/>
        <v>1.1104745294949296</v>
      </c>
      <c r="AJ359" s="20">
        <f t="shared" si="110"/>
        <v>0.42630579318937367</v>
      </c>
      <c r="AK359" s="20">
        <f t="shared" si="111"/>
        <v>0.448061043179735</v>
      </c>
      <c r="AL359" s="20">
        <f t="shared" si="112"/>
        <v>1.853</v>
      </c>
    </row>
    <row r="360" spans="1:38" ht="15">
      <c r="A360" s="12" t="s">
        <v>755</v>
      </c>
      <c r="B360" s="13" t="s">
        <v>756</v>
      </c>
      <c r="C360" s="14" t="s">
        <v>684</v>
      </c>
      <c r="D360" s="61"/>
      <c r="E360" s="32">
        <v>4291725320</v>
      </c>
      <c r="F360" s="29">
        <v>93.98</v>
      </c>
      <c r="G360" s="17">
        <f t="shared" si="95"/>
        <v>0.9398000000000001</v>
      </c>
      <c r="H360" s="15">
        <v>12445060.9</v>
      </c>
      <c r="I360" s="15">
        <v>723765.59</v>
      </c>
      <c r="K360" s="15">
        <v>721380.69</v>
      </c>
      <c r="L360" s="18">
        <f t="shared" si="96"/>
        <v>13890207.18</v>
      </c>
      <c r="N360" s="15">
        <v>57134743.22</v>
      </c>
      <c r="P360" s="18">
        <f t="shared" si="97"/>
        <v>57134743.22</v>
      </c>
      <c r="Q360" s="15">
        <v>19565468</v>
      </c>
      <c r="T360" s="19">
        <f t="shared" si="98"/>
        <v>19565468</v>
      </c>
      <c r="U360" s="18">
        <f t="shared" si="99"/>
        <v>90590418.4</v>
      </c>
      <c r="V360" s="20">
        <f t="shared" si="100"/>
        <v>0.4558881694693359</v>
      </c>
      <c r="W360" s="20">
        <f t="shared" si="113"/>
        <v>0</v>
      </c>
      <c r="X360" s="20">
        <f t="shared" si="101"/>
        <v>0</v>
      </c>
      <c r="Y360" s="20">
        <f t="shared" si="102"/>
        <v>0.4558881694693359</v>
      </c>
      <c r="Z360" s="21">
        <f t="shared" si="103"/>
        <v>1.331276793361976</v>
      </c>
      <c r="AA360" s="21">
        <f t="shared" si="104"/>
        <v>0.3236508896613169</v>
      </c>
      <c r="AB360" s="22"/>
      <c r="AC360" s="21">
        <f t="shared" si="105"/>
        <v>2.110815852492629</v>
      </c>
      <c r="AD360" s="30">
        <v>406144.2312248282</v>
      </c>
      <c r="AE360" s="24">
        <f t="shared" si="106"/>
        <v>8572.956816677992</v>
      </c>
      <c r="AF360" s="25"/>
      <c r="AG360" s="26">
        <f t="shared" si="107"/>
        <v>4566636858.90615</v>
      </c>
      <c r="AH360" s="20">
        <f t="shared" si="108"/>
        <v>0.3041671061037057</v>
      </c>
      <c r="AI360" s="20">
        <f t="shared" si="109"/>
        <v>1.251133930401585</v>
      </c>
      <c r="AJ360" s="20">
        <f t="shared" si="110"/>
        <v>0.42844370166728196</v>
      </c>
      <c r="AK360" s="20">
        <f t="shared" si="111"/>
        <v>0.42844370166728196</v>
      </c>
      <c r="AL360" s="20">
        <f t="shared" si="112"/>
        <v>1.9829999999999999</v>
      </c>
    </row>
    <row r="361" spans="1:38" ht="15">
      <c r="A361" s="12" t="s">
        <v>757</v>
      </c>
      <c r="B361" s="13" t="s">
        <v>758</v>
      </c>
      <c r="C361" s="14" t="s">
        <v>684</v>
      </c>
      <c r="D361" s="61"/>
      <c r="E361" s="32">
        <v>1050192320</v>
      </c>
      <c r="F361" s="29">
        <v>89.75</v>
      </c>
      <c r="G361" s="17">
        <f t="shared" si="95"/>
        <v>0.8975</v>
      </c>
      <c r="H361" s="15">
        <v>3124314.2800000003</v>
      </c>
      <c r="I361" s="15">
        <v>181731.04</v>
      </c>
      <c r="J361" s="15">
        <v>62301.12</v>
      </c>
      <c r="K361" s="15">
        <v>181196.48</v>
      </c>
      <c r="L361" s="18">
        <f t="shared" si="96"/>
        <v>3549542.9200000004</v>
      </c>
      <c r="M361" s="15">
        <v>7988802.86</v>
      </c>
      <c r="N361" s="15">
        <v>4426020.25</v>
      </c>
      <c r="P361" s="18">
        <f t="shared" si="97"/>
        <v>12414823.11</v>
      </c>
      <c r="Q361" s="15">
        <v>5334980</v>
      </c>
      <c r="R361" s="15">
        <v>210038.46</v>
      </c>
      <c r="T361" s="19">
        <f t="shared" si="98"/>
        <v>5545018.46</v>
      </c>
      <c r="U361" s="18">
        <f t="shared" si="99"/>
        <v>21509384.490000002</v>
      </c>
      <c r="V361" s="20">
        <f t="shared" si="100"/>
        <v>0.5080002870331408</v>
      </c>
      <c r="W361" s="20">
        <f t="shared" si="113"/>
        <v>0</v>
      </c>
      <c r="X361" s="20">
        <f t="shared" si="101"/>
        <v>0.019999999619117383</v>
      </c>
      <c r="Y361" s="20">
        <f t="shared" si="102"/>
        <v>0.5280002866522581</v>
      </c>
      <c r="Z361" s="21">
        <f t="shared" si="103"/>
        <v>1.182147581311583</v>
      </c>
      <c r="AA361" s="21">
        <f t="shared" si="104"/>
        <v>0.3379897998111432</v>
      </c>
      <c r="AB361" s="22"/>
      <c r="AC361" s="21">
        <f t="shared" si="105"/>
        <v>2.0481376677749843</v>
      </c>
      <c r="AD361" s="30">
        <v>450217.1527434503</v>
      </c>
      <c r="AE361" s="24">
        <f t="shared" si="106"/>
        <v>9221.067092122643</v>
      </c>
      <c r="AF361" s="25"/>
      <c r="AG361" s="26">
        <f t="shared" si="107"/>
        <v>1170130718.6629527</v>
      </c>
      <c r="AH361" s="20">
        <f t="shared" si="108"/>
        <v>0.303345845330501</v>
      </c>
      <c r="AI361" s="20">
        <f t="shared" si="109"/>
        <v>1.0609774542271457</v>
      </c>
      <c r="AJ361" s="20">
        <f t="shared" si="110"/>
        <v>0.4559302576122438</v>
      </c>
      <c r="AK361" s="20">
        <f t="shared" si="111"/>
        <v>0.4738802572704016</v>
      </c>
      <c r="AL361" s="20">
        <f t="shared" si="112"/>
        <v>1.8379999999999999</v>
      </c>
    </row>
    <row r="362" spans="1:38" ht="15">
      <c r="A362" s="12" t="s">
        <v>759</v>
      </c>
      <c r="B362" s="13" t="s">
        <v>760</v>
      </c>
      <c r="C362" s="14" t="s">
        <v>684</v>
      </c>
      <c r="D362" s="61"/>
      <c r="E362" s="32">
        <v>2361321191</v>
      </c>
      <c r="F362" s="29">
        <v>101.82</v>
      </c>
      <c r="G362" s="17">
        <f t="shared" si="95"/>
        <v>1.0182</v>
      </c>
      <c r="H362" s="15">
        <v>6356838.72</v>
      </c>
      <c r="I362" s="15">
        <v>369758.7</v>
      </c>
      <c r="J362" s="15">
        <v>126774.08</v>
      </c>
      <c r="K362" s="15">
        <v>368640.83</v>
      </c>
      <c r="L362" s="18">
        <f t="shared" si="96"/>
        <v>7222012.33</v>
      </c>
      <c r="M362" s="15">
        <v>33815675</v>
      </c>
      <c r="P362" s="18">
        <f t="shared" si="97"/>
        <v>33815675</v>
      </c>
      <c r="Q362" s="15">
        <v>13650000</v>
      </c>
      <c r="R362" s="15">
        <v>236132.11</v>
      </c>
      <c r="T362" s="19">
        <f t="shared" si="98"/>
        <v>13886132.11</v>
      </c>
      <c r="U362" s="18">
        <f t="shared" si="99"/>
        <v>54923819.44</v>
      </c>
      <c r="V362" s="20">
        <f t="shared" si="100"/>
        <v>0.5780662136106668</v>
      </c>
      <c r="W362" s="20">
        <f t="shared" si="113"/>
        <v>0</v>
      </c>
      <c r="X362" s="20">
        <f t="shared" si="101"/>
        <v>0.009999999614622524</v>
      </c>
      <c r="Y362" s="20">
        <f t="shared" si="102"/>
        <v>0.5880662132252893</v>
      </c>
      <c r="Z362" s="21">
        <f t="shared" si="103"/>
        <v>1.4320658760394784</v>
      </c>
      <c r="AA362" s="21">
        <f t="shared" si="104"/>
        <v>0.3058462507144798</v>
      </c>
      <c r="AB362" s="22"/>
      <c r="AC362" s="21">
        <f t="shared" si="105"/>
        <v>2.3259783399792475</v>
      </c>
      <c r="AD362" s="30">
        <v>301490.35241588263</v>
      </c>
      <c r="AE362" s="24">
        <f t="shared" si="106"/>
        <v>7012.600294320529</v>
      </c>
      <c r="AF362" s="25"/>
      <c r="AG362" s="26">
        <f t="shared" si="107"/>
        <v>2319113328.4227066</v>
      </c>
      <c r="AH362" s="20">
        <f t="shared" si="108"/>
        <v>0.31141265247748334</v>
      </c>
      <c r="AI362" s="20">
        <f t="shared" si="109"/>
        <v>1.4581294749833973</v>
      </c>
      <c r="AJ362" s="20">
        <f t="shared" si="110"/>
        <v>0.5885870186983809</v>
      </c>
      <c r="AK362" s="20">
        <f t="shared" si="111"/>
        <v>0.5987690183059896</v>
      </c>
      <c r="AL362" s="20">
        <f t="shared" si="112"/>
        <v>2.368</v>
      </c>
    </row>
    <row r="363" spans="1:38" ht="15">
      <c r="A363" s="12" t="s">
        <v>761</v>
      </c>
      <c r="B363" s="13" t="s">
        <v>762</v>
      </c>
      <c r="C363" s="14" t="s">
        <v>684</v>
      </c>
      <c r="D363" s="61"/>
      <c r="E363" s="32">
        <v>2247301415</v>
      </c>
      <c r="F363" s="29">
        <v>111.68</v>
      </c>
      <c r="G363" s="17">
        <f t="shared" si="95"/>
        <v>1.1168</v>
      </c>
      <c r="H363" s="15">
        <v>5554253.22</v>
      </c>
      <c r="K363" s="15">
        <v>321999.27</v>
      </c>
      <c r="L363" s="18">
        <f t="shared" si="96"/>
        <v>5876252.49</v>
      </c>
      <c r="M363" s="15">
        <v>13198883</v>
      </c>
      <c r="N363" s="15">
        <v>8651711.78</v>
      </c>
      <c r="P363" s="18">
        <f t="shared" si="97"/>
        <v>21850594.78</v>
      </c>
      <c r="Q363" s="15">
        <v>11036632.73</v>
      </c>
      <c r="S363" s="15">
        <v>711866.48</v>
      </c>
      <c r="T363" s="19">
        <f t="shared" si="98"/>
        <v>11748499.21</v>
      </c>
      <c r="U363" s="18">
        <f t="shared" si="99"/>
        <v>39475346.480000004</v>
      </c>
      <c r="V363" s="20">
        <f t="shared" si="100"/>
        <v>0.4911060286054241</v>
      </c>
      <c r="W363" s="20">
        <f t="shared" si="113"/>
        <v>0.03167650210374651</v>
      </c>
      <c r="X363" s="20">
        <f t="shared" si="101"/>
        <v>0</v>
      </c>
      <c r="Y363" s="20">
        <f t="shared" si="102"/>
        <v>0.5227825307091707</v>
      </c>
      <c r="Z363" s="21">
        <f t="shared" si="103"/>
        <v>0.9723036987452794</v>
      </c>
      <c r="AA363" s="21">
        <f t="shared" si="104"/>
        <v>0.26148038935845197</v>
      </c>
      <c r="AB363" s="22"/>
      <c r="AC363" s="21">
        <f t="shared" si="105"/>
        <v>1.756566618812902</v>
      </c>
      <c r="AD363" s="30">
        <v>401393.239857862</v>
      </c>
      <c r="AE363" s="24">
        <f t="shared" si="106"/>
        <v>7050.739661514808</v>
      </c>
      <c r="AF363" s="25"/>
      <c r="AG363" s="26">
        <f t="shared" si="107"/>
        <v>2012268458.9899714</v>
      </c>
      <c r="AH363" s="20">
        <f t="shared" si="108"/>
        <v>0.29202129883551914</v>
      </c>
      <c r="AI363" s="20">
        <f t="shared" si="109"/>
        <v>1.085868770758728</v>
      </c>
      <c r="AJ363" s="20">
        <f t="shared" si="110"/>
        <v>0.5484672127465376</v>
      </c>
      <c r="AK363" s="20">
        <f t="shared" si="111"/>
        <v>0.5838435302960018</v>
      </c>
      <c r="AL363" s="20">
        <f t="shared" si="112"/>
        <v>1.9620000000000002</v>
      </c>
    </row>
    <row r="364" spans="1:38" ht="15">
      <c r="A364" s="12" t="s">
        <v>763</v>
      </c>
      <c r="B364" s="13" t="s">
        <v>764</v>
      </c>
      <c r="C364" s="14" t="s">
        <v>684</v>
      </c>
      <c r="D364" s="61"/>
      <c r="E364" s="32">
        <v>84433098</v>
      </c>
      <c r="F364" s="29">
        <v>99.39</v>
      </c>
      <c r="G364" s="17">
        <f t="shared" si="95"/>
        <v>0.9939</v>
      </c>
      <c r="H364" s="15">
        <v>232116.37</v>
      </c>
      <c r="I364" s="15">
        <v>13501.25</v>
      </c>
      <c r="J364" s="15">
        <v>4628.77</v>
      </c>
      <c r="K364" s="15">
        <v>13462.36</v>
      </c>
      <c r="L364" s="18">
        <f t="shared" si="96"/>
        <v>263708.75</v>
      </c>
      <c r="M364" s="15">
        <v>1502653</v>
      </c>
      <c r="P364" s="18">
        <f t="shared" si="97"/>
        <v>1502653</v>
      </c>
      <c r="Q364" s="15">
        <v>631941</v>
      </c>
      <c r="T364" s="19">
        <f t="shared" si="98"/>
        <v>631941</v>
      </c>
      <c r="U364" s="18">
        <f t="shared" si="99"/>
        <v>2398302.75</v>
      </c>
      <c r="V364" s="20">
        <f t="shared" si="100"/>
        <v>0.748451750520868</v>
      </c>
      <c r="W364" s="20">
        <f t="shared" si="113"/>
        <v>0</v>
      </c>
      <c r="X364" s="20">
        <f t="shared" si="101"/>
        <v>0</v>
      </c>
      <c r="Y364" s="20">
        <f t="shared" si="102"/>
        <v>0.748451750520868</v>
      </c>
      <c r="Z364" s="21">
        <f t="shared" si="103"/>
        <v>1.7796966303427597</v>
      </c>
      <c r="AA364" s="21">
        <f t="shared" si="104"/>
        <v>0.31232864391639403</v>
      </c>
      <c r="AB364" s="22"/>
      <c r="AC364" s="21">
        <f t="shared" si="105"/>
        <v>2.8404770247800215</v>
      </c>
      <c r="AD364" s="30">
        <v>252250.47619047618</v>
      </c>
      <c r="AE364" s="24">
        <f t="shared" si="106"/>
        <v>7165.116821088674</v>
      </c>
      <c r="AF364" s="25"/>
      <c r="AG364" s="26">
        <f t="shared" si="107"/>
        <v>84951300.93570782</v>
      </c>
      <c r="AH364" s="20">
        <f t="shared" si="108"/>
        <v>0.310423439188504</v>
      </c>
      <c r="AI364" s="20">
        <f t="shared" si="109"/>
        <v>1.7688404808976685</v>
      </c>
      <c r="AJ364" s="20">
        <f t="shared" si="110"/>
        <v>0.7438861948426907</v>
      </c>
      <c r="AK364" s="20">
        <f t="shared" si="111"/>
        <v>0.7438861948426907</v>
      </c>
      <c r="AL364" s="20">
        <f t="shared" si="112"/>
        <v>2.8229999999999995</v>
      </c>
    </row>
    <row r="365" spans="1:38" ht="15">
      <c r="A365" s="12" t="s">
        <v>765</v>
      </c>
      <c r="B365" s="13" t="s">
        <v>766</v>
      </c>
      <c r="C365" s="14" t="s">
        <v>684</v>
      </c>
      <c r="D365" s="61"/>
      <c r="E365" s="32">
        <v>2956472184</v>
      </c>
      <c r="F365" s="29">
        <v>87.38</v>
      </c>
      <c r="G365" s="17">
        <f t="shared" si="95"/>
        <v>0.8737999999999999</v>
      </c>
      <c r="H365" s="15">
        <v>8886809.53</v>
      </c>
      <c r="I365" s="15">
        <v>516933</v>
      </c>
      <c r="K365" s="15">
        <v>515128.03</v>
      </c>
      <c r="L365" s="18">
        <f t="shared" si="96"/>
        <v>9918870.559999999</v>
      </c>
      <c r="M365" s="15">
        <v>14176977</v>
      </c>
      <c r="N365" s="15">
        <v>11491076.24</v>
      </c>
      <c r="P365" s="18">
        <f t="shared" si="97"/>
        <v>25668053.240000002</v>
      </c>
      <c r="Q365" s="15">
        <v>10110939.04</v>
      </c>
      <c r="T365" s="19">
        <f t="shared" si="98"/>
        <v>10110939.04</v>
      </c>
      <c r="U365" s="18">
        <f t="shared" si="99"/>
        <v>45697862.84</v>
      </c>
      <c r="V365" s="20">
        <f t="shared" si="100"/>
        <v>0.3419933762515656</v>
      </c>
      <c r="W365" s="20">
        <f t="shared" si="113"/>
        <v>0</v>
      </c>
      <c r="X365" s="20">
        <f t="shared" si="101"/>
        <v>0</v>
      </c>
      <c r="Y365" s="20">
        <f t="shared" si="102"/>
        <v>0.3419933762515656</v>
      </c>
      <c r="Z365" s="21">
        <f t="shared" si="103"/>
        <v>0.8681987058397435</v>
      </c>
      <c r="AA365" s="21">
        <f t="shared" si="104"/>
        <v>0.3354968334787485</v>
      </c>
      <c r="AB365" s="22"/>
      <c r="AC365" s="21">
        <f t="shared" si="105"/>
        <v>1.5456889155700577</v>
      </c>
      <c r="AD365" s="30">
        <v>1149829.7175603765</v>
      </c>
      <c r="AE365" s="24">
        <f t="shared" si="106"/>
        <v>17772.790492261243</v>
      </c>
      <c r="AF365" s="25"/>
      <c r="AG365" s="26">
        <f t="shared" si="107"/>
        <v>3383465534.4472423</v>
      </c>
      <c r="AH365" s="20">
        <f t="shared" si="108"/>
        <v>0.2931571330937304</v>
      </c>
      <c r="AI365" s="20">
        <f t="shared" si="109"/>
        <v>0.7586320291627678</v>
      </c>
      <c r="AJ365" s="20">
        <f t="shared" si="110"/>
        <v>0.298833812168618</v>
      </c>
      <c r="AK365" s="20">
        <f t="shared" si="111"/>
        <v>0.298833812168618</v>
      </c>
      <c r="AL365" s="20">
        <f t="shared" si="112"/>
        <v>1.351</v>
      </c>
    </row>
    <row r="366" spans="1:38" ht="15">
      <c r="A366" s="12" t="s">
        <v>767</v>
      </c>
      <c r="B366" s="13" t="s">
        <v>768</v>
      </c>
      <c r="C366" s="14" t="s">
        <v>684</v>
      </c>
      <c r="D366" s="61"/>
      <c r="E366" s="32">
        <v>518337818</v>
      </c>
      <c r="F366" s="29">
        <v>70.77</v>
      </c>
      <c r="G366" s="17">
        <f t="shared" si="95"/>
        <v>0.7077</v>
      </c>
      <c r="H366" s="15">
        <v>1998995.39</v>
      </c>
      <c r="I366" s="15">
        <v>116274.6</v>
      </c>
      <c r="K366" s="15">
        <v>115936.7</v>
      </c>
      <c r="L366" s="18">
        <f t="shared" si="96"/>
        <v>2231206.69</v>
      </c>
      <c r="M366" s="15">
        <v>980883.14</v>
      </c>
      <c r="N366" s="15">
        <v>2130593.69</v>
      </c>
      <c r="P366" s="18">
        <f t="shared" si="97"/>
        <v>3111476.83</v>
      </c>
      <c r="Q366" s="15">
        <v>3968931.61</v>
      </c>
      <c r="T366" s="19">
        <f t="shared" si="98"/>
        <v>3968931.61</v>
      </c>
      <c r="U366" s="18">
        <f t="shared" si="99"/>
        <v>9311615.129999999</v>
      </c>
      <c r="V366" s="20">
        <f t="shared" si="100"/>
        <v>0.7657036535196434</v>
      </c>
      <c r="W366" s="20">
        <f t="shared" si="113"/>
        <v>0</v>
      </c>
      <c r="X366" s="20">
        <f t="shared" si="101"/>
        <v>0</v>
      </c>
      <c r="Y366" s="20">
        <f t="shared" si="102"/>
        <v>0.7657036535196434</v>
      </c>
      <c r="Z366" s="21">
        <f t="shared" si="103"/>
        <v>0.6002797252968334</v>
      </c>
      <c r="AA366" s="21">
        <f t="shared" si="104"/>
        <v>0.43045415798698294</v>
      </c>
      <c r="AB366" s="22"/>
      <c r="AC366" s="21">
        <f t="shared" si="105"/>
        <v>1.7964375368034593</v>
      </c>
      <c r="AD366" s="30">
        <v>400991.6037735849</v>
      </c>
      <c r="AE366" s="24">
        <f t="shared" si="106"/>
        <v>7203.563689618876</v>
      </c>
      <c r="AF366" s="25"/>
      <c r="AG366" s="26">
        <f t="shared" si="107"/>
        <v>732425912.109651</v>
      </c>
      <c r="AH366" s="20">
        <f t="shared" si="108"/>
        <v>0.3046324076073878</v>
      </c>
      <c r="AI366" s="20">
        <f t="shared" si="109"/>
        <v>0.424817961592569</v>
      </c>
      <c r="AJ366" s="20">
        <f t="shared" si="110"/>
        <v>0.5418884755958517</v>
      </c>
      <c r="AK366" s="20">
        <f t="shared" si="111"/>
        <v>0.5418884755958517</v>
      </c>
      <c r="AL366" s="20">
        <f t="shared" si="112"/>
        <v>1.272</v>
      </c>
    </row>
    <row r="367" spans="1:38" ht="15">
      <c r="A367" s="12" t="s">
        <v>769</v>
      </c>
      <c r="B367" s="13" t="s">
        <v>770</v>
      </c>
      <c r="C367" s="14" t="s">
        <v>684</v>
      </c>
      <c r="D367" s="61"/>
      <c r="E367" s="32">
        <v>1984696826</v>
      </c>
      <c r="F367" s="29">
        <v>98.76</v>
      </c>
      <c r="G367" s="17">
        <f t="shared" si="95"/>
        <v>0.9876</v>
      </c>
      <c r="H367" s="15">
        <v>5116579.090000001</v>
      </c>
      <c r="I367" s="15">
        <v>297618.36</v>
      </c>
      <c r="K367" s="15">
        <v>296730.31</v>
      </c>
      <c r="L367" s="18">
        <f t="shared" si="96"/>
        <v>5710927.760000001</v>
      </c>
      <c r="M367" s="15">
        <v>4012243</v>
      </c>
      <c r="P367" s="18">
        <f t="shared" si="97"/>
        <v>4012243</v>
      </c>
      <c r="Q367" s="15">
        <v>5198540</v>
      </c>
      <c r="T367" s="19">
        <f t="shared" si="98"/>
        <v>5198540</v>
      </c>
      <c r="U367" s="18">
        <f t="shared" si="99"/>
        <v>14921710.760000002</v>
      </c>
      <c r="V367" s="20">
        <f t="shared" si="100"/>
        <v>0.2619311892828109</v>
      </c>
      <c r="W367" s="20">
        <f t="shared" si="113"/>
        <v>0</v>
      </c>
      <c r="X367" s="20">
        <f t="shared" si="101"/>
        <v>0</v>
      </c>
      <c r="Y367" s="20">
        <f t="shared" si="102"/>
        <v>0.2619311892828109</v>
      </c>
      <c r="Z367" s="21">
        <f t="shared" si="103"/>
        <v>0.20215898707745505</v>
      </c>
      <c r="AA367" s="21">
        <f t="shared" si="104"/>
        <v>0.28774811775710474</v>
      </c>
      <c r="AB367" s="22"/>
      <c r="AC367" s="21">
        <f t="shared" si="105"/>
        <v>0.7518382941173707</v>
      </c>
      <c r="AD367" s="30">
        <v>1542463.3768352366</v>
      </c>
      <c r="AE367" s="24">
        <f t="shared" si="106"/>
        <v>11596.830339783233</v>
      </c>
      <c r="AF367" s="25"/>
      <c r="AG367" s="26">
        <f t="shared" si="107"/>
        <v>2009616065.2085865</v>
      </c>
      <c r="AH367" s="20">
        <f t="shared" si="108"/>
        <v>0.2841800410969167</v>
      </c>
      <c r="AI367" s="20">
        <f t="shared" si="109"/>
        <v>0.19965221563769459</v>
      </c>
      <c r="AJ367" s="20">
        <f t="shared" si="110"/>
        <v>0.258683242535704</v>
      </c>
      <c r="AK367" s="20">
        <f t="shared" si="111"/>
        <v>0.258683242535704</v>
      </c>
      <c r="AL367" s="20">
        <f t="shared" si="112"/>
        <v>0.743</v>
      </c>
    </row>
    <row r="368" spans="1:38" ht="15">
      <c r="A368" s="12" t="s">
        <v>771</v>
      </c>
      <c r="B368" s="13" t="s">
        <v>772</v>
      </c>
      <c r="C368" s="14" t="s">
        <v>684</v>
      </c>
      <c r="D368" s="61"/>
      <c r="E368" s="32">
        <v>790268280</v>
      </c>
      <c r="F368" s="29">
        <v>79.04</v>
      </c>
      <c r="G368" s="17">
        <f t="shared" si="95"/>
        <v>0.7904000000000001</v>
      </c>
      <c r="H368" s="15">
        <v>2737511.4200000004</v>
      </c>
      <c r="I368" s="15">
        <v>159269.37</v>
      </c>
      <c r="K368" s="15">
        <v>158659.32</v>
      </c>
      <c r="L368" s="18">
        <f t="shared" si="96"/>
        <v>3055440.1100000003</v>
      </c>
      <c r="M368" s="15">
        <v>7380817</v>
      </c>
      <c r="N368" s="15">
        <v>4376886.35</v>
      </c>
      <c r="P368" s="18">
        <f t="shared" si="97"/>
        <v>11757703.35</v>
      </c>
      <c r="Q368" s="15">
        <v>6393226.78</v>
      </c>
      <c r="R368" s="15">
        <v>79026.83</v>
      </c>
      <c r="T368" s="19">
        <f t="shared" si="98"/>
        <v>6472253.61</v>
      </c>
      <c r="U368" s="18">
        <f t="shared" si="99"/>
        <v>21285397.070000004</v>
      </c>
      <c r="V368" s="20">
        <f t="shared" si="100"/>
        <v>0.8089944822282378</v>
      </c>
      <c r="W368" s="20">
        <f t="shared" si="113"/>
        <v>0</v>
      </c>
      <c r="X368" s="20">
        <f t="shared" si="101"/>
        <v>0.010000000253078614</v>
      </c>
      <c r="Y368" s="20">
        <f t="shared" si="102"/>
        <v>0.8189944824813163</v>
      </c>
      <c r="Z368" s="21">
        <f t="shared" si="103"/>
        <v>1.4878116264517158</v>
      </c>
      <c r="AA368" s="21">
        <f t="shared" si="104"/>
        <v>0.38663327218447896</v>
      </c>
      <c r="AB368" s="22"/>
      <c r="AC368" s="21">
        <f t="shared" si="105"/>
        <v>2.693439381117512</v>
      </c>
      <c r="AD368" s="30">
        <v>397955.04234026175</v>
      </c>
      <c r="AE368" s="24">
        <f t="shared" si="106"/>
        <v>10718.677829535478</v>
      </c>
      <c r="AF368" s="25"/>
      <c r="AG368" s="26">
        <f t="shared" si="107"/>
        <v>999833350.202429</v>
      </c>
      <c r="AH368" s="20">
        <f t="shared" si="108"/>
        <v>0.3055949383346122</v>
      </c>
      <c r="AI368" s="20">
        <f t="shared" si="109"/>
        <v>1.1759663095474362</v>
      </c>
      <c r="AJ368" s="20">
        <f t="shared" si="110"/>
        <v>0.6394292387531992</v>
      </c>
      <c r="AK368" s="20">
        <f t="shared" si="111"/>
        <v>0.6473332389532326</v>
      </c>
      <c r="AL368" s="20">
        <f t="shared" si="112"/>
        <v>2.129</v>
      </c>
    </row>
    <row r="369" spans="1:38" ht="15">
      <c r="A369" s="12" t="s">
        <v>773</v>
      </c>
      <c r="B369" s="13" t="s">
        <v>774</v>
      </c>
      <c r="C369" s="14" t="s">
        <v>684</v>
      </c>
      <c r="D369" s="61"/>
      <c r="E369" s="32">
        <v>56855613</v>
      </c>
      <c r="F369" s="29">
        <v>93.35</v>
      </c>
      <c r="G369" s="17">
        <f t="shared" si="95"/>
        <v>0.9335</v>
      </c>
      <c r="H369" s="15">
        <v>138956.3</v>
      </c>
      <c r="I369" s="15">
        <v>8082.52</v>
      </c>
      <c r="J369" s="15">
        <v>2773.75</v>
      </c>
      <c r="K369" s="15">
        <v>8059.22</v>
      </c>
      <c r="L369" s="18">
        <f t="shared" si="96"/>
        <v>157871.78999999998</v>
      </c>
      <c r="M369" s="15">
        <v>442735.62</v>
      </c>
      <c r="N369" s="15">
        <v>266805.36</v>
      </c>
      <c r="P369" s="18">
        <f t="shared" si="97"/>
        <v>709540.98</v>
      </c>
      <c r="Q369" s="15">
        <v>754551.43</v>
      </c>
      <c r="T369" s="19">
        <f t="shared" si="98"/>
        <v>754551.43</v>
      </c>
      <c r="U369" s="18">
        <f t="shared" si="99"/>
        <v>1621964.2000000002</v>
      </c>
      <c r="V369" s="20">
        <f t="shared" si="100"/>
        <v>1.3271362143259278</v>
      </c>
      <c r="W369" s="20">
        <f t="shared" si="113"/>
        <v>0</v>
      </c>
      <c r="X369" s="20">
        <f t="shared" si="101"/>
        <v>0</v>
      </c>
      <c r="Y369" s="20">
        <f t="shared" si="102"/>
        <v>1.3271362143259278</v>
      </c>
      <c r="Z369" s="21">
        <f t="shared" si="103"/>
        <v>1.2479699761569716</v>
      </c>
      <c r="AA369" s="21">
        <f t="shared" si="104"/>
        <v>0.277671423576068</v>
      </c>
      <c r="AB369" s="22"/>
      <c r="AC369" s="21">
        <f t="shared" si="105"/>
        <v>2.852777614058968</v>
      </c>
      <c r="AD369" s="30">
        <v>167989.34426229508</v>
      </c>
      <c r="AE369" s="24">
        <f t="shared" si="106"/>
        <v>4792.362407119207</v>
      </c>
      <c r="AF369" s="25"/>
      <c r="AG369" s="26">
        <f t="shared" si="107"/>
        <v>60905852.16925549</v>
      </c>
      <c r="AH369" s="20">
        <f t="shared" si="108"/>
        <v>0.25920627390825945</v>
      </c>
      <c r="AI369" s="20">
        <f t="shared" si="109"/>
        <v>1.164979972742533</v>
      </c>
      <c r="AJ369" s="20">
        <f t="shared" si="110"/>
        <v>1.2388816560732536</v>
      </c>
      <c r="AK369" s="20">
        <f t="shared" si="111"/>
        <v>1.2388816560732536</v>
      </c>
      <c r="AL369" s="20">
        <f t="shared" si="112"/>
        <v>2.6630000000000003</v>
      </c>
    </row>
    <row r="370" spans="1:38" ht="15">
      <c r="A370" s="12" t="s">
        <v>775</v>
      </c>
      <c r="B370" s="13" t="s">
        <v>776</v>
      </c>
      <c r="C370" s="14" t="s">
        <v>684</v>
      </c>
      <c r="D370" s="61" t="s">
        <v>1171</v>
      </c>
      <c r="E370" s="32">
        <v>389593400</v>
      </c>
      <c r="F370" s="29">
        <v>101.94</v>
      </c>
      <c r="G370" s="17">
        <f t="shared" si="95"/>
        <v>1.0194</v>
      </c>
      <c r="H370" s="15">
        <v>994813.5099999999</v>
      </c>
      <c r="I370" s="15">
        <v>57860.48</v>
      </c>
      <c r="J370" s="15">
        <v>19838.95</v>
      </c>
      <c r="K370" s="15">
        <v>57693.14</v>
      </c>
      <c r="L370" s="18">
        <f t="shared" si="96"/>
        <v>1130206.0799999998</v>
      </c>
      <c r="M370" s="15">
        <v>2962779</v>
      </c>
      <c r="P370" s="18">
        <f t="shared" si="97"/>
        <v>2962779</v>
      </c>
      <c r="Q370" s="15">
        <v>2222409</v>
      </c>
      <c r="T370" s="19">
        <f t="shared" si="98"/>
        <v>2222409</v>
      </c>
      <c r="U370" s="18">
        <f t="shared" si="99"/>
        <v>6315394.08</v>
      </c>
      <c r="V370" s="20">
        <f t="shared" si="100"/>
        <v>0.570443185125826</v>
      </c>
      <c r="W370" s="20">
        <f t="shared" si="113"/>
        <v>0</v>
      </c>
      <c r="X370" s="20">
        <f t="shared" si="101"/>
        <v>0</v>
      </c>
      <c r="Y370" s="20">
        <f t="shared" si="102"/>
        <v>0.570443185125826</v>
      </c>
      <c r="Z370" s="21">
        <f t="shared" si="103"/>
        <v>0.7604797719879238</v>
      </c>
      <c r="AA370" s="21">
        <f t="shared" si="104"/>
        <v>0.2900988774450491</v>
      </c>
      <c r="AB370" s="22"/>
      <c r="AC370" s="21">
        <f t="shared" si="105"/>
        <v>1.621021834558799</v>
      </c>
      <c r="AD370" s="30">
        <v>386949.0690032859</v>
      </c>
      <c r="AE370" s="24">
        <f t="shared" si="106"/>
        <v>6272.528897165258</v>
      </c>
      <c r="AF370" s="25"/>
      <c r="AG370" s="26">
        <f t="shared" si="107"/>
        <v>382179124.9754757</v>
      </c>
      <c r="AH370" s="20">
        <f t="shared" si="108"/>
        <v>0.29572679566748306</v>
      </c>
      <c r="AI370" s="20">
        <f t="shared" si="109"/>
        <v>0.7752330795644896</v>
      </c>
      <c r="AJ370" s="20">
        <f t="shared" si="110"/>
        <v>0.5815097829172672</v>
      </c>
      <c r="AK370" s="20">
        <f t="shared" si="111"/>
        <v>0.5815097829172672</v>
      </c>
      <c r="AL370" s="20">
        <f t="shared" si="112"/>
        <v>1.653</v>
      </c>
    </row>
    <row r="371" spans="1:38" ht="15">
      <c r="A371" s="12" t="s">
        <v>777</v>
      </c>
      <c r="B371" s="13" t="s">
        <v>778</v>
      </c>
      <c r="C371" s="14" t="s">
        <v>684</v>
      </c>
      <c r="D371" s="61"/>
      <c r="E371" s="32">
        <v>3397248170</v>
      </c>
      <c r="F371" s="29">
        <v>100.88</v>
      </c>
      <c r="G371" s="17">
        <f t="shared" si="95"/>
        <v>1.0088</v>
      </c>
      <c r="H371" s="15">
        <v>8861905.57</v>
      </c>
      <c r="K371" s="15">
        <v>513848.71</v>
      </c>
      <c r="L371" s="18">
        <f t="shared" si="96"/>
        <v>9375754.280000001</v>
      </c>
      <c r="M371" s="15">
        <v>6036334.5</v>
      </c>
      <c r="P371" s="18">
        <f t="shared" si="97"/>
        <v>6036334.5</v>
      </c>
      <c r="Q371" s="15">
        <v>5810224.4</v>
      </c>
      <c r="S371" s="15">
        <v>1135917.12</v>
      </c>
      <c r="T371" s="19">
        <f t="shared" si="98"/>
        <v>6946141.5200000005</v>
      </c>
      <c r="U371" s="18">
        <f t="shared" si="99"/>
        <v>22358230.3</v>
      </c>
      <c r="V371" s="20">
        <f t="shared" si="100"/>
        <v>0.17102737595999648</v>
      </c>
      <c r="W371" s="20">
        <f t="shared" si="113"/>
        <v>0.03343638919378681</v>
      </c>
      <c r="X371" s="20">
        <f t="shared" si="101"/>
        <v>0</v>
      </c>
      <c r="Y371" s="20">
        <f t="shared" si="102"/>
        <v>0.2044637651537833</v>
      </c>
      <c r="Z371" s="21">
        <f t="shared" si="103"/>
        <v>0.17768305987489869</v>
      </c>
      <c r="AA371" s="21">
        <f t="shared" si="104"/>
        <v>0.2759808471690192</v>
      </c>
      <c r="AB371" s="22"/>
      <c r="AC371" s="21">
        <f t="shared" si="105"/>
        <v>0.6581276721977012</v>
      </c>
      <c r="AD371" s="30">
        <v>1671793.0961232076</v>
      </c>
      <c r="AE371" s="24">
        <f t="shared" si="106"/>
        <v>11002.532987477543</v>
      </c>
      <c r="AF371" s="25"/>
      <c r="AG371" s="26">
        <f t="shared" si="107"/>
        <v>3367613174.0682</v>
      </c>
      <c r="AH371" s="20">
        <f t="shared" si="108"/>
        <v>0.27840947862410653</v>
      </c>
      <c r="AI371" s="20">
        <f t="shared" si="109"/>
        <v>0.17924667080179776</v>
      </c>
      <c r="AJ371" s="20">
        <f t="shared" si="110"/>
        <v>0.17253241686844442</v>
      </c>
      <c r="AK371" s="20">
        <f t="shared" si="111"/>
        <v>0.20626304628713654</v>
      </c>
      <c r="AL371" s="20">
        <f t="shared" si="112"/>
        <v>0.663</v>
      </c>
    </row>
    <row r="372" spans="1:38" ht="15">
      <c r="A372" s="12" t="s">
        <v>779</v>
      </c>
      <c r="B372" s="13" t="s">
        <v>780</v>
      </c>
      <c r="C372" s="14" t="s">
        <v>684</v>
      </c>
      <c r="D372" s="61"/>
      <c r="E372" s="32">
        <v>1159454936</v>
      </c>
      <c r="F372" s="29">
        <v>107.95</v>
      </c>
      <c r="G372" s="17">
        <f t="shared" si="95"/>
        <v>1.0795000000000001</v>
      </c>
      <c r="H372" s="15">
        <v>2885709.25</v>
      </c>
      <c r="I372" s="15">
        <v>167845.02</v>
      </c>
      <c r="K372" s="15">
        <v>167259.95</v>
      </c>
      <c r="L372" s="18">
        <f t="shared" si="96"/>
        <v>3220814.22</v>
      </c>
      <c r="M372" s="15">
        <v>7361774</v>
      </c>
      <c r="P372" s="18">
        <f t="shared" si="97"/>
        <v>7361774</v>
      </c>
      <c r="Q372" s="15">
        <v>3887441.87</v>
      </c>
      <c r="R372" s="15">
        <v>115945.49</v>
      </c>
      <c r="T372" s="19">
        <f t="shared" si="98"/>
        <v>4003387.3600000003</v>
      </c>
      <c r="U372" s="18">
        <f t="shared" si="99"/>
        <v>14585975.579999998</v>
      </c>
      <c r="V372" s="20">
        <f t="shared" si="100"/>
        <v>0.335281842294904</v>
      </c>
      <c r="W372" s="20">
        <f t="shared" si="113"/>
        <v>0</v>
      </c>
      <c r="X372" s="20">
        <f t="shared" si="101"/>
        <v>0.009999999689509279</v>
      </c>
      <c r="Y372" s="20">
        <f t="shared" si="102"/>
        <v>0.3452818419844133</v>
      </c>
      <c r="Z372" s="21">
        <f t="shared" si="103"/>
        <v>0.6349340342107096</v>
      </c>
      <c r="AA372" s="21">
        <f t="shared" si="104"/>
        <v>0.27778692556275425</v>
      </c>
      <c r="AB372" s="22"/>
      <c r="AC372" s="21">
        <f t="shared" si="105"/>
        <v>1.2580028017578768</v>
      </c>
      <c r="AD372" s="30">
        <v>457949.20112781954</v>
      </c>
      <c r="AE372" s="24">
        <f t="shared" si="106"/>
        <v>5761.013780815784</v>
      </c>
      <c r="AF372" s="25"/>
      <c r="AG372" s="26">
        <f t="shared" si="107"/>
        <v>1074066638.258453</v>
      </c>
      <c r="AH372" s="20">
        <f t="shared" si="108"/>
        <v>0.29987098614499325</v>
      </c>
      <c r="AI372" s="20">
        <f t="shared" si="109"/>
        <v>0.685411289930461</v>
      </c>
      <c r="AJ372" s="20">
        <f t="shared" si="110"/>
        <v>0.3619367487573489</v>
      </c>
      <c r="AK372" s="20">
        <f t="shared" si="111"/>
        <v>0.3727317484221742</v>
      </c>
      <c r="AL372" s="20">
        <f t="shared" si="112"/>
        <v>1.358</v>
      </c>
    </row>
    <row r="373" spans="1:38" ht="15">
      <c r="A373" s="12" t="s">
        <v>781</v>
      </c>
      <c r="B373" s="13" t="s">
        <v>782</v>
      </c>
      <c r="C373" s="14" t="s">
        <v>684</v>
      </c>
      <c r="D373" s="61" t="s">
        <v>1172</v>
      </c>
      <c r="E373" s="32">
        <v>445408580</v>
      </c>
      <c r="F373" s="29">
        <v>77.03</v>
      </c>
      <c r="G373" s="17">
        <f t="shared" si="95"/>
        <v>0.7703</v>
      </c>
      <c r="H373" s="15">
        <v>1599206.8</v>
      </c>
      <c r="I373" s="15">
        <v>93019.23</v>
      </c>
      <c r="J373" s="15">
        <v>31891.46</v>
      </c>
      <c r="K373" s="15">
        <v>92747.31</v>
      </c>
      <c r="L373" s="18">
        <f t="shared" si="96"/>
        <v>1816864.8</v>
      </c>
      <c r="M373" s="15">
        <v>6498711</v>
      </c>
      <c r="P373" s="18">
        <f t="shared" si="97"/>
        <v>6498711</v>
      </c>
      <c r="Q373" s="15">
        <v>6438964.7</v>
      </c>
      <c r="T373" s="19">
        <f t="shared" si="98"/>
        <v>6438964.7</v>
      </c>
      <c r="U373" s="18">
        <f t="shared" si="99"/>
        <v>14754540.500000002</v>
      </c>
      <c r="V373" s="20">
        <f t="shared" si="100"/>
        <v>1.445631042850589</v>
      </c>
      <c r="W373" s="20">
        <f t="shared" si="113"/>
        <v>0</v>
      </c>
      <c r="X373" s="20">
        <f t="shared" si="101"/>
        <v>0</v>
      </c>
      <c r="Y373" s="20">
        <f t="shared" si="102"/>
        <v>1.445631042850589</v>
      </c>
      <c r="Z373" s="21">
        <f t="shared" si="103"/>
        <v>1.4590448616863194</v>
      </c>
      <c r="AA373" s="21">
        <f t="shared" si="104"/>
        <v>0.40790969944943584</v>
      </c>
      <c r="AB373" s="22"/>
      <c r="AC373" s="21">
        <f t="shared" si="105"/>
        <v>3.312585603986345</v>
      </c>
      <c r="AD373" s="30">
        <v>182284.93470149254</v>
      </c>
      <c r="AE373" s="24">
        <f t="shared" si="106"/>
        <v>6038.344505157551</v>
      </c>
      <c r="AF373" s="25"/>
      <c r="AG373" s="26">
        <f t="shared" si="107"/>
        <v>578227417.8891342</v>
      </c>
      <c r="AH373" s="20">
        <f t="shared" si="108"/>
        <v>0.3142128414859004</v>
      </c>
      <c r="AI373" s="20">
        <f t="shared" si="109"/>
        <v>1.1239022569569719</v>
      </c>
      <c r="AJ373" s="20">
        <f t="shared" si="110"/>
        <v>1.1135695923078086</v>
      </c>
      <c r="AK373" s="20">
        <f t="shared" si="111"/>
        <v>1.1135695923078086</v>
      </c>
      <c r="AL373" s="20">
        <f t="shared" si="112"/>
        <v>2.5520000000000005</v>
      </c>
    </row>
    <row r="374" spans="1:38" ht="15">
      <c r="A374" s="12" t="s">
        <v>783</v>
      </c>
      <c r="B374" s="13" t="s">
        <v>784</v>
      </c>
      <c r="C374" s="14" t="s">
        <v>684</v>
      </c>
      <c r="D374" s="61"/>
      <c r="E374" s="32">
        <v>1175477726</v>
      </c>
      <c r="F374" s="29">
        <v>95.52</v>
      </c>
      <c r="G374" s="17">
        <f t="shared" si="95"/>
        <v>0.9551999999999999</v>
      </c>
      <c r="H374" s="15">
        <v>3274519.43</v>
      </c>
      <c r="I374" s="15">
        <v>190465.16</v>
      </c>
      <c r="K374" s="15">
        <v>189905.18</v>
      </c>
      <c r="L374" s="18">
        <f t="shared" si="96"/>
        <v>3654889.7700000005</v>
      </c>
      <c r="N374" s="15">
        <v>19400865.51</v>
      </c>
      <c r="P374" s="18">
        <f t="shared" si="97"/>
        <v>19400865.51</v>
      </c>
      <c r="Q374" s="15">
        <v>2169054.33</v>
      </c>
      <c r="R374" s="15">
        <v>705286.64</v>
      </c>
      <c r="T374" s="19">
        <f t="shared" si="98"/>
        <v>2874340.97</v>
      </c>
      <c r="U374" s="18">
        <f t="shared" si="99"/>
        <v>25930096.25</v>
      </c>
      <c r="V374" s="20">
        <f t="shared" si="100"/>
        <v>0.18452534505957963</v>
      </c>
      <c r="W374" s="20">
        <f t="shared" si="113"/>
        <v>0</v>
      </c>
      <c r="X374" s="20">
        <f t="shared" si="101"/>
        <v>0.060000000374315896</v>
      </c>
      <c r="Y374" s="20">
        <f t="shared" si="102"/>
        <v>0.24452534543389554</v>
      </c>
      <c r="Z374" s="21">
        <f t="shared" si="103"/>
        <v>1.650466451288589</v>
      </c>
      <c r="AA374" s="21">
        <f t="shared" si="104"/>
        <v>0.31092803284645143</v>
      </c>
      <c r="AB374" s="22"/>
      <c r="AC374" s="21">
        <f t="shared" si="105"/>
        <v>2.2059198295689355</v>
      </c>
      <c r="AD374" s="30">
        <v>452464.2469753859</v>
      </c>
      <c r="AE374" s="24">
        <f t="shared" si="106"/>
        <v>9980.9985457398</v>
      </c>
      <c r="AF374" s="25"/>
      <c r="AG374" s="26">
        <f t="shared" si="107"/>
        <v>1230609009.631491</v>
      </c>
      <c r="AH374" s="20">
        <f t="shared" si="108"/>
        <v>0.2969984569749304</v>
      </c>
      <c r="AI374" s="20">
        <f t="shared" si="109"/>
        <v>1.5765255542708598</v>
      </c>
      <c r="AJ374" s="20">
        <f t="shared" si="110"/>
        <v>0.17625860960091044</v>
      </c>
      <c r="AK374" s="20">
        <f t="shared" si="111"/>
        <v>0.23357060995845702</v>
      </c>
      <c r="AL374" s="20">
        <f t="shared" si="112"/>
        <v>2.108</v>
      </c>
    </row>
    <row r="375" spans="1:38" ht="15">
      <c r="A375" s="12" t="s">
        <v>785</v>
      </c>
      <c r="B375" s="13" t="s">
        <v>786</v>
      </c>
      <c r="C375" s="14" t="s">
        <v>684</v>
      </c>
      <c r="D375" s="61"/>
      <c r="E375" s="32">
        <v>3739919334</v>
      </c>
      <c r="F375" s="29">
        <v>65.38</v>
      </c>
      <c r="G375" s="17">
        <f t="shared" si="95"/>
        <v>0.6537999999999999</v>
      </c>
      <c r="H375" s="15">
        <v>15749997.600000001</v>
      </c>
      <c r="I375" s="15">
        <v>916350.75</v>
      </c>
      <c r="K375" s="15">
        <v>912861.42</v>
      </c>
      <c r="L375" s="18">
        <f t="shared" si="96"/>
        <v>17579209.770000003</v>
      </c>
      <c r="M375" s="15">
        <v>60196729</v>
      </c>
      <c r="P375" s="18">
        <f t="shared" si="97"/>
        <v>60196729</v>
      </c>
      <c r="Q375" s="15">
        <v>25118751.23</v>
      </c>
      <c r="T375" s="19">
        <f t="shared" si="98"/>
        <v>25118751.23</v>
      </c>
      <c r="U375" s="18">
        <f t="shared" si="99"/>
        <v>102894690</v>
      </c>
      <c r="V375" s="20">
        <f t="shared" si="100"/>
        <v>0.6716388506469322</v>
      </c>
      <c r="W375" s="20">
        <f t="shared" si="113"/>
        <v>0</v>
      </c>
      <c r="X375" s="20">
        <f t="shared" si="101"/>
        <v>0</v>
      </c>
      <c r="Y375" s="20">
        <f t="shared" si="102"/>
        <v>0.6716388506469322</v>
      </c>
      <c r="Z375" s="21">
        <f t="shared" si="103"/>
        <v>1.6095729245480033</v>
      </c>
      <c r="AA375" s="21">
        <f t="shared" si="104"/>
        <v>0.4700424848788999</v>
      </c>
      <c r="AB375" s="22"/>
      <c r="AC375" s="21">
        <f t="shared" si="105"/>
        <v>2.751254260073835</v>
      </c>
      <c r="AD375" s="30">
        <v>305234.1150254669</v>
      </c>
      <c r="AE375" s="24">
        <f t="shared" si="106"/>
        <v>8397.766592836826</v>
      </c>
      <c r="AF375" s="25"/>
      <c r="AG375" s="26">
        <f t="shared" si="107"/>
        <v>5720280412.970328</v>
      </c>
      <c r="AH375" s="20">
        <f t="shared" si="108"/>
        <v>0.3073137766138247</v>
      </c>
      <c r="AI375" s="20">
        <f t="shared" si="109"/>
        <v>1.0523387780694842</v>
      </c>
      <c r="AJ375" s="20">
        <f t="shared" si="110"/>
        <v>0.4391174805529642</v>
      </c>
      <c r="AK375" s="20">
        <f t="shared" si="111"/>
        <v>0.4391174805529642</v>
      </c>
      <c r="AL375" s="20">
        <f t="shared" si="112"/>
        <v>1.798</v>
      </c>
    </row>
    <row r="376" spans="1:38" ht="15">
      <c r="A376" s="12" t="s">
        <v>787</v>
      </c>
      <c r="B376" s="13" t="s">
        <v>788</v>
      </c>
      <c r="C376" s="14" t="s">
        <v>684</v>
      </c>
      <c r="D376" s="61"/>
      <c r="E376" s="32">
        <v>1353201480</v>
      </c>
      <c r="F376" s="29">
        <v>105.15</v>
      </c>
      <c r="G376" s="17">
        <f t="shared" si="95"/>
        <v>1.0515</v>
      </c>
      <c r="H376" s="15">
        <v>3235473.32</v>
      </c>
      <c r="I376" s="15">
        <v>188219.58</v>
      </c>
      <c r="K376" s="15">
        <v>187574.65</v>
      </c>
      <c r="L376" s="18">
        <f t="shared" si="96"/>
        <v>3611267.55</v>
      </c>
      <c r="M376" s="15">
        <v>9601437</v>
      </c>
      <c r="N376" s="15">
        <v>5226866.96</v>
      </c>
      <c r="P376" s="18">
        <f t="shared" si="97"/>
        <v>14828303.96</v>
      </c>
      <c r="Q376" s="15">
        <v>7086747.66</v>
      </c>
      <c r="T376" s="19">
        <f t="shared" si="98"/>
        <v>7086747.66</v>
      </c>
      <c r="U376" s="18">
        <f t="shared" si="99"/>
        <v>25526319.169999998</v>
      </c>
      <c r="V376" s="20">
        <f t="shared" si="100"/>
        <v>0.5237023284958275</v>
      </c>
      <c r="W376" s="20">
        <f t="shared" si="113"/>
        <v>0</v>
      </c>
      <c r="X376" s="20">
        <f t="shared" si="101"/>
        <v>0</v>
      </c>
      <c r="Y376" s="20">
        <f t="shared" si="102"/>
        <v>0.5237023284958275</v>
      </c>
      <c r="Z376" s="21">
        <f t="shared" si="103"/>
        <v>1.0957942463970702</v>
      </c>
      <c r="AA376" s="21">
        <f t="shared" si="104"/>
        <v>0.26686843041289016</v>
      </c>
      <c r="AB376" s="22"/>
      <c r="AC376" s="21">
        <f t="shared" si="105"/>
        <v>1.8863650053057877</v>
      </c>
      <c r="AD376" s="30">
        <v>471322.28093350946</v>
      </c>
      <c r="AE376" s="24">
        <f t="shared" si="106"/>
        <v>8890.858569738755</v>
      </c>
      <c r="AF376" s="25"/>
      <c r="AG376" s="26">
        <f t="shared" si="107"/>
        <v>1286924850.21398</v>
      </c>
      <c r="AH376" s="20">
        <f t="shared" si="108"/>
        <v>0.28061215457915406</v>
      </c>
      <c r="AI376" s="20">
        <f t="shared" si="109"/>
        <v>1.1522276500865194</v>
      </c>
      <c r="AJ376" s="20">
        <f t="shared" si="110"/>
        <v>0.5506729984133627</v>
      </c>
      <c r="AK376" s="20">
        <f t="shared" si="111"/>
        <v>0.5506729984133627</v>
      </c>
      <c r="AL376" s="20">
        <f t="shared" si="112"/>
        <v>1.984</v>
      </c>
    </row>
    <row r="377" spans="1:38" ht="15">
      <c r="A377" s="12" t="s">
        <v>789</v>
      </c>
      <c r="B377" s="13" t="s">
        <v>790</v>
      </c>
      <c r="C377" s="14" t="s">
        <v>791</v>
      </c>
      <c r="D377" s="61"/>
      <c r="E377" s="32">
        <v>1108162800</v>
      </c>
      <c r="F377" s="29">
        <v>100.59</v>
      </c>
      <c r="G377" s="17">
        <f t="shared" si="95"/>
        <v>1.0059</v>
      </c>
      <c r="H377" s="15">
        <v>2684937.74</v>
      </c>
      <c r="K377" s="15">
        <v>176171.38</v>
      </c>
      <c r="L377" s="18">
        <f t="shared" si="96"/>
        <v>2861109.12</v>
      </c>
      <c r="M377" s="15">
        <v>16969378.5</v>
      </c>
      <c r="P377" s="18">
        <f t="shared" si="97"/>
        <v>16969378.5</v>
      </c>
      <c r="Q377" s="15">
        <v>7662649.33</v>
      </c>
      <c r="S377" s="15">
        <v>386755.03</v>
      </c>
      <c r="T377" s="19">
        <f t="shared" si="98"/>
        <v>8049404.36</v>
      </c>
      <c r="U377" s="18">
        <f t="shared" si="99"/>
        <v>27879891.979999997</v>
      </c>
      <c r="V377" s="20">
        <f t="shared" si="100"/>
        <v>0.6914732501397809</v>
      </c>
      <c r="W377" s="20">
        <f t="shared" si="113"/>
        <v>0.03490056063964609</v>
      </c>
      <c r="X377" s="20">
        <f t="shared" si="101"/>
        <v>0</v>
      </c>
      <c r="Y377" s="20">
        <f t="shared" si="102"/>
        <v>0.7263738107794271</v>
      </c>
      <c r="Z377" s="21">
        <f t="shared" si="103"/>
        <v>1.5313073584494985</v>
      </c>
      <c r="AA377" s="21">
        <f t="shared" si="104"/>
        <v>0.2581849092931111</v>
      </c>
      <c r="AB377" s="22"/>
      <c r="AC377" s="21">
        <f t="shared" si="105"/>
        <v>2.5158660785220364</v>
      </c>
      <c r="AD377" s="30">
        <v>359300.29424127785</v>
      </c>
      <c r="AE377" s="24">
        <f t="shared" si="106"/>
        <v>9039.514222846175</v>
      </c>
      <c r="AF377" s="25"/>
      <c r="AG377" s="26">
        <f t="shared" si="107"/>
        <v>1101662988.3686252</v>
      </c>
      <c r="AH377" s="20">
        <f t="shared" si="108"/>
        <v>0.25970820025794045</v>
      </c>
      <c r="AI377" s="20">
        <f t="shared" si="109"/>
        <v>1.5403420718643506</v>
      </c>
      <c r="AJ377" s="20">
        <f t="shared" si="110"/>
        <v>0.6955529423156056</v>
      </c>
      <c r="AK377" s="20">
        <f t="shared" si="111"/>
        <v>0.7306594162630256</v>
      </c>
      <c r="AL377" s="20">
        <f t="shared" si="112"/>
        <v>2.531</v>
      </c>
    </row>
    <row r="378" spans="1:38" ht="15">
      <c r="A378" s="12" t="s">
        <v>792</v>
      </c>
      <c r="B378" s="13" t="s">
        <v>793</v>
      </c>
      <c r="C378" s="14" t="s">
        <v>791</v>
      </c>
      <c r="D378" s="61"/>
      <c r="E378" s="32">
        <v>963594199</v>
      </c>
      <c r="F378" s="29">
        <v>101.48</v>
      </c>
      <c r="G378" s="17">
        <f t="shared" si="95"/>
        <v>1.0148000000000001</v>
      </c>
      <c r="H378" s="15">
        <v>2263362.34</v>
      </c>
      <c r="K378" s="15">
        <v>148425.39</v>
      </c>
      <c r="L378" s="18">
        <f t="shared" si="96"/>
        <v>2411787.73</v>
      </c>
      <c r="M378" s="15">
        <v>11925485</v>
      </c>
      <c r="P378" s="18">
        <f t="shared" si="97"/>
        <v>11925485</v>
      </c>
      <c r="Q378" s="15">
        <v>3406664.84</v>
      </c>
      <c r="R378" s="15">
        <v>289078.25</v>
      </c>
      <c r="T378" s="19">
        <f t="shared" si="98"/>
        <v>3695743.09</v>
      </c>
      <c r="U378" s="18">
        <f t="shared" si="99"/>
        <v>18033015.82</v>
      </c>
      <c r="V378" s="20">
        <f t="shared" si="100"/>
        <v>0.3535372923099135</v>
      </c>
      <c r="W378" s="20">
        <f t="shared" si="113"/>
        <v>0</v>
      </c>
      <c r="X378" s="20">
        <f t="shared" si="101"/>
        <v>0.029999998993352178</v>
      </c>
      <c r="Y378" s="20">
        <f t="shared" si="102"/>
        <v>0.3835372913032657</v>
      </c>
      <c r="Z378" s="21">
        <f t="shared" si="103"/>
        <v>1.2376044825068524</v>
      </c>
      <c r="AA378" s="21">
        <f t="shared" si="104"/>
        <v>0.25029081043689433</v>
      </c>
      <c r="AB378" s="22"/>
      <c r="AC378" s="21">
        <f t="shared" si="105"/>
        <v>1.8714325842470125</v>
      </c>
      <c r="AD378" s="30">
        <v>596527.687296417</v>
      </c>
      <c r="AE378" s="24">
        <f t="shared" si="106"/>
        <v>11163.613514120274</v>
      </c>
      <c r="AF378" s="25"/>
      <c r="AG378" s="26">
        <f t="shared" si="107"/>
        <v>949540992.3137562</v>
      </c>
      <c r="AH378" s="20">
        <f t="shared" si="108"/>
        <v>0.2539951144313604</v>
      </c>
      <c r="AI378" s="20">
        <f t="shared" si="109"/>
        <v>1.255921028847954</v>
      </c>
      <c r="AJ378" s="20">
        <f t="shared" si="110"/>
        <v>0.35876964423610036</v>
      </c>
      <c r="AK378" s="20">
        <f t="shared" si="111"/>
        <v>0.3892136432145541</v>
      </c>
      <c r="AL378" s="20">
        <f t="shared" si="112"/>
        <v>1.899</v>
      </c>
    </row>
    <row r="379" spans="1:38" ht="15">
      <c r="A379" s="12" t="s">
        <v>794</v>
      </c>
      <c r="B379" s="13" t="s">
        <v>795</v>
      </c>
      <c r="C379" s="14" t="s">
        <v>791</v>
      </c>
      <c r="D379" s="61"/>
      <c r="E379" s="32">
        <v>751008284</v>
      </c>
      <c r="F379" s="29">
        <v>76.11</v>
      </c>
      <c r="G379" s="17">
        <f t="shared" si="95"/>
        <v>0.7611</v>
      </c>
      <c r="H379" s="15">
        <v>2251961.22</v>
      </c>
      <c r="K379" s="15">
        <v>147364.9</v>
      </c>
      <c r="L379" s="18">
        <f t="shared" si="96"/>
        <v>2399326.12</v>
      </c>
      <c r="M379" s="15">
        <v>14267973.5</v>
      </c>
      <c r="P379" s="18">
        <f t="shared" si="97"/>
        <v>14267973.5</v>
      </c>
      <c r="Q379" s="15">
        <v>6304759.49</v>
      </c>
      <c r="S379" s="15">
        <v>326312.31</v>
      </c>
      <c r="T379" s="19">
        <f t="shared" si="98"/>
        <v>6631071.8</v>
      </c>
      <c r="U379" s="18">
        <f t="shared" si="99"/>
        <v>23298371.419999998</v>
      </c>
      <c r="V379" s="20">
        <f t="shared" si="100"/>
        <v>0.8395059847302563</v>
      </c>
      <c r="W379" s="20">
        <f t="shared" si="113"/>
        <v>0.043449894888243336</v>
      </c>
      <c r="X379" s="20">
        <f t="shared" si="101"/>
        <v>0</v>
      </c>
      <c r="Y379" s="20">
        <f t="shared" si="102"/>
        <v>0.8829558796184996</v>
      </c>
      <c r="Z379" s="21">
        <f t="shared" si="103"/>
        <v>1.8998423591290239</v>
      </c>
      <c r="AA379" s="21">
        <f t="shared" si="104"/>
        <v>0.3194806463679434</v>
      </c>
      <c r="AB379" s="22"/>
      <c r="AC379" s="21">
        <f t="shared" si="105"/>
        <v>3.102278885115467</v>
      </c>
      <c r="AD379" s="30">
        <v>251793.39700996678</v>
      </c>
      <c r="AE379" s="24">
        <f t="shared" si="106"/>
        <v>7811.333389555159</v>
      </c>
      <c r="AF379" s="25"/>
      <c r="AG379" s="26">
        <f t="shared" si="107"/>
        <v>986740617.5272632</v>
      </c>
      <c r="AH379" s="20">
        <f t="shared" si="108"/>
        <v>0.24315671995064175</v>
      </c>
      <c r="AI379" s="20">
        <f t="shared" si="109"/>
        <v>1.4459700195331002</v>
      </c>
      <c r="AJ379" s="20">
        <f t="shared" si="110"/>
        <v>0.6389480049781981</v>
      </c>
      <c r="AK379" s="20">
        <f t="shared" si="111"/>
        <v>0.6720177199776401</v>
      </c>
      <c r="AL379" s="20">
        <f t="shared" si="112"/>
        <v>2.361</v>
      </c>
    </row>
    <row r="380" spans="1:38" ht="15">
      <c r="A380" s="12" t="s">
        <v>796</v>
      </c>
      <c r="B380" s="13" t="s">
        <v>797</v>
      </c>
      <c r="C380" s="14" t="s">
        <v>791</v>
      </c>
      <c r="D380" s="61"/>
      <c r="E380" s="32">
        <v>2056320702</v>
      </c>
      <c r="F380" s="29">
        <v>89.67</v>
      </c>
      <c r="G380" s="17">
        <f t="shared" si="95"/>
        <v>0.8967</v>
      </c>
      <c r="H380" s="15">
        <v>5375966.84</v>
      </c>
      <c r="K380" s="15">
        <v>352661.73</v>
      </c>
      <c r="L380" s="18">
        <f t="shared" si="96"/>
        <v>5728628.57</v>
      </c>
      <c r="N380" s="15">
        <v>23546062.6</v>
      </c>
      <c r="P380" s="18">
        <f t="shared" si="97"/>
        <v>23546062.6</v>
      </c>
      <c r="Q380" s="15">
        <v>7301326.66</v>
      </c>
      <c r="R380" s="15">
        <v>102816.03</v>
      </c>
      <c r="S380" s="15">
        <v>777048.09</v>
      </c>
      <c r="T380" s="19">
        <f t="shared" si="98"/>
        <v>8181190.78</v>
      </c>
      <c r="U380" s="18">
        <f t="shared" si="99"/>
        <v>37455881.95</v>
      </c>
      <c r="V380" s="20">
        <f t="shared" si="100"/>
        <v>0.35506750736393644</v>
      </c>
      <c r="W380" s="20">
        <f t="shared" si="113"/>
        <v>0.037788273455800665</v>
      </c>
      <c r="X380" s="20">
        <f t="shared" si="101"/>
        <v>0.004999999751984212</v>
      </c>
      <c r="Y380" s="20">
        <f t="shared" si="102"/>
        <v>0.39785578057172133</v>
      </c>
      <c r="Z380" s="21">
        <f t="shared" si="103"/>
        <v>1.1450578976858445</v>
      </c>
      <c r="AA380" s="21">
        <f t="shared" si="104"/>
        <v>0.27858633939872673</v>
      </c>
      <c r="AB380" s="22"/>
      <c r="AC380" s="21">
        <f t="shared" si="105"/>
        <v>1.8215000176562925</v>
      </c>
      <c r="AD380" s="30">
        <v>658497.9591836735</v>
      </c>
      <c r="AE380" s="24">
        <f t="shared" si="106"/>
        <v>11994.540442796939</v>
      </c>
      <c r="AF380" s="25"/>
      <c r="AG380" s="26">
        <f t="shared" si="107"/>
        <v>2293209213.783874</v>
      </c>
      <c r="AH380" s="20">
        <f t="shared" si="108"/>
        <v>0.2498083705388383</v>
      </c>
      <c r="AI380" s="20">
        <f t="shared" si="109"/>
        <v>1.026773416854897</v>
      </c>
      <c r="AJ380" s="20">
        <f t="shared" si="110"/>
        <v>0.31838903385324185</v>
      </c>
      <c r="AK380" s="20">
        <f t="shared" si="111"/>
        <v>0.35675727843866256</v>
      </c>
      <c r="AL380" s="20">
        <f t="shared" si="112"/>
        <v>1.634</v>
      </c>
    </row>
    <row r="381" spans="1:38" ht="15">
      <c r="A381" s="12" t="s">
        <v>798</v>
      </c>
      <c r="B381" s="13" t="s">
        <v>799</v>
      </c>
      <c r="C381" s="14" t="s">
        <v>791</v>
      </c>
      <c r="D381" s="61"/>
      <c r="E381" s="32">
        <v>2983041525</v>
      </c>
      <c r="F381" s="29">
        <v>92.79</v>
      </c>
      <c r="G381" s="17">
        <f t="shared" si="95"/>
        <v>0.9279000000000001</v>
      </c>
      <c r="H381" s="15">
        <v>7338021.54</v>
      </c>
      <c r="K381" s="15">
        <v>481271.15</v>
      </c>
      <c r="L381" s="18">
        <f t="shared" si="96"/>
        <v>7819292.69</v>
      </c>
      <c r="N381" s="15">
        <v>32608176.9</v>
      </c>
      <c r="P381" s="18">
        <f t="shared" si="97"/>
        <v>32608176.9</v>
      </c>
      <c r="Q381" s="15">
        <v>8603842.48</v>
      </c>
      <c r="R381" s="15">
        <v>149072.12</v>
      </c>
      <c r="S381" s="15">
        <v>1018968.77</v>
      </c>
      <c r="T381" s="19">
        <f t="shared" si="98"/>
        <v>9771883.37</v>
      </c>
      <c r="U381" s="18">
        <f t="shared" si="99"/>
        <v>50199352.95999999</v>
      </c>
      <c r="V381" s="20">
        <f t="shared" si="100"/>
        <v>0.2884251663241597</v>
      </c>
      <c r="W381" s="20">
        <f t="shared" si="113"/>
        <v>0.0341587189269851</v>
      </c>
      <c r="X381" s="20">
        <f t="shared" si="101"/>
        <v>0.004997319640060995</v>
      </c>
      <c r="Y381" s="20">
        <f t="shared" si="102"/>
        <v>0.3275812048912058</v>
      </c>
      <c r="Z381" s="21">
        <f t="shared" si="103"/>
        <v>1.0931184372299343</v>
      </c>
      <c r="AA381" s="21">
        <f t="shared" si="104"/>
        <v>0.26212483548984455</v>
      </c>
      <c r="AB381" s="22"/>
      <c r="AC381" s="21">
        <f t="shared" si="105"/>
        <v>1.6828244776109846</v>
      </c>
      <c r="AD381" s="30">
        <v>747358.9632829374</v>
      </c>
      <c r="AE381" s="24">
        <f t="shared" si="106"/>
        <v>12576.739569744961</v>
      </c>
      <c r="AF381" s="25"/>
      <c r="AG381" s="26">
        <f t="shared" si="107"/>
        <v>3214830827.675396</v>
      </c>
      <c r="AH381" s="20">
        <f t="shared" si="108"/>
        <v>0.24322563485102677</v>
      </c>
      <c r="AI381" s="20">
        <f t="shared" si="109"/>
        <v>1.014304597905656</v>
      </c>
      <c r="AJ381" s="20">
        <f t="shared" si="110"/>
        <v>0.2676297118321878</v>
      </c>
      <c r="AK381" s="20">
        <f t="shared" si="111"/>
        <v>0.30396260001854986</v>
      </c>
      <c r="AL381" s="20">
        <f t="shared" si="112"/>
        <v>1.5610000000000002</v>
      </c>
    </row>
    <row r="382" spans="1:38" ht="15">
      <c r="A382" s="12" t="s">
        <v>800</v>
      </c>
      <c r="B382" s="13" t="s">
        <v>801</v>
      </c>
      <c r="C382" s="14" t="s">
        <v>791</v>
      </c>
      <c r="D382" s="61"/>
      <c r="E382" s="32">
        <v>377687200</v>
      </c>
      <c r="F382" s="29">
        <v>93.94</v>
      </c>
      <c r="G382" s="17">
        <f t="shared" si="95"/>
        <v>0.9394</v>
      </c>
      <c r="H382" s="15">
        <v>959736.19</v>
      </c>
      <c r="K382" s="15">
        <v>62974.08</v>
      </c>
      <c r="L382" s="18">
        <f t="shared" si="96"/>
        <v>1022710.2699999999</v>
      </c>
      <c r="M382" s="15">
        <v>3557848.75</v>
      </c>
      <c r="N382" s="15">
        <v>1420722.03</v>
      </c>
      <c r="P382" s="18">
        <f t="shared" si="97"/>
        <v>4978570.78</v>
      </c>
      <c r="Q382" s="15">
        <v>3078025</v>
      </c>
      <c r="R382" s="15">
        <v>37768.72</v>
      </c>
      <c r="S382" s="15">
        <v>138311.3</v>
      </c>
      <c r="T382" s="19">
        <f t="shared" si="98"/>
        <v>3254105.02</v>
      </c>
      <c r="U382" s="18">
        <f t="shared" si="99"/>
        <v>9255386.07</v>
      </c>
      <c r="V382" s="20">
        <f t="shared" si="100"/>
        <v>0.8149667237862442</v>
      </c>
      <c r="W382" s="20">
        <f t="shared" si="113"/>
        <v>0.036620595032079456</v>
      </c>
      <c r="X382" s="20">
        <f t="shared" si="101"/>
        <v>0.01</v>
      </c>
      <c r="Y382" s="20">
        <f t="shared" si="102"/>
        <v>0.8615873188183237</v>
      </c>
      <c r="Z382" s="21">
        <f t="shared" si="103"/>
        <v>1.3181730225435229</v>
      </c>
      <c r="AA382" s="21">
        <f t="shared" si="104"/>
        <v>0.2707823484619018</v>
      </c>
      <c r="AB382" s="22"/>
      <c r="AC382" s="21">
        <f t="shared" si="105"/>
        <v>2.4505426898237483</v>
      </c>
      <c r="AD382" s="30">
        <v>463595.9314775161</v>
      </c>
      <c r="AE382" s="24">
        <f t="shared" si="106"/>
        <v>11360.616209142585</v>
      </c>
      <c r="AF382" s="25"/>
      <c r="AG382" s="26">
        <f t="shared" si="107"/>
        <v>402051522.2482436</v>
      </c>
      <c r="AH382" s="20">
        <f t="shared" si="108"/>
        <v>0.2543729381451105</v>
      </c>
      <c r="AI382" s="20">
        <f t="shared" si="109"/>
        <v>1.2382917373773854</v>
      </c>
      <c r="AJ382" s="20">
        <f t="shared" si="110"/>
        <v>0.7655797403247978</v>
      </c>
      <c r="AK382" s="20">
        <f t="shared" si="111"/>
        <v>0.8093751272979334</v>
      </c>
      <c r="AL382" s="20">
        <f t="shared" si="112"/>
        <v>2.301</v>
      </c>
    </row>
    <row r="383" spans="1:38" ht="15">
      <c r="A383" s="12" t="s">
        <v>802</v>
      </c>
      <c r="B383" s="13" t="s">
        <v>803</v>
      </c>
      <c r="C383" s="14" t="s">
        <v>791</v>
      </c>
      <c r="D383" s="61"/>
      <c r="E383" s="32">
        <v>1832453558</v>
      </c>
      <c r="F383" s="29">
        <v>95.11</v>
      </c>
      <c r="G383" s="17">
        <f t="shared" si="95"/>
        <v>0.9511</v>
      </c>
      <c r="H383" s="15">
        <v>4603146.91</v>
      </c>
      <c r="K383" s="15">
        <v>301869.69</v>
      </c>
      <c r="L383" s="18">
        <f t="shared" si="96"/>
        <v>4905016.600000001</v>
      </c>
      <c r="M383" s="15">
        <v>16936360.75</v>
      </c>
      <c r="N383" s="15">
        <v>9550482.13</v>
      </c>
      <c r="P383" s="18">
        <f t="shared" si="97"/>
        <v>26486842.880000003</v>
      </c>
      <c r="Q383" s="15">
        <v>8295614</v>
      </c>
      <c r="R383" s="15">
        <v>368840</v>
      </c>
      <c r="S383" s="15">
        <v>669041</v>
      </c>
      <c r="T383" s="19">
        <f t="shared" si="98"/>
        <v>9333495</v>
      </c>
      <c r="U383" s="18">
        <f t="shared" si="99"/>
        <v>40725354.480000004</v>
      </c>
      <c r="V383" s="20">
        <f t="shared" si="100"/>
        <v>0.4527052794207841</v>
      </c>
      <c r="W383" s="20">
        <f t="shared" si="113"/>
        <v>0.03651066610005731</v>
      </c>
      <c r="X383" s="20">
        <f t="shared" si="101"/>
        <v>0.02012820452609801</v>
      </c>
      <c r="Y383" s="20">
        <f t="shared" si="102"/>
        <v>0.5093441500469394</v>
      </c>
      <c r="Z383" s="21">
        <f t="shared" si="103"/>
        <v>1.4454305138793593</v>
      </c>
      <c r="AA383" s="21">
        <f t="shared" si="104"/>
        <v>0.267674811107</v>
      </c>
      <c r="AB383" s="22"/>
      <c r="AC383" s="21">
        <f t="shared" si="105"/>
        <v>2.2224494750332986</v>
      </c>
      <c r="AD383" s="30">
        <v>668738.4703196347</v>
      </c>
      <c r="AE383" s="24">
        <f t="shared" si="106"/>
        <v>14862.374622964433</v>
      </c>
      <c r="AF383" s="25"/>
      <c r="AG383" s="26">
        <f t="shared" si="107"/>
        <v>1926667603.8271477</v>
      </c>
      <c r="AH383" s="20">
        <f t="shared" si="108"/>
        <v>0.25458551284386766</v>
      </c>
      <c r="AI383" s="20">
        <f t="shared" si="109"/>
        <v>1.3747489617506583</v>
      </c>
      <c r="AJ383" s="20">
        <f t="shared" si="110"/>
        <v>0.43056799125710776</v>
      </c>
      <c r="AK383" s="20">
        <f t="shared" si="111"/>
        <v>0.48443722110964405</v>
      </c>
      <c r="AL383" s="20">
        <f t="shared" si="112"/>
        <v>2.114</v>
      </c>
    </row>
    <row r="384" spans="1:38" ht="15">
      <c r="A384" s="12" t="s">
        <v>804</v>
      </c>
      <c r="B384" s="13" t="s">
        <v>805</v>
      </c>
      <c r="C384" s="14" t="s">
        <v>791</v>
      </c>
      <c r="D384" s="61"/>
      <c r="E384" s="32">
        <v>2275613800</v>
      </c>
      <c r="F384" s="29">
        <v>70.05</v>
      </c>
      <c r="G384" s="17">
        <f t="shared" si="95"/>
        <v>0.7005</v>
      </c>
      <c r="H384" s="15">
        <v>7714856.55</v>
      </c>
      <c r="K384" s="15">
        <v>505687.78</v>
      </c>
      <c r="L384" s="18">
        <f t="shared" si="96"/>
        <v>8220544.33</v>
      </c>
      <c r="M384" s="15">
        <v>26010131</v>
      </c>
      <c r="N384" s="15">
        <v>18328824.28</v>
      </c>
      <c r="P384" s="18">
        <f t="shared" si="97"/>
        <v>44338955.28</v>
      </c>
      <c r="Q384" s="15">
        <v>11175907.5</v>
      </c>
      <c r="R384" s="15">
        <v>682684</v>
      </c>
      <c r="S384" s="15">
        <v>1116901.18</v>
      </c>
      <c r="T384" s="19">
        <f t="shared" si="98"/>
        <v>12975492.68</v>
      </c>
      <c r="U384" s="18">
        <f t="shared" si="99"/>
        <v>65534992.29</v>
      </c>
      <c r="V384" s="20">
        <f t="shared" si="100"/>
        <v>0.49111617709472494</v>
      </c>
      <c r="W384" s="20">
        <f t="shared" si="113"/>
        <v>0.04908131511594806</v>
      </c>
      <c r="X384" s="20">
        <f t="shared" si="101"/>
        <v>0.029999993847813718</v>
      </c>
      <c r="Y384" s="20">
        <f t="shared" si="102"/>
        <v>0.5701974860584867</v>
      </c>
      <c r="Z384" s="21">
        <f t="shared" si="103"/>
        <v>1.9484393740273505</v>
      </c>
      <c r="AA384" s="21">
        <f t="shared" si="104"/>
        <v>0.361245143178513</v>
      </c>
      <c r="AB384" s="22"/>
      <c r="AC384" s="21">
        <f t="shared" si="105"/>
        <v>2.87988200326435</v>
      </c>
      <c r="AD384" s="30">
        <v>310578.95088539924</v>
      </c>
      <c r="AE384" s="24">
        <f t="shared" si="106"/>
        <v>8944.307312475838</v>
      </c>
      <c r="AF384" s="25"/>
      <c r="AG384" s="26">
        <f t="shared" si="107"/>
        <v>3248556459.671663</v>
      </c>
      <c r="AH384" s="20">
        <f t="shared" si="108"/>
        <v>0.2530522227965484</v>
      </c>
      <c r="AI384" s="20">
        <f t="shared" si="109"/>
        <v>1.364881781506159</v>
      </c>
      <c r="AJ384" s="20">
        <f t="shared" si="110"/>
        <v>0.3440268820548549</v>
      </c>
      <c r="AK384" s="20">
        <f t="shared" si="111"/>
        <v>0.3994233389839699</v>
      </c>
      <c r="AL384" s="20">
        <f t="shared" si="112"/>
        <v>2.017</v>
      </c>
    </row>
    <row r="385" spans="1:38" ht="15">
      <c r="A385" s="12" t="s">
        <v>806</v>
      </c>
      <c r="B385" s="13" t="s">
        <v>807</v>
      </c>
      <c r="C385" s="14" t="s">
        <v>791</v>
      </c>
      <c r="D385" s="61"/>
      <c r="E385" s="32">
        <v>1492435800</v>
      </c>
      <c r="F385" s="29">
        <v>111.5</v>
      </c>
      <c r="G385" s="17">
        <f t="shared" si="95"/>
        <v>1.115</v>
      </c>
      <c r="H385" s="15">
        <v>3383931.1799999997</v>
      </c>
      <c r="K385" s="15">
        <v>221649.68</v>
      </c>
      <c r="L385" s="18">
        <f t="shared" si="96"/>
        <v>3605580.86</v>
      </c>
      <c r="M385" s="15">
        <v>12922239.41</v>
      </c>
      <c r="P385" s="18">
        <f t="shared" si="97"/>
        <v>12922239.41</v>
      </c>
      <c r="Q385" s="15">
        <v>12192666.9</v>
      </c>
      <c r="S385" s="15">
        <v>493483</v>
      </c>
      <c r="T385" s="19">
        <f t="shared" si="98"/>
        <v>12686149.9</v>
      </c>
      <c r="U385" s="18">
        <f t="shared" si="99"/>
        <v>29213970.17</v>
      </c>
      <c r="V385" s="20">
        <f t="shared" si="100"/>
        <v>0.8169642473063163</v>
      </c>
      <c r="W385" s="20">
        <f t="shared" si="113"/>
        <v>0.0330656099243934</v>
      </c>
      <c r="X385" s="20">
        <f t="shared" si="101"/>
        <v>0</v>
      </c>
      <c r="Y385" s="20">
        <f t="shared" si="102"/>
        <v>0.8500298572307098</v>
      </c>
      <c r="Z385" s="21">
        <f t="shared" si="103"/>
        <v>0.8658489303191467</v>
      </c>
      <c r="AA385" s="21">
        <f t="shared" si="104"/>
        <v>0.2415903491460068</v>
      </c>
      <c r="AB385" s="22"/>
      <c r="AC385" s="21">
        <f t="shared" si="105"/>
        <v>1.9574691366958632</v>
      </c>
      <c r="AD385" s="30">
        <v>284364.96692392504</v>
      </c>
      <c r="AE385" s="24">
        <f t="shared" si="106"/>
        <v>5566.356463111232</v>
      </c>
      <c r="AF385" s="25"/>
      <c r="AG385" s="26">
        <f t="shared" si="107"/>
        <v>1338507443.9461884</v>
      </c>
      <c r="AH385" s="20">
        <f t="shared" si="108"/>
        <v>0.26937323929779755</v>
      </c>
      <c r="AI385" s="20">
        <f t="shared" si="109"/>
        <v>0.9654215573058486</v>
      </c>
      <c r="AJ385" s="20">
        <f t="shared" si="110"/>
        <v>0.9109151357465426</v>
      </c>
      <c r="AK385" s="20">
        <f t="shared" si="111"/>
        <v>0.9477832908122412</v>
      </c>
      <c r="AL385" s="20">
        <f t="shared" si="112"/>
        <v>2.182</v>
      </c>
    </row>
    <row r="386" spans="1:38" ht="15">
      <c r="A386" s="12" t="s">
        <v>808</v>
      </c>
      <c r="B386" s="13" t="s">
        <v>809</v>
      </c>
      <c r="C386" s="14" t="s">
        <v>791</v>
      </c>
      <c r="D386" s="61"/>
      <c r="E386" s="32">
        <v>2464075834</v>
      </c>
      <c r="F386" s="29">
        <v>72.21</v>
      </c>
      <c r="G386" s="17">
        <f aca="true" t="shared" si="114" ref="G386:G449">F386/100</f>
        <v>0.7221</v>
      </c>
      <c r="H386" s="15">
        <v>8527519.56</v>
      </c>
      <c r="K386" s="15">
        <v>559612.61</v>
      </c>
      <c r="L386" s="18">
        <f aca="true" t="shared" si="115" ref="L386:L449">SUM(H386:K386)</f>
        <v>9087132.17</v>
      </c>
      <c r="M386" s="15">
        <v>17441780</v>
      </c>
      <c r="N386" s="15">
        <v>10533645.32</v>
      </c>
      <c r="P386" s="18">
        <f aca="true" t="shared" si="116" ref="P386:P449">SUM(M386:O386)</f>
        <v>27975425.32</v>
      </c>
      <c r="Q386" s="15">
        <v>12584011</v>
      </c>
      <c r="R386" s="15">
        <v>246427</v>
      </c>
      <c r="S386" s="15">
        <v>1226769</v>
      </c>
      <c r="T386" s="19">
        <f aca="true" t="shared" si="117" ref="T386:T449">SUM(Q386:S386)</f>
        <v>14057207</v>
      </c>
      <c r="U386" s="18">
        <f aca="true" t="shared" si="118" ref="U386:U449">S386+R386+Q386+O386+N386+M386+K386+J386+I386+H386</f>
        <v>51119764.49</v>
      </c>
      <c r="V386" s="20">
        <f aca="true" t="shared" si="119" ref="V386:V449">(Q386/$E386)*100</f>
        <v>0.5106990144687243</v>
      </c>
      <c r="W386" s="20">
        <f t="shared" si="113"/>
        <v>0.04978617066377187</v>
      </c>
      <c r="X386" s="20">
        <f aca="true" t="shared" si="120" ref="X386:X449">(R386/$E386)*100</f>
        <v>0.010000787987111926</v>
      </c>
      <c r="Y386" s="20">
        <f aca="true" t="shared" si="121" ref="Y386:Y449">(T386/$E386)*100</f>
        <v>0.5704859731196081</v>
      </c>
      <c r="Z386" s="21">
        <f aca="true" t="shared" si="122" ref="Z386:Z449">(P386/E386)*100</f>
        <v>1.1353313454881275</v>
      </c>
      <c r="AA386" s="21">
        <f aca="true" t="shared" si="123" ref="AA386:AA449">(L386/E386)*100</f>
        <v>0.3687845984532309</v>
      </c>
      <c r="AB386" s="22"/>
      <c r="AC386" s="21">
        <f aca="true" t="shared" si="124" ref="AC386:AC449">((U386/E386)*100)-AB386</f>
        <v>2.0746019170609666</v>
      </c>
      <c r="AD386" s="30">
        <v>360506.7107269954</v>
      </c>
      <c r="AE386" s="24">
        <f aca="true" t="shared" si="125" ref="AE386:AE449">AD386/100*AC386</f>
        <v>7479.07913187568</v>
      </c>
      <c r="AF386" s="25"/>
      <c r="AG386" s="26">
        <f aca="true" t="shared" si="126" ref="AG386:AG449">E386/G386</f>
        <v>3412374787.4255643</v>
      </c>
      <c r="AH386" s="20">
        <f aca="true" t="shared" si="127" ref="AH386:AH449">(L386/AG386)*100</f>
        <v>0.266299358543078</v>
      </c>
      <c r="AI386" s="20">
        <f aca="true" t="shared" si="128" ref="AI386:AI449">(P386/AG386)*100</f>
        <v>0.819822764576977</v>
      </c>
      <c r="AJ386" s="20">
        <f aca="true" t="shared" si="129" ref="AJ386:AJ449">(Q386/AG386)*100</f>
        <v>0.36877575834786586</v>
      </c>
      <c r="AK386" s="20">
        <f aca="true" t="shared" si="130" ref="AK386:AK449">(T386/AG386)*100</f>
        <v>0.411947921189669</v>
      </c>
      <c r="AL386" s="20">
        <f aca="true" t="shared" si="131" ref="AL386:AL449">ROUND(AH386,3)+ROUND(AI386,3)+ROUND(AK386,3)</f>
        <v>1.4979999999999998</v>
      </c>
    </row>
    <row r="387" spans="1:38" ht="15">
      <c r="A387" s="12" t="s">
        <v>810</v>
      </c>
      <c r="B387" s="13" t="s">
        <v>811</v>
      </c>
      <c r="C387" s="14" t="s">
        <v>791</v>
      </c>
      <c r="D387" s="61"/>
      <c r="E387" s="32">
        <v>3286220661</v>
      </c>
      <c r="F387" s="29">
        <v>109.08</v>
      </c>
      <c r="G387" s="17">
        <f t="shared" si="114"/>
        <v>1.0908</v>
      </c>
      <c r="H387" s="15">
        <v>7624701.69</v>
      </c>
      <c r="K387" s="15">
        <v>498775.93</v>
      </c>
      <c r="L387" s="18">
        <f t="shared" si="115"/>
        <v>8123477.62</v>
      </c>
      <c r="M387" s="15">
        <v>15948653</v>
      </c>
      <c r="N387" s="15">
        <v>7211370.85</v>
      </c>
      <c r="P387" s="18">
        <f t="shared" si="116"/>
        <v>23160023.85</v>
      </c>
      <c r="Q387" s="15">
        <v>11299579.29</v>
      </c>
      <c r="S387" s="15">
        <v>1108906.41</v>
      </c>
      <c r="T387" s="19">
        <f t="shared" si="117"/>
        <v>12408485.7</v>
      </c>
      <c r="U387" s="18">
        <f t="shared" si="118"/>
        <v>43691987.169999994</v>
      </c>
      <c r="V387" s="20">
        <f t="shared" si="119"/>
        <v>0.34384724751141715</v>
      </c>
      <c r="W387" s="20">
        <f aca="true" t="shared" si="132" ref="W387:W450">(S387/$E387)*100</f>
        <v>0.03374412507231205</v>
      </c>
      <c r="X387" s="20">
        <f t="shared" si="120"/>
        <v>0</v>
      </c>
      <c r="Y387" s="20">
        <f t="shared" si="121"/>
        <v>0.3775913725837292</v>
      </c>
      <c r="Z387" s="21">
        <f t="shared" si="122"/>
        <v>0.7047616772926133</v>
      </c>
      <c r="AA387" s="21">
        <f t="shared" si="123"/>
        <v>0.2471981786374631</v>
      </c>
      <c r="AB387" s="22"/>
      <c r="AC387" s="21">
        <f t="shared" si="124"/>
        <v>1.3295512285138054</v>
      </c>
      <c r="AD387" s="30">
        <v>655955.2775984507</v>
      </c>
      <c r="AE387" s="24">
        <f t="shared" si="125"/>
        <v>8721.261451811342</v>
      </c>
      <c r="AF387" s="25"/>
      <c r="AG387" s="26">
        <f t="shared" si="126"/>
        <v>3012670206.270627</v>
      </c>
      <c r="AH387" s="20">
        <f t="shared" si="127"/>
        <v>0.26964377325774475</v>
      </c>
      <c r="AI387" s="20">
        <f t="shared" si="128"/>
        <v>0.7687540375907825</v>
      </c>
      <c r="AJ387" s="20">
        <f t="shared" si="129"/>
        <v>0.3750685775854538</v>
      </c>
      <c r="AK387" s="20">
        <f t="shared" si="130"/>
        <v>0.41187666921433186</v>
      </c>
      <c r="AL387" s="20">
        <f t="shared" si="131"/>
        <v>1.451</v>
      </c>
    </row>
    <row r="388" spans="1:38" ht="15">
      <c r="A388" s="12" t="s">
        <v>812</v>
      </c>
      <c r="B388" s="13" t="s">
        <v>813</v>
      </c>
      <c r="C388" s="14" t="s">
        <v>791</v>
      </c>
      <c r="D388" s="61"/>
      <c r="E388" s="32">
        <v>3495869387</v>
      </c>
      <c r="F388" s="29">
        <v>91.15</v>
      </c>
      <c r="G388" s="17">
        <f t="shared" si="114"/>
        <v>0.9115000000000001</v>
      </c>
      <c r="H388" s="15">
        <v>8851834.4</v>
      </c>
      <c r="K388" s="15">
        <v>559257.16</v>
      </c>
      <c r="L388" s="18">
        <f t="shared" si="115"/>
        <v>9411091.56</v>
      </c>
      <c r="M388" s="15">
        <v>21926746</v>
      </c>
      <c r="N388" s="15">
        <v>10553325.33</v>
      </c>
      <c r="P388" s="18">
        <f t="shared" si="116"/>
        <v>32480071.33</v>
      </c>
      <c r="Q388" s="15">
        <v>14889803.54</v>
      </c>
      <c r="R388" s="15">
        <v>174793.47</v>
      </c>
      <c r="T388" s="19">
        <f t="shared" si="117"/>
        <v>15064597.01</v>
      </c>
      <c r="U388" s="18">
        <f t="shared" si="118"/>
        <v>56955759.9</v>
      </c>
      <c r="V388" s="20">
        <f t="shared" si="119"/>
        <v>0.42592562512118814</v>
      </c>
      <c r="W388" s="20">
        <f t="shared" si="132"/>
        <v>0</v>
      </c>
      <c r="X388" s="20">
        <f t="shared" si="120"/>
        <v>0.005000000018593373</v>
      </c>
      <c r="Y388" s="20">
        <f t="shared" si="121"/>
        <v>0.43092562513978155</v>
      </c>
      <c r="Z388" s="21">
        <f t="shared" si="122"/>
        <v>0.9290985369986307</v>
      </c>
      <c r="AA388" s="21">
        <f t="shared" si="123"/>
        <v>0.2692060405630939</v>
      </c>
      <c r="AB388" s="22"/>
      <c r="AC388" s="21">
        <f t="shared" si="124"/>
        <v>1.6292302027015062</v>
      </c>
      <c r="AD388" s="30">
        <v>414932.32384413487</v>
      </c>
      <c r="AE388" s="24">
        <f t="shared" si="125"/>
        <v>6760.202740839869</v>
      </c>
      <c r="AF388" s="25"/>
      <c r="AG388" s="26">
        <f t="shared" si="126"/>
        <v>3835292799.780581</v>
      </c>
      <c r="AH388" s="20">
        <f t="shared" si="127"/>
        <v>0.24538130597326008</v>
      </c>
      <c r="AI388" s="20">
        <f t="shared" si="128"/>
        <v>0.8468733164742519</v>
      </c>
      <c r="AJ388" s="20">
        <f t="shared" si="129"/>
        <v>0.38823120729796307</v>
      </c>
      <c r="AK388" s="20">
        <f t="shared" si="130"/>
        <v>0.392788707314911</v>
      </c>
      <c r="AL388" s="20">
        <f t="shared" si="131"/>
        <v>1.485</v>
      </c>
    </row>
    <row r="389" spans="1:38" ht="15">
      <c r="A389" s="12" t="s">
        <v>814</v>
      </c>
      <c r="B389" s="13" t="s">
        <v>815</v>
      </c>
      <c r="C389" s="14" t="s">
        <v>791</v>
      </c>
      <c r="D389" s="61"/>
      <c r="E389" s="32">
        <v>2044280191</v>
      </c>
      <c r="F389" s="29">
        <v>86.2</v>
      </c>
      <c r="G389" s="17">
        <f t="shared" si="114"/>
        <v>0.862</v>
      </c>
      <c r="H389" s="15">
        <v>5804841.9</v>
      </c>
      <c r="K389" s="15">
        <v>380081.63</v>
      </c>
      <c r="L389" s="18">
        <f t="shared" si="115"/>
        <v>6184923.53</v>
      </c>
      <c r="M389" s="15">
        <v>9313479.5</v>
      </c>
      <c r="P389" s="18">
        <f t="shared" si="116"/>
        <v>9313479.5</v>
      </c>
      <c r="Q389" s="15">
        <v>5482498.15</v>
      </c>
      <c r="R389" s="15">
        <v>776826</v>
      </c>
      <c r="T389" s="19">
        <f t="shared" si="117"/>
        <v>6259324.15</v>
      </c>
      <c r="U389" s="18">
        <f t="shared" si="118"/>
        <v>21757727.18</v>
      </c>
      <c r="V389" s="20">
        <f t="shared" si="119"/>
        <v>0.2681872169058258</v>
      </c>
      <c r="W389" s="20">
        <f t="shared" si="132"/>
        <v>0</v>
      </c>
      <c r="X389" s="20">
        <f t="shared" si="120"/>
        <v>0.037999976882816644</v>
      </c>
      <c r="Y389" s="20">
        <f t="shared" si="121"/>
        <v>0.30618719378864245</v>
      </c>
      <c r="Z389" s="21">
        <f t="shared" si="122"/>
        <v>0.4555872302144711</v>
      </c>
      <c r="AA389" s="21">
        <f t="shared" si="123"/>
        <v>0.3025477406291611</v>
      </c>
      <c r="AB389" s="22"/>
      <c r="AC389" s="21">
        <f t="shared" si="124"/>
        <v>1.0643221646322747</v>
      </c>
      <c r="AD389" s="30">
        <v>1257488.4446653412</v>
      </c>
      <c r="AE389" s="24">
        <f t="shared" si="125"/>
        <v>13383.728234262882</v>
      </c>
      <c r="AF389" s="25"/>
      <c r="AG389" s="26">
        <f t="shared" si="126"/>
        <v>2371554745.9396753</v>
      </c>
      <c r="AH389" s="20">
        <f t="shared" si="127"/>
        <v>0.2607961524223369</v>
      </c>
      <c r="AI389" s="20">
        <f t="shared" si="128"/>
        <v>0.3927161924448741</v>
      </c>
      <c r="AJ389" s="20">
        <f t="shared" si="129"/>
        <v>0.23117738097282187</v>
      </c>
      <c r="AK389" s="20">
        <f t="shared" si="130"/>
        <v>0.2639333610458098</v>
      </c>
      <c r="AL389" s="20">
        <f t="shared" si="131"/>
        <v>0.918</v>
      </c>
    </row>
    <row r="390" spans="1:38" ht="15">
      <c r="A390" s="12" t="s">
        <v>816</v>
      </c>
      <c r="B390" s="13" t="s">
        <v>817</v>
      </c>
      <c r="C390" s="14" t="s">
        <v>791</v>
      </c>
      <c r="D390" s="61"/>
      <c r="E390" s="32">
        <v>2671046797</v>
      </c>
      <c r="F390" s="29">
        <v>98.5</v>
      </c>
      <c r="G390" s="17">
        <f t="shared" si="114"/>
        <v>0.985</v>
      </c>
      <c r="H390" s="15">
        <v>6310553.84</v>
      </c>
      <c r="K390" s="15">
        <v>414065.02</v>
      </c>
      <c r="L390" s="18">
        <f t="shared" si="115"/>
        <v>6724618.859999999</v>
      </c>
      <c r="M390" s="15">
        <v>37763627</v>
      </c>
      <c r="P390" s="18">
        <f t="shared" si="116"/>
        <v>37763627</v>
      </c>
      <c r="Q390" s="15">
        <v>16635081</v>
      </c>
      <c r="R390" s="15">
        <v>267104</v>
      </c>
      <c r="S390" s="15">
        <v>959021</v>
      </c>
      <c r="T390" s="19">
        <f t="shared" si="117"/>
        <v>17861206</v>
      </c>
      <c r="U390" s="18">
        <f t="shared" si="118"/>
        <v>62349451.86</v>
      </c>
      <c r="V390" s="20">
        <f t="shared" si="119"/>
        <v>0.622792570264354</v>
      </c>
      <c r="W390" s="20">
        <f t="shared" si="132"/>
        <v>0.03590431291122003</v>
      </c>
      <c r="X390" s="20">
        <f t="shared" si="120"/>
        <v>0.009999974553047863</v>
      </c>
      <c r="Y390" s="20">
        <f t="shared" si="121"/>
        <v>0.6686968577286219</v>
      </c>
      <c r="Z390" s="21">
        <f t="shared" si="122"/>
        <v>1.4138137543084013</v>
      </c>
      <c r="AA390" s="21">
        <f t="shared" si="123"/>
        <v>0.25175967967138535</v>
      </c>
      <c r="AB390" s="22"/>
      <c r="AC390" s="21">
        <f t="shared" si="124"/>
        <v>2.3342702917084086</v>
      </c>
      <c r="AD390" s="30">
        <v>303480.42073248007</v>
      </c>
      <c r="AE390" s="24">
        <f t="shared" si="125"/>
        <v>7084.053302309968</v>
      </c>
      <c r="AF390" s="25"/>
      <c r="AG390" s="26">
        <f t="shared" si="126"/>
        <v>2711722636.5482235</v>
      </c>
      <c r="AH390" s="20">
        <f t="shared" si="127"/>
        <v>0.24798328447631457</v>
      </c>
      <c r="AI390" s="20">
        <f t="shared" si="128"/>
        <v>1.392606547993775</v>
      </c>
      <c r="AJ390" s="20">
        <f t="shared" si="129"/>
        <v>0.6134506817103886</v>
      </c>
      <c r="AK390" s="20">
        <f t="shared" si="130"/>
        <v>0.6586664048626925</v>
      </c>
      <c r="AL390" s="20">
        <f t="shared" si="131"/>
        <v>2.3</v>
      </c>
    </row>
    <row r="391" spans="1:38" ht="15">
      <c r="A391" s="12" t="s">
        <v>818</v>
      </c>
      <c r="B391" s="13" t="s">
        <v>819</v>
      </c>
      <c r="C391" s="14" t="s">
        <v>791</v>
      </c>
      <c r="D391" s="61"/>
      <c r="E391" s="32">
        <v>1611570400</v>
      </c>
      <c r="F391" s="29">
        <v>76.11</v>
      </c>
      <c r="G391" s="17">
        <f t="shared" si="114"/>
        <v>0.7611</v>
      </c>
      <c r="H391" s="15">
        <v>4992038.579999999</v>
      </c>
      <c r="K391" s="15">
        <v>326631.19</v>
      </c>
      <c r="L391" s="18">
        <f t="shared" si="115"/>
        <v>5318669.77</v>
      </c>
      <c r="M391" s="15">
        <v>33557564</v>
      </c>
      <c r="P391" s="18">
        <f t="shared" si="116"/>
        <v>33557564</v>
      </c>
      <c r="Q391" s="15">
        <v>8123920.24</v>
      </c>
      <c r="R391" s="15">
        <v>80785.2</v>
      </c>
      <c r="S391" s="15">
        <v>737565.76</v>
      </c>
      <c r="T391" s="19">
        <f t="shared" si="117"/>
        <v>8942271.200000001</v>
      </c>
      <c r="U391" s="18">
        <f t="shared" si="118"/>
        <v>47818504.97</v>
      </c>
      <c r="V391" s="20">
        <f t="shared" si="119"/>
        <v>0.504099618608036</v>
      </c>
      <c r="W391" s="20">
        <f t="shared" si="132"/>
        <v>0.04576689668661078</v>
      </c>
      <c r="X391" s="20">
        <f t="shared" si="120"/>
        <v>0.005012824757764228</v>
      </c>
      <c r="Y391" s="20">
        <f t="shared" si="121"/>
        <v>0.554879340052411</v>
      </c>
      <c r="Z391" s="21">
        <f t="shared" si="122"/>
        <v>2.082289672235231</v>
      </c>
      <c r="AA391" s="21">
        <f t="shared" si="123"/>
        <v>0.3300302468945818</v>
      </c>
      <c r="AB391" s="22"/>
      <c r="AC391" s="21">
        <f t="shared" si="124"/>
        <v>2.967199259182224</v>
      </c>
      <c r="AD391" s="30">
        <v>442130.7354233812</v>
      </c>
      <c r="AE391" s="24">
        <f t="shared" si="125"/>
        <v>13118.899906099487</v>
      </c>
      <c r="AF391" s="25"/>
      <c r="AG391" s="26">
        <f t="shared" si="126"/>
        <v>2117422677.703324</v>
      </c>
      <c r="AH391" s="20">
        <f t="shared" si="127"/>
        <v>0.2511860209114662</v>
      </c>
      <c r="AI391" s="20">
        <f t="shared" si="128"/>
        <v>1.5848306695382341</v>
      </c>
      <c r="AJ391" s="20">
        <f t="shared" si="129"/>
        <v>0.3836702197225762</v>
      </c>
      <c r="AK391" s="20">
        <f t="shared" si="130"/>
        <v>0.4223186657138901</v>
      </c>
      <c r="AL391" s="20">
        <f t="shared" si="131"/>
        <v>2.258</v>
      </c>
    </row>
    <row r="392" spans="1:38" ht="15">
      <c r="A392" s="12" t="s">
        <v>820</v>
      </c>
      <c r="B392" s="13" t="s">
        <v>821</v>
      </c>
      <c r="C392" s="14" t="s">
        <v>791</v>
      </c>
      <c r="D392" s="61"/>
      <c r="E392" s="32">
        <v>1379081500</v>
      </c>
      <c r="F392" s="29">
        <v>98.22</v>
      </c>
      <c r="G392" s="17">
        <f t="shared" si="114"/>
        <v>0.9822</v>
      </c>
      <c r="H392" s="15">
        <v>3388587.88</v>
      </c>
      <c r="K392" s="15">
        <v>221462.3</v>
      </c>
      <c r="L392" s="18">
        <f t="shared" si="115"/>
        <v>3610050.1799999997</v>
      </c>
      <c r="M392" s="15">
        <v>17638361.5</v>
      </c>
      <c r="P392" s="18">
        <f t="shared" si="116"/>
        <v>17638361.5</v>
      </c>
      <c r="Q392" s="15">
        <v>12145145</v>
      </c>
      <c r="S392" s="15">
        <v>491959</v>
      </c>
      <c r="T392" s="19">
        <f t="shared" si="117"/>
        <v>12637104</v>
      </c>
      <c r="U392" s="18">
        <f t="shared" si="118"/>
        <v>33885515.68</v>
      </c>
      <c r="V392" s="20">
        <f t="shared" si="119"/>
        <v>0.8806691265164531</v>
      </c>
      <c r="W392" s="20">
        <f t="shared" si="132"/>
        <v>0.03567294608766777</v>
      </c>
      <c r="X392" s="20">
        <f t="shared" si="120"/>
        <v>0</v>
      </c>
      <c r="Y392" s="20">
        <f t="shared" si="121"/>
        <v>0.916342072604121</v>
      </c>
      <c r="Z392" s="21">
        <f t="shared" si="122"/>
        <v>1.2789934097440943</v>
      </c>
      <c r="AA392" s="21">
        <f t="shared" si="123"/>
        <v>0.26177206930844915</v>
      </c>
      <c r="AB392" s="22"/>
      <c r="AC392" s="21">
        <f t="shared" si="124"/>
        <v>2.457107551656664</v>
      </c>
      <c r="AD392" s="30">
        <v>321412.42718446604</v>
      </c>
      <c r="AE392" s="24">
        <f t="shared" si="125"/>
        <v>7897.449020312492</v>
      </c>
      <c r="AF392" s="25"/>
      <c r="AG392" s="26">
        <f t="shared" si="126"/>
        <v>1404074017.5117085</v>
      </c>
      <c r="AH392" s="20">
        <f t="shared" si="127"/>
        <v>0.25711252647475874</v>
      </c>
      <c r="AI392" s="20">
        <f t="shared" si="128"/>
        <v>1.2562273270506492</v>
      </c>
      <c r="AJ392" s="20">
        <f t="shared" si="129"/>
        <v>0.8649932160644602</v>
      </c>
      <c r="AK392" s="20">
        <f t="shared" si="130"/>
        <v>0.9000311837117676</v>
      </c>
      <c r="AL392" s="20">
        <f t="shared" si="131"/>
        <v>2.413</v>
      </c>
    </row>
    <row r="393" spans="1:38" ht="15">
      <c r="A393" s="12" t="s">
        <v>822</v>
      </c>
      <c r="B393" s="13" t="s">
        <v>823</v>
      </c>
      <c r="C393" s="14" t="s">
        <v>791</v>
      </c>
      <c r="D393" s="61"/>
      <c r="E393" s="32">
        <v>2080611829</v>
      </c>
      <c r="F393" s="29">
        <v>58.6</v>
      </c>
      <c r="G393" s="17">
        <f t="shared" si="114"/>
        <v>0.586</v>
      </c>
      <c r="H393" s="15">
        <v>8068606.97</v>
      </c>
      <c r="K393" s="15">
        <v>529019.07</v>
      </c>
      <c r="L393" s="18">
        <f t="shared" si="115"/>
        <v>8597626.04</v>
      </c>
      <c r="M393" s="15">
        <v>35365681</v>
      </c>
      <c r="P393" s="18">
        <f t="shared" si="116"/>
        <v>35365681</v>
      </c>
      <c r="Q393" s="15">
        <v>12259890.07</v>
      </c>
      <c r="R393" s="15">
        <v>416122.37</v>
      </c>
      <c r="S393" s="15">
        <v>1177317.93</v>
      </c>
      <c r="T393" s="19">
        <f t="shared" si="117"/>
        <v>13853330.37</v>
      </c>
      <c r="U393" s="18">
        <f t="shared" si="118"/>
        <v>57816637.410000004</v>
      </c>
      <c r="V393" s="20">
        <f t="shared" si="119"/>
        <v>0.5892444664169983</v>
      </c>
      <c r="W393" s="20">
        <f t="shared" si="132"/>
        <v>0.056585179108870676</v>
      </c>
      <c r="X393" s="20">
        <f t="shared" si="120"/>
        <v>0.020000000201863696</v>
      </c>
      <c r="Y393" s="20">
        <f t="shared" si="121"/>
        <v>0.6658296457277326</v>
      </c>
      <c r="Z393" s="21">
        <f t="shared" si="122"/>
        <v>1.6997731391827051</v>
      </c>
      <c r="AA393" s="21">
        <f t="shared" si="123"/>
        <v>0.4132258559796932</v>
      </c>
      <c r="AB393" s="22"/>
      <c r="AC393" s="21">
        <f t="shared" si="124"/>
        <v>2.7788286408901315</v>
      </c>
      <c r="AD393" s="30">
        <v>409433.3890214797</v>
      </c>
      <c r="AE393" s="24">
        <f t="shared" si="125"/>
        <v>11377.452279495988</v>
      </c>
      <c r="AF393" s="25"/>
      <c r="AG393" s="26">
        <f t="shared" si="126"/>
        <v>3550532131.3993177</v>
      </c>
      <c r="AH393" s="20">
        <f t="shared" si="127"/>
        <v>0.24215035160410014</v>
      </c>
      <c r="AI393" s="20">
        <f t="shared" si="128"/>
        <v>0.9960670595610652</v>
      </c>
      <c r="AJ393" s="20">
        <f t="shared" si="129"/>
        <v>0.345297257320361</v>
      </c>
      <c r="AK393" s="20">
        <f t="shared" si="130"/>
        <v>0.3901761723964513</v>
      </c>
      <c r="AL393" s="20">
        <f t="shared" si="131"/>
        <v>1.6280000000000001</v>
      </c>
    </row>
    <row r="394" spans="1:38" ht="15">
      <c r="A394" s="12" t="s">
        <v>824</v>
      </c>
      <c r="B394" s="13" t="s">
        <v>825</v>
      </c>
      <c r="C394" s="14" t="s">
        <v>791</v>
      </c>
      <c r="D394" s="61"/>
      <c r="E394" s="32">
        <v>1289110375</v>
      </c>
      <c r="F394" s="29">
        <v>94.85</v>
      </c>
      <c r="G394" s="17">
        <f t="shared" si="114"/>
        <v>0.9484999999999999</v>
      </c>
      <c r="H394" s="15">
        <v>3165136.65</v>
      </c>
      <c r="K394" s="15">
        <v>207125.75</v>
      </c>
      <c r="L394" s="18">
        <f t="shared" si="115"/>
        <v>3372262.4</v>
      </c>
      <c r="M394" s="15">
        <v>9771097.5</v>
      </c>
      <c r="N394" s="15">
        <v>6016182.14</v>
      </c>
      <c r="P394" s="18">
        <f t="shared" si="116"/>
        <v>15787279.64</v>
      </c>
      <c r="Q394" s="15">
        <v>5452599.78</v>
      </c>
      <c r="R394" s="15">
        <v>109594</v>
      </c>
      <c r="T394" s="19">
        <f t="shared" si="117"/>
        <v>5562193.78</v>
      </c>
      <c r="U394" s="18">
        <f t="shared" si="118"/>
        <v>24721735.82</v>
      </c>
      <c r="V394" s="20">
        <f t="shared" si="119"/>
        <v>0.4229738496984791</v>
      </c>
      <c r="W394" s="20">
        <f t="shared" si="132"/>
        <v>0</v>
      </c>
      <c r="X394" s="20">
        <f t="shared" si="120"/>
        <v>0.008501521834389084</v>
      </c>
      <c r="Y394" s="20">
        <f t="shared" si="121"/>
        <v>0.4314753715328682</v>
      </c>
      <c r="Z394" s="21">
        <f t="shared" si="122"/>
        <v>1.2246646948287885</v>
      </c>
      <c r="AA394" s="21">
        <f t="shared" si="123"/>
        <v>0.2615960949038208</v>
      </c>
      <c r="AB394" s="22"/>
      <c r="AC394" s="21">
        <f t="shared" si="124"/>
        <v>1.9177361612654775</v>
      </c>
      <c r="AD394" s="30">
        <v>704652.082076041</v>
      </c>
      <c r="AE394" s="24">
        <f t="shared" si="125"/>
        <v>13513.367789082331</v>
      </c>
      <c r="AF394" s="25"/>
      <c r="AG394" s="26">
        <f t="shared" si="126"/>
        <v>1359104243.5424356</v>
      </c>
      <c r="AH394" s="20">
        <f t="shared" si="127"/>
        <v>0.248123896016274</v>
      </c>
      <c r="AI394" s="20">
        <f t="shared" si="128"/>
        <v>1.1615944630451058</v>
      </c>
      <c r="AJ394" s="20">
        <f t="shared" si="129"/>
        <v>0.4011906964390074</v>
      </c>
      <c r="AK394" s="20">
        <f t="shared" si="130"/>
        <v>0.40925438989892543</v>
      </c>
      <c r="AL394" s="20">
        <f t="shared" si="131"/>
        <v>1.819</v>
      </c>
    </row>
    <row r="395" spans="1:38" ht="15">
      <c r="A395" s="12" t="s">
        <v>826</v>
      </c>
      <c r="B395" s="13" t="s">
        <v>827</v>
      </c>
      <c r="C395" s="14" t="s">
        <v>791</v>
      </c>
      <c r="D395" s="61"/>
      <c r="E395" s="32">
        <v>1890259447</v>
      </c>
      <c r="F395" s="29">
        <v>96.69</v>
      </c>
      <c r="G395" s="17">
        <f t="shared" si="114"/>
        <v>0.9669</v>
      </c>
      <c r="H395" s="15">
        <v>4620005.97</v>
      </c>
      <c r="K395" s="15">
        <v>302846.91</v>
      </c>
      <c r="L395" s="18">
        <f t="shared" si="115"/>
        <v>4922852.88</v>
      </c>
      <c r="M395" s="15">
        <v>15074661</v>
      </c>
      <c r="N395" s="15">
        <v>9494842.3</v>
      </c>
      <c r="P395" s="18">
        <f t="shared" si="116"/>
        <v>24569503.3</v>
      </c>
      <c r="Q395" s="15">
        <v>6318312.62</v>
      </c>
      <c r="R395" s="15">
        <v>435000</v>
      </c>
      <c r="T395" s="19">
        <f t="shared" si="117"/>
        <v>6753312.62</v>
      </c>
      <c r="U395" s="18">
        <f t="shared" si="118"/>
        <v>36245668.800000004</v>
      </c>
      <c r="V395" s="20">
        <f t="shared" si="119"/>
        <v>0.3342563704695507</v>
      </c>
      <c r="W395" s="20">
        <f t="shared" si="132"/>
        <v>0</v>
      </c>
      <c r="X395" s="20">
        <f t="shared" si="120"/>
        <v>0.02301271397904565</v>
      </c>
      <c r="Y395" s="20">
        <f t="shared" si="121"/>
        <v>0.35726908444859634</v>
      </c>
      <c r="Z395" s="21">
        <f t="shared" si="122"/>
        <v>1.2997952920692373</v>
      </c>
      <c r="AA395" s="21">
        <f t="shared" si="123"/>
        <v>0.26043265583531294</v>
      </c>
      <c r="AB395" s="22"/>
      <c r="AC395" s="21">
        <f t="shared" si="124"/>
        <v>1.9174970323531468</v>
      </c>
      <c r="AD395" s="30">
        <v>914361.086419753</v>
      </c>
      <c r="AE395" s="24">
        <f t="shared" si="125"/>
        <v>17532.846697090754</v>
      </c>
      <c r="AF395" s="25"/>
      <c r="AG395" s="26">
        <f t="shared" si="126"/>
        <v>1954968918.1921606</v>
      </c>
      <c r="AH395" s="20">
        <f t="shared" si="127"/>
        <v>0.2518123349271641</v>
      </c>
      <c r="AI395" s="20">
        <f t="shared" si="128"/>
        <v>1.2567720679017456</v>
      </c>
      <c r="AJ395" s="20">
        <f t="shared" si="129"/>
        <v>0.3231924846070085</v>
      </c>
      <c r="AK395" s="20">
        <f t="shared" si="130"/>
        <v>0.34544347775334777</v>
      </c>
      <c r="AL395" s="20">
        <f t="shared" si="131"/>
        <v>1.8539999999999999</v>
      </c>
    </row>
    <row r="396" spans="1:38" ht="15">
      <c r="A396" s="12" t="s">
        <v>828</v>
      </c>
      <c r="B396" s="13" t="s">
        <v>829</v>
      </c>
      <c r="C396" s="14" t="s">
        <v>791</v>
      </c>
      <c r="D396" s="61"/>
      <c r="E396" s="32">
        <v>438266000</v>
      </c>
      <c r="F396" s="29">
        <v>99.08</v>
      </c>
      <c r="G396" s="17">
        <f t="shared" si="114"/>
        <v>0.9908</v>
      </c>
      <c r="H396" s="15">
        <v>1060846.92</v>
      </c>
      <c r="K396" s="15">
        <v>69475.04</v>
      </c>
      <c r="L396" s="18">
        <f t="shared" si="115"/>
        <v>1130321.96</v>
      </c>
      <c r="M396" s="15">
        <v>6177366.5</v>
      </c>
      <c r="P396" s="18">
        <f t="shared" si="116"/>
        <v>6177366.5</v>
      </c>
      <c r="Q396" s="15">
        <v>3162853</v>
      </c>
      <c r="R396" s="15">
        <v>10957</v>
      </c>
      <c r="T396" s="19">
        <f t="shared" si="117"/>
        <v>3173810</v>
      </c>
      <c r="U396" s="18">
        <f t="shared" si="118"/>
        <v>10481498.459999999</v>
      </c>
      <c r="V396" s="20">
        <f t="shared" si="119"/>
        <v>0.7216742800034682</v>
      </c>
      <c r="W396" s="20">
        <f t="shared" si="132"/>
        <v>0</v>
      </c>
      <c r="X396" s="20">
        <f t="shared" si="120"/>
        <v>0.0025000798601762402</v>
      </c>
      <c r="Y396" s="20">
        <f t="shared" si="121"/>
        <v>0.7241743598636444</v>
      </c>
      <c r="Z396" s="21">
        <f t="shared" si="122"/>
        <v>1.4095016496830692</v>
      </c>
      <c r="AA396" s="21">
        <f t="shared" si="123"/>
        <v>0.25790774552440754</v>
      </c>
      <c r="AB396" s="22"/>
      <c r="AC396" s="21">
        <f t="shared" si="124"/>
        <v>2.391583755071121</v>
      </c>
      <c r="AD396" s="30">
        <v>278485.201793722</v>
      </c>
      <c r="AE396" s="24">
        <f t="shared" si="125"/>
        <v>6660.206846375685</v>
      </c>
      <c r="AF396" s="25"/>
      <c r="AG396" s="26">
        <f t="shared" si="126"/>
        <v>442335486.47557527</v>
      </c>
      <c r="AH396" s="20">
        <f t="shared" si="127"/>
        <v>0.255534994265583</v>
      </c>
      <c r="AI396" s="20">
        <f t="shared" si="128"/>
        <v>1.396534234505985</v>
      </c>
      <c r="AJ396" s="20">
        <f t="shared" si="129"/>
        <v>0.7150348766274364</v>
      </c>
      <c r="AK396" s="20">
        <f t="shared" si="130"/>
        <v>0.7175119557528989</v>
      </c>
      <c r="AL396" s="20">
        <f t="shared" si="131"/>
        <v>2.371</v>
      </c>
    </row>
    <row r="397" spans="1:38" ht="15">
      <c r="A397" s="12" t="s">
        <v>830</v>
      </c>
      <c r="B397" s="13" t="s">
        <v>831</v>
      </c>
      <c r="C397" s="14" t="s">
        <v>791</v>
      </c>
      <c r="D397" s="61"/>
      <c r="E397" s="32">
        <v>4523090055</v>
      </c>
      <c r="F397" s="29">
        <v>93.17</v>
      </c>
      <c r="G397" s="17">
        <f t="shared" si="114"/>
        <v>0.9317</v>
      </c>
      <c r="H397" s="15">
        <v>11620733.6</v>
      </c>
      <c r="K397" s="15">
        <v>761620.01</v>
      </c>
      <c r="L397" s="18">
        <f t="shared" si="115"/>
        <v>12382353.61</v>
      </c>
      <c r="M397" s="15">
        <v>63429178</v>
      </c>
      <c r="P397" s="18">
        <f t="shared" si="116"/>
        <v>63429178</v>
      </c>
      <c r="Q397" s="15">
        <v>16762109</v>
      </c>
      <c r="R397" s="15">
        <v>1673249</v>
      </c>
      <c r="S397" s="15">
        <v>1677047</v>
      </c>
      <c r="T397" s="19">
        <f t="shared" si="117"/>
        <v>20112405</v>
      </c>
      <c r="U397" s="18">
        <f t="shared" si="118"/>
        <v>95923936.61</v>
      </c>
      <c r="V397" s="20">
        <f t="shared" si="119"/>
        <v>0.3705897692987676</v>
      </c>
      <c r="W397" s="20">
        <f t="shared" si="132"/>
        <v>0.037077462080290155</v>
      </c>
      <c r="X397" s="20">
        <f t="shared" si="120"/>
        <v>0.036993492936324035</v>
      </c>
      <c r="Y397" s="20">
        <f t="shared" si="121"/>
        <v>0.44466072431538173</v>
      </c>
      <c r="Z397" s="21">
        <f t="shared" si="122"/>
        <v>1.4023417006672887</v>
      </c>
      <c r="AA397" s="21">
        <f t="shared" si="123"/>
        <v>0.2737587237802631</v>
      </c>
      <c r="AB397" s="22"/>
      <c r="AC397" s="21">
        <f t="shared" si="124"/>
        <v>2.1207611487629334</v>
      </c>
      <c r="AD397" s="30">
        <v>528192.5726435152</v>
      </c>
      <c r="AE397" s="24">
        <f t="shared" si="125"/>
        <v>11201.702871275103</v>
      </c>
      <c r="AF397" s="25"/>
      <c r="AG397" s="26">
        <f t="shared" si="126"/>
        <v>4854663577.331759</v>
      </c>
      <c r="AH397" s="20">
        <f t="shared" si="127"/>
        <v>0.2550610029460711</v>
      </c>
      <c r="AI397" s="20">
        <f t="shared" si="128"/>
        <v>1.3065617625117127</v>
      </c>
      <c r="AJ397" s="20">
        <f t="shared" si="129"/>
        <v>0.34527848805566175</v>
      </c>
      <c r="AK397" s="20">
        <f t="shared" si="130"/>
        <v>0.41429039684464114</v>
      </c>
      <c r="AL397" s="20">
        <f t="shared" si="131"/>
        <v>1.9759999999999998</v>
      </c>
    </row>
    <row r="398" spans="1:38" ht="15">
      <c r="A398" s="12" t="s">
        <v>832</v>
      </c>
      <c r="B398" s="13" t="s">
        <v>833</v>
      </c>
      <c r="C398" s="14" t="s">
        <v>791</v>
      </c>
      <c r="D398" s="61"/>
      <c r="E398" s="32">
        <v>3721088410</v>
      </c>
      <c r="F398" s="29">
        <v>70.27</v>
      </c>
      <c r="G398" s="17">
        <f t="shared" si="114"/>
        <v>0.7027</v>
      </c>
      <c r="H398" s="15">
        <v>12598725.09</v>
      </c>
      <c r="K398" s="15">
        <v>824615.13</v>
      </c>
      <c r="L398" s="18">
        <f t="shared" si="115"/>
        <v>13423340.22</v>
      </c>
      <c r="N398" s="15">
        <v>53890014.11</v>
      </c>
      <c r="P398" s="18">
        <f t="shared" si="116"/>
        <v>53890014.11</v>
      </c>
      <c r="Q398" s="15">
        <v>21546987.91</v>
      </c>
      <c r="R398" s="15">
        <v>75500</v>
      </c>
      <c r="S398" s="15">
        <v>1833990.65</v>
      </c>
      <c r="T398" s="19">
        <f t="shared" si="117"/>
        <v>23456478.56</v>
      </c>
      <c r="U398" s="18">
        <f t="shared" si="118"/>
        <v>90769832.89</v>
      </c>
      <c r="V398" s="20">
        <f t="shared" si="119"/>
        <v>0.5790506845280787</v>
      </c>
      <c r="W398" s="20">
        <f t="shared" si="132"/>
        <v>0.04928640354449412</v>
      </c>
      <c r="X398" s="20">
        <f t="shared" si="120"/>
        <v>0.0020289762478392713</v>
      </c>
      <c r="Y398" s="20">
        <f t="shared" si="121"/>
        <v>0.6303660643204121</v>
      </c>
      <c r="Z398" s="21">
        <f t="shared" si="122"/>
        <v>1.4482325645683867</v>
      </c>
      <c r="AA398" s="21">
        <f t="shared" si="123"/>
        <v>0.36073693341782226</v>
      </c>
      <c r="AB398" s="22"/>
      <c r="AC398" s="21">
        <f t="shared" si="124"/>
        <v>2.4393355623066206</v>
      </c>
      <c r="AD398" s="30">
        <v>395703.7046768261</v>
      </c>
      <c r="AE398" s="24">
        <f t="shared" si="125"/>
        <v>9652.541189546584</v>
      </c>
      <c r="AF398" s="25"/>
      <c r="AG398" s="26">
        <f t="shared" si="126"/>
        <v>5295415411.982354</v>
      </c>
      <c r="AH398" s="20">
        <f t="shared" si="127"/>
        <v>0.25348984311270367</v>
      </c>
      <c r="AI398" s="20">
        <f t="shared" si="128"/>
        <v>1.0176730231222053</v>
      </c>
      <c r="AJ398" s="20">
        <f t="shared" si="129"/>
        <v>0.40689891601788086</v>
      </c>
      <c r="AK398" s="20">
        <f t="shared" si="130"/>
        <v>0.44295823339795354</v>
      </c>
      <c r="AL398" s="20">
        <f t="shared" si="131"/>
        <v>1.714</v>
      </c>
    </row>
    <row r="399" spans="1:38" ht="15">
      <c r="A399" s="12" t="s">
        <v>834</v>
      </c>
      <c r="B399" s="13" t="s">
        <v>835</v>
      </c>
      <c r="C399" s="14" t="s">
        <v>791</v>
      </c>
      <c r="D399" s="61"/>
      <c r="E399" s="32">
        <v>1401049393</v>
      </c>
      <c r="F399" s="29">
        <v>93.4</v>
      </c>
      <c r="G399" s="17">
        <f t="shared" si="114"/>
        <v>0.934</v>
      </c>
      <c r="H399" s="15">
        <v>3490175.0100000002</v>
      </c>
      <c r="K399" s="15">
        <v>228103.44</v>
      </c>
      <c r="L399" s="18">
        <f t="shared" si="115"/>
        <v>3718278.45</v>
      </c>
      <c r="M399" s="15">
        <v>14325727.5</v>
      </c>
      <c r="P399" s="18">
        <f t="shared" si="116"/>
        <v>14325727.5</v>
      </c>
      <c r="Q399" s="15">
        <v>9721433.22</v>
      </c>
      <c r="T399" s="19">
        <f t="shared" si="117"/>
        <v>9721433.22</v>
      </c>
      <c r="U399" s="18">
        <f t="shared" si="118"/>
        <v>27765439.17</v>
      </c>
      <c r="V399" s="20">
        <f t="shared" si="119"/>
        <v>0.6938679869939461</v>
      </c>
      <c r="W399" s="20">
        <f t="shared" si="132"/>
        <v>0</v>
      </c>
      <c r="X399" s="20">
        <f t="shared" si="120"/>
        <v>0</v>
      </c>
      <c r="Y399" s="20">
        <f t="shared" si="121"/>
        <v>0.6938679869939461</v>
      </c>
      <c r="Z399" s="21">
        <f t="shared" si="122"/>
        <v>1.0224998184628598</v>
      </c>
      <c r="AA399" s="21">
        <f t="shared" si="123"/>
        <v>0.26539238863222575</v>
      </c>
      <c r="AB399" s="22"/>
      <c r="AC399" s="21">
        <f t="shared" si="124"/>
        <v>1.9817601940890317</v>
      </c>
      <c r="AD399" s="30">
        <v>439263.5987590486</v>
      </c>
      <c r="AE399" s="24">
        <f t="shared" si="125"/>
        <v>8705.151147329787</v>
      </c>
      <c r="AF399" s="25"/>
      <c r="AG399" s="26">
        <f t="shared" si="126"/>
        <v>1500052883.2976444</v>
      </c>
      <c r="AH399" s="20">
        <f t="shared" si="127"/>
        <v>0.2478764909824989</v>
      </c>
      <c r="AI399" s="20">
        <f t="shared" si="128"/>
        <v>0.9550148304443112</v>
      </c>
      <c r="AJ399" s="20">
        <f t="shared" si="129"/>
        <v>0.6480726998523457</v>
      </c>
      <c r="AK399" s="20">
        <f t="shared" si="130"/>
        <v>0.6480726998523457</v>
      </c>
      <c r="AL399" s="20">
        <f t="shared" si="131"/>
        <v>1.851</v>
      </c>
    </row>
    <row r="400" spans="1:38" ht="15">
      <c r="A400" s="12" t="s">
        <v>836</v>
      </c>
      <c r="B400" s="13" t="s">
        <v>837</v>
      </c>
      <c r="C400" s="14" t="s">
        <v>791</v>
      </c>
      <c r="D400" s="61"/>
      <c r="E400" s="32">
        <v>2223416160</v>
      </c>
      <c r="F400" s="29">
        <v>85.29</v>
      </c>
      <c r="G400" s="17">
        <f t="shared" si="114"/>
        <v>0.8529000000000001</v>
      </c>
      <c r="H400" s="15">
        <v>6426457.66</v>
      </c>
      <c r="K400" s="15">
        <v>421443.04</v>
      </c>
      <c r="L400" s="18">
        <f t="shared" si="115"/>
        <v>6847900.7</v>
      </c>
      <c r="N400" s="15">
        <v>27623755.39</v>
      </c>
      <c r="P400" s="18">
        <f t="shared" si="116"/>
        <v>27623755.39</v>
      </c>
      <c r="Q400" s="15">
        <v>22582325.69</v>
      </c>
      <c r="S400" s="15">
        <v>922288</v>
      </c>
      <c r="T400" s="19">
        <f t="shared" si="117"/>
        <v>23504613.69</v>
      </c>
      <c r="U400" s="18">
        <f t="shared" si="118"/>
        <v>57976269.78</v>
      </c>
      <c r="V400" s="20">
        <f t="shared" si="119"/>
        <v>1.015658970923374</v>
      </c>
      <c r="W400" s="20">
        <f t="shared" si="132"/>
        <v>0.04148067359553598</v>
      </c>
      <c r="X400" s="20">
        <f t="shared" si="120"/>
        <v>0</v>
      </c>
      <c r="Y400" s="20">
        <f t="shared" si="121"/>
        <v>1.05713964451891</v>
      </c>
      <c r="Z400" s="21">
        <f t="shared" si="122"/>
        <v>1.2424014850193408</v>
      </c>
      <c r="AA400" s="21">
        <f t="shared" si="123"/>
        <v>0.30799005706606</v>
      </c>
      <c r="AB400" s="22"/>
      <c r="AC400" s="21">
        <f t="shared" si="124"/>
        <v>2.607531186604311</v>
      </c>
      <c r="AD400" s="30">
        <v>347539.4802797203</v>
      </c>
      <c r="AE400" s="24">
        <f t="shared" si="125"/>
        <v>9062.200334056246</v>
      </c>
      <c r="AF400" s="25"/>
      <c r="AG400" s="26">
        <f t="shared" si="126"/>
        <v>2606889623.637003</v>
      </c>
      <c r="AH400" s="20">
        <f t="shared" si="127"/>
        <v>0.2626847196716426</v>
      </c>
      <c r="AI400" s="20">
        <f t="shared" si="128"/>
        <v>1.0596442265729957</v>
      </c>
      <c r="AJ400" s="20">
        <f t="shared" si="129"/>
        <v>0.8662555363005457</v>
      </c>
      <c r="AK400" s="20">
        <f t="shared" si="130"/>
        <v>0.9016344028101786</v>
      </c>
      <c r="AL400" s="20">
        <f t="shared" si="131"/>
        <v>2.225</v>
      </c>
    </row>
    <row r="401" spans="1:38" ht="15">
      <c r="A401" s="12" t="s">
        <v>838</v>
      </c>
      <c r="B401" s="13" t="s">
        <v>839</v>
      </c>
      <c r="C401" s="14" t="s">
        <v>791</v>
      </c>
      <c r="D401" s="61"/>
      <c r="E401" s="32">
        <v>1285362542</v>
      </c>
      <c r="F401" s="29">
        <v>99.23</v>
      </c>
      <c r="G401" s="17">
        <f t="shared" si="114"/>
        <v>0.9923000000000001</v>
      </c>
      <c r="H401" s="15">
        <v>2948685.09</v>
      </c>
      <c r="K401" s="15">
        <v>193363.78</v>
      </c>
      <c r="L401" s="18">
        <f t="shared" si="115"/>
        <v>3142048.8699999996</v>
      </c>
      <c r="M401" s="15">
        <v>19397814</v>
      </c>
      <c r="P401" s="18">
        <f t="shared" si="116"/>
        <v>19397814</v>
      </c>
      <c r="Q401" s="15">
        <v>5259869</v>
      </c>
      <c r="T401" s="19">
        <f t="shared" si="117"/>
        <v>5259869</v>
      </c>
      <c r="U401" s="18">
        <f t="shared" si="118"/>
        <v>27799731.87</v>
      </c>
      <c r="V401" s="20">
        <f t="shared" si="119"/>
        <v>0.40921287404374973</v>
      </c>
      <c r="W401" s="20">
        <f t="shared" si="132"/>
        <v>0</v>
      </c>
      <c r="X401" s="20">
        <f t="shared" si="120"/>
        <v>0</v>
      </c>
      <c r="Y401" s="20">
        <f t="shared" si="121"/>
        <v>0.40921287404374973</v>
      </c>
      <c r="Z401" s="21">
        <f t="shared" si="122"/>
        <v>1.5091317325785272</v>
      </c>
      <c r="AA401" s="21">
        <f t="shared" si="123"/>
        <v>0.24444845460573564</v>
      </c>
      <c r="AB401" s="22"/>
      <c r="AC401" s="21">
        <f t="shared" si="124"/>
        <v>2.1627930612280126</v>
      </c>
      <c r="AD401" s="30">
        <v>855448.0442804428</v>
      </c>
      <c r="AE401" s="24">
        <f t="shared" si="125"/>
        <v>18501.570944108153</v>
      </c>
      <c r="AF401" s="25"/>
      <c r="AG401" s="26">
        <f t="shared" si="126"/>
        <v>1295336634.0824347</v>
      </c>
      <c r="AH401" s="20">
        <f t="shared" si="127"/>
        <v>0.2425662015052715</v>
      </c>
      <c r="AI401" s="20">
        <f t="shared" si="128"/>
        <v>1.4975114182376728</v>
      </c>
      <c r="AJ401" s="20">
        <f t="shared" si="129"/>
        <v>0.4060619349136129</v>
      </c>
      <c r="AK401" s="20">
        <f t="shared" si="130"/>
        <v>0.4060619349136129</v>
      </c>
      <c r="AL401" s="20">
        <f t="shared" si="131"/>
        <v>2.1470000000000002</v>
      </c>
    </row>
    <row r="402" spans="1:38" ht="15">
      <c r="A402" s="12" t="s">
        <v>840</v>
      </c>
      <c r="B402" s="13" t="s">
        <v>841</v>
      </c>
      <c r="C402" s="14" t="s">
        <v>791</v>
      </c>
      <c r="D402" s="61"/>
      <c r="E402" s="32">
        <v>679281800</v>
      </c>
      <c r="F402" s="29">
        <v>89.7</v>
      </c>
      <c r="G402" s="17">
        <f t="shared" si="114"/>
        <v>0.897</v>
      </c>
      <c r="H402" s="15">
        <v>1837302.6500000001</v>
      </c>
      <c r="K402" s="15">
        <v>120465.85</v>
      </c>
      <c r="L402" s="18">
        <f t="shared" si="115"/>
        <v>1957768.5000000002</v>
      </c>
      <c r="M402" s="15">
        <v>9244781</v>
      </c>
      <c r="P402" s="18">
        <f t="shared" si="116"/>
        <v>9244781</v>
      </c>
      <c r="Q402" s="15">
        <v>5123245.69</v>
      </c>
      <c r="S402" s="15">
        <v>267041.15</v>
      </c>
      <c r="T402" s="19">
        <f t="shared" si="117"/>
        <v>5390286.840000001</v>
      </c>
      <c r="U402" s="18">
        <f t="shared" si="118"/>
        <v>16592836.34</v>
      </c>
      <c r="V402" s="20">
        <f t="shared" si="119"/>
        <v>0.7542150680321481</v>
      </c>
      <c r="W402" s="20">
        <f t="shared" si="132"/>
        <v>0.03931227805602918</v>
      </c>
      <c r="X402" s="20">
        <f t="shared" si="120"/>
        <v>0</v>
      </c>
      <c r="Y402" s="20">
        <f t="shared" si="121"/>
        <v>0.7935273460881773</v>
      </c>
      <c r="Z402" s="21">
        <f t="shared" si="122"/>
        <v>1.360964035839029</v>
      </c>
      <c r="AA402" s="21">
        <f t="shared" si="123"/>
        <v>0.2882115345943319</v>
      </c>
      <c r="AB402" s="22"/>
      <c r="AC402" s="21">
        <f t="shared" si="124"/>
        <v>2.442702916521538</v>
      </c>
      <c r="AD402" s="30">
        <v>285461.30456105934</v>
      </c>
      <c r="AE402" s="24">
        <f t="shared" si="125"/>
        <v>6972.971612053427</v>
      </c>
      <c r="AF402" s="25"/>
      <c r="AG402" s="26">
        <f t="shared" si="126"/>
        <v>757281828.3166109</v>
      </c>
      <c r="AH402" s="20">
        <f t="shared" si="127"/>
        <v>0.2585257465311157</v>
      </c>
      <c r="AI402" s="20">
        <f t="shared" si="128"/>
        <v>1.2207847401476088</v>
      </c>
      <c r="AJ402" s="20">
        <f t="shared" si="129"/>
        <v>0.676530916024837</v>
      </c>
      <c r="AK402" s="20">
        <f t="shared" si="130"/>
        <v>0.7117940294410952</v>
      </c>
      <c r="AL402" s="20">
        <f t="shared" si="131"/>
        <v>2.192</v>
      </c>
    </row>
    <row r="403" spans="1:38" ht="15">
      <c r="A403" s="12" t="s">
        <v>842</v>
      </c>
      <c r="B403" s="13" t="s">
        <v>843</v>
      </c>
      <c r="C403" s="14" t="s">
        <v>791</v>
      </c>
      <c r="D403" s="61"/>
      <c r="E403" s="32">
        <v>2999670679</v>
      </c>
      <c r="F403" s="29">
        <v>93.84</v>
      </c>
      <c r="G403" s="17">
        <f t="shared" si="114"/>
        <v>0.9384</v>
      </c>
      <c r="H403" s="15">
        <v>7548838.0600000005</v>
      </c>
      <c r="K403" s="15">
        <v>485827.59</v>
      </c>
      <c r="L403" s="18">
        <f t="shared" si="115"/>
        <v>8034665.65</v>
      </c>
      <c r="M403" s="15">
        <v>62520531.5</v>
      </c>
      <c r="P403" s="18">
        <f t="shared" si="116"/>
        <v>62520531.5</v>
      </c>
      <c r="Q403" s="15">
        <v>17704852</v>
      </c>
      <c r="R403" s="15">
        <v>586851</v>
      </c>
      <c r="S403" s="15">
        <v>1103530</v>
      </c>
      <c r="T403" s="19">
        <f t="shared" si="117"/>
        <v>19395233</v>
      </c>
      <c r="U403" s="18">
        <f t="shared" si="118"/>
        <v>89950430.15</v>
      </c>
      <c r="V403" s="20">
        <f t="shared" si="119"/>
        <v>0.5902265246631095</v>
      </c>
      <c r="W403" s="20">
        <f t="shared" si="132"/>
        <v>0.036788371727788594</v>
      </c>
      <c r="X403" s="20">
        <f t="shared" si="120"/>
        <v>0.019563847595284643</v>
      </c>
      <c r="Y403" s="20">
        <f t="shared" si="121"/>
        <v>0.6465787439861828</v>
      </c>
      <c r="Z403" s="21">
        <f t="shared" si="122"/>
        <v>2.0842465120485314</v>
      </c>
      <c r="AA403" s="21">
        <f t="shared" si="123"/>
        <v>0.26785159138464215</v>
      </c>
      <c r="AB403" s="22"/>
      <c r="AC403" s="21">
        <f t="shared" si="124"/>
        <v>2.9986768474193566</v>
      </c>
      <c r="AD403" s="30">
        <v>311679.79607843136</v>
      </c>
      <c r="AE403" s="24">
        <f t="shared" si="125"/>
        <v>9346.269883087785</v>
      </c>
      <c r="AF403" s="25"/>
      <c r="AG403" s="26">
        <f t="shared" si="126"/>
        <v>3196580007.4595056</v>
      </c>
      <c r="AH403" s="20">
        <f t="shared" si="127"/>
        <v>0.25135193335534817</v>
      </c>
      <c r="AI403" s="20">
        <f t="shared" si="128"/>
        <v>1.955856926906342</v>
      </c>
      <c r="AJ403" s="20">
        <f t="shared" si="129"/>
        <v>0.553868570743862</v>
      </c>
      <c r="AK403" s="20">
        <f t="shared" si="130"/>
        <v>0.606749493356634</v>
      </c>
      <c r="AL403" s="20">
        <f t="shared" si="131"/>
        <v>2.814</v>
      </c>
    </row>
    <row r="404" spans="1:38" ht="15">
      <c r="A404" s="12" t="s">
        <v>844</v>
      </c>
      <c r="B404" s="13" t="s">
        <v>845</v>
      </c>
      <c r="C404" s="14" t="s">
        <v>791</v>
      </c>
      <c r="D404" s="61"/>
      <c r="E404" s="32">
        <v>336096696</v>
      </c>
      <c r="F404" s="29">
        <v>121.51</v>
      </c>
      <c r="G404" s="17">
        <f t="shared" si="114"/>
        <v>1.2151</v>
      </c>
      <c r="H404" s="15">
        <v>695825.4400000001</v>
      </c>
      <c r="K404" s="15">
        <v>45617.42</v>
      </c>
      <c r="L404" s="18">
        <f t="shared" si="115"/>
        <v>741442.8600000001</v>
      </c>
      <c r="M404" s="15">
        <v>2740197.75</v>
      </c>
      <c r="N404" s="15">
        <v>1704672.35</v>
      </c>
      <c r="P404" s="18">
        <f t="shared" si="116"/>
        <v>4444870.1</v>
      </c>
      <c r="Q404" s="15">
        <v>2398522</v>
      </c>
      <c r="T404" s="19">
        <f t="shared" si="117"/>
        <v>2398522</v>
      </c>
      <c r="U404" s="18">
        <f t="shared" si="118"/>
        <v>7584834.96</v>
      </c>
      <c r="V404" s="20">
        <f t="shared" si="119"/>
        <v>0.7136404578044409</v>
      </c>
      <c r="W404" s="20">
        <f t="shared" si="132"/>
        <v>0</v>
      </c>
      <c r="X404" s="20">
        <f t="shared" si="120"/>
        <v>0</v>
      </c>
      <c r="Y404" s="20">
        <f t="shared" si="121"/>
        <v>0.7136404578044409</v>
      </c>
      <c r="Z404" s="21">
        <f t="shared" si="122"/>
        <v>1.3224974100905769</v>
      </c>
      <c r="AA404" s="21">
        <f t="shared" si="123"/>
        <v>0.22060403116845878</v>
      </c>
      <c r="AB404" s="22"/>
      <c r="AC404" s="21">
        <f t="shared" si="124"/>
        <v>2.256741899063477</v>
      </c>
      <c r="AD404" s="30">
        <v>292725.42787286063</v>
      </c>
      <c r="AE404" s="24">
        <f t="shared" si="125"/>
        <v>6606.057380019683</v>
      </c>
      <c r="AF404" s="25"/>
      <c r="AG404" s="26">
        <f t="shared" si="126"/>
        <v>276600029.6271912</v>
      </c>
      <c r="AH404" s="20">
        <f t="shared" si="127"/>
        <v>0.2680559582727942</v>
      </c>
      <c r="AI404" s="20">
        <f t="shared" si="128"/>
        <v>1.6069666030010599</v>
      </c>
      <c r="AJ404" s="20">
        <f t="shared" si="129"/>
        <v>0.8671445202781761</v>
      </c>
      <c r="AK404" s="20">
        <f t="shared" si="130"/>
        <v>0.8671445202781761</v>
      </c>
      <c r="AL404" s="20">
        <f t="shared" si="131"/>
        <v>2.742</v>
      </c>
    </row>
    <row r="405" spans="1:38" ht="15">
      <c r="A405" s="12" t="s">
        <v>846</v>
      </c>
      <c r="B405" s="13" t="s">
        <v>847</v>
      </c>
      <c r="C405" s="14" t="s">
        <v>791</v>
      </c>
      <c r="D405" s="61"/>
      <c r="E405" s="32">
        <v>7259404453</v>
      </c>
      <c r="F405" s="29">
        <v>85.61</v>
      </c>
      <c r="G405" s="17">
        <f t="shared" si="114"/>
        <v>0.8561</v>
      </c>
      <c r="H405" s="15">
        <v>20717150.2</v>
      </c>
      <c r="K405" s="15">
        <v>1356947.62</v>
      </c>
      <c r="L405" s="18">
        <f t="shared" si="115"/>
        <v>22074097.82</v>
      </c>
      <c r="M405" s="15">
        <v>118837738</v>
      </c>
      <c r="P405" s="18">
        <f t="shared" si="116"/>
        <v>118837738</v>
      </c>
      <c r="Q405" s="15">
        <v>40369401</v>
      </c>
      <c r="R405" s="15">
        <v>1270395.78</v>
      </c>
      <c r="S405" s="15">
        <v>3030712</v>
      </c>
      <c r="T405" s="19">
        <f t="shared" si="117"/>
        <v>44670508.78</v>
      </c>
      <c r="U405" s="18">
        <f t="shared" si="118"/>
        <v>185582344.6</v>
      </c>
      <c r="V405" s="20">
        <f t="shared" si="119"/>
        <v>0.5560979727933063</v>
      </c>
      <c r="W405" s="20">
        <f t="shared" si="132"/>
        <v>0.04174876905704761</v>
      </c>
      <c r="X405" s="20">
        <f t="shared" si="120"/>
        <v>0.017500000009987048</v>
      </c>
      <c r="Y405" s="20">
        <f t="shared" si="121"/>
        <v>0.6153467418603409</v>
      </c>
      <c r="Z405" s="21">
        <f t="shared" si="122"/>
        <v>1.637017730165034</v>
      </c>
      <c r="AA405" s="21">
        <f t="shared" si="123"/>
        <v>0.3040758778893732</v>
      </c>
      <c r="AB405" s="22"/>
      <c r="AC405" s="21">
        <f t="shared" si="124"/>
        <v>2.556440349914748</v>
      </c>
      <c r="AD405" s="30">
        <v>308742.4206321396</v>
      </c>
      <c r="AE405" s="24">
        <f t="shared" si="125"/>
        <v>7892.8158183435335</v>
      </c>
      <c r="AF405" s="25"/>
      <c r="AG405" s="26">
        <f t="shared" si="126"/>
        <v>8479622068.683565</v>
      </c>
      <c r="AH405" s="20">
        <f t="shared" si="127"/>
        <v>0.2603193590610924</v>
      </c>
      <c r="AI405" s="20">
        <f t="shared" si="128"/>
        <v>1.4014508787942854</v>
      </c>
      <c r="AJ405" s="20">
        <f t="shared" si="129"/>
        <v>0.47607547450834947</v>
      </c>
      <c r="AK405" s="20">
        <f t="shared" si="130"/>
        <v>0.5267983457066379</v>
      </c>
      <c r="AL405" s="20">
        <f t="shared" si="131"/>
        <v>2.188</v>
      </c>
    </row>
    <row r="406" spans="1:38" ht="15">
      <c r="A406" s="12" t="s">
        <v>848</v>
      </c>
      <c r="B406" s="13" t="s">
        <v>849</v>
      </c>
      <c r="C406" s="14" t="s">
        <v>791</v>
      </c>
      <c r="D406" s="61"/>
      <c r="E406" s="32">
        <v>1279126515</v>
      </c>
      <c r="F406" s="29">
        <v>78.11</v>
      </c>
      <c r="G406" s="17">
        <f t="shared" si="114"/>
        <v>0.7811</v>
      </c>
      <c r="H406" s="15">
        <v>3902470.57</v>
      </c>
      <c r="K406" s="15">
        <v>255988.77</v>
      </c>
      <c r="L406" s="18">
        <f t="shared" si="115"/>
        <v>4158459.34</v>
      </c>
      <c r="M406" s="15">
        <v>15069602</v>
      </c>
      <c r="N406" s="15">
        <v>7511953.76</v>
      </c>
      <c r="P406" s="18">
        <f t="shared" si="116"/>
        <v>22581555.759999998</v>
      </c>
      <c r="Q406" s="15">
        <v>9000098</v>
      </c>
      <c r="R406" s="15">
        <v>255824</v>
      </c>
      <c r="S406" s="15">
        <v>569303</v>
      </c>
      <c r="T406" s="19">
        <f t="shared" si="117"/>
        <v>9825225</v>
      </c>
      <c r="U406" s="18">
        <f t="shared" si="118"/>
        <v>36565240.099999994</v>
      </c>
      <c r="V406" s="20">
        <f t="shared" si="119"/>
        <v>0.7036128087767769</v>
      </c>
      <c r="W406" s="20">
        <f t="shared" si="132"/>
        <v>0.044507169019164614</v>
      </c>
      <c r="X406" s="20">
        <f t="shared" si="120"/>
        <v>0.019999898133610344</v>
      </c>
      <c r="Y406" s="20">
        <f t="shared" si="121"/>
        <v>0.7681198759295518</v>
      </c>
      <c r="Z406" s="21">
        <f t="shared" si="122"/>
        <v>1.7653887629715814</v>
      </c>
      <c r="AA406" s="21">
        <f t="shared" si="123"/>
        <v>0.32510148849506104</v>
      </c>
      <c r="AB406" s="22"/>
      <c r="AC406" s="21">
        <f t="shared" si="124"/>
        <v>2.8586101273961937</v>
      </c>
      <c r="AD406" s="30">
        <v>387822.51201098145</v>
      </c>
      <c r="AE406" s="24">
        <f t="shared" si="125"/>
        <v>11086.333604668234</v>
      </c>
      <c r="AF406" s="25"/>
      <c r="AG406" s="26">
        <f t="shared" si="126"/>
        <v>1637596357.7006786</v>
      </c>
      <c r="AH406" s="20">
        <f t="shared" si="127"/>
        <v>0.2539367726634921</v>
      </c>
      <c r="AI406" s="20">
        <f t="shared" si="128"/>
        <v>1.378945162757102</v>
      </c>
      <c r="AJ406" s="20">
        <f t="shared" si="129"/>
        <v>0.5495919649355404</v>
      </c>
      <c r="AK406" s="20">
        <f t="shared" si="130"/>
        <v>0.5999784350885728</v>
      </c>
      <c r="AL406" s="20">
        <f t="shared" si="131"/>
        <v>2.233</v>
      </c>
    </row>
    <row r="407" spans="1:38" ht="15">
      <c r="A407" s="12" t="s">
        <v>850</v>
      </c>
      <c r="B407" s="13" t="s">
        <v>851</v>
      </c>
      <c r="C407" s="14" t="s">
        <v>791</v>
      </c>
      <c r="D407" s="61"/>
      <c r="E407" s="32">
        <v>2415789200</v>
      </c>
      <c r="F407" s="29">
        <v>97.74</v>
      </c>
      <c r="G407" s="17">
        <f t="shared" si="114"/>
        <v>0.9773999999999999</v>
      </c>
      <c r="H407" s="15">
        <v>6309286.52</v>
      </c>
      <c r="K407" s="15">
        <v>413407.31</v>
      </c>
      <c r="L407" s="18">
        <f t="shared" si="115"/>
        <v>6722693.829999999</v>
      </c>
      <c r="M407" s="15">
        <v>31885994.5</v>
      </c>
      <c r="P407" s="18">
        <f t="shared" si="116"/>
        <v>31885994.5</v>
      </c>
      <c r="Q407" s="15">
        <v>11004040</v>
      </c>
      <c r="R407" s="15">
        <v>241500</v>
      </c>
      <c r="S407" s="15">
        <v>914243.58</v>
      </c>
      <c r="T407" s="19">
        <f t="shared" si="117"/>
        <v>12159783.58</v>
      </c>
      <c r="U407" s="18">
        <f t="shared" si="118"/>
        <v>50768471.91</v>
      </c>
      <c r="V407" s="20">
        <f t="shared" si="119"/>
        <v>0.45550497535132617</v>
      </c>
      <c r="W407" s="20">
        <f t="shared" si="132"/>
        <v>0.037844509777591524</v>
      </c>
      <c r="X407" s="20">
        <f t="shared" si="120"/>
        <v>0.009996733158671296</v>
      </c>
      <c r="Y407" s="20">
        <f t="shared" si="121"/>
        <v>0.503346218287589</v>
      </c>
      <c r="Z407" s="21">
        <f t="shared" si="122"/>
        <v>1.3198997039973521</v>
      </c>
      <c r="AA407" s="21">
        <f t="shared" si="123"/>
        <v>0.27828147546979676</v>
      </c>
      <c r="AB407" s="22"/>
      <c r="AC407" s="21">
        <f t="shared" si="124"/>
        <v>2.1015273977547375</v>
      </c>
      <c r="AD407" s="30">
        <v>368644.6469725539</v>
      </c>
      <c r="AE407" s="24">
        <f t="shared" si="125"/>
        <v>7747.168256484451</v>
      </c>
      <c r="AF407" s="25"/>
      <c r="AG407" s="26">
        <f t="shared" si="126"/>
        <v>2471648455.0849195</v>
      </c>
      <c r="AH407" s="20">
        <f t="shared" si="127"/>
        <v>0.2719923141241793</v>
      </c>
      <c r="AI407" s="20">
        <f t="shared" si="128"/>
        <v>1.2900699706870118</v>
      </c>
      <c r="AJ407" s="20">
        <f t="shared" si="129"/>
        <v>0.4452105629083862</v>
      </c>
      <c r="AK407" s="20">
        <f t="shared" si="130"/>
        <v>0.4919705937542895</v>
      </c>
      <c r="AL407" s="20">
        <f t="shared" si="131"/>
        <v>2.0540000000000003</v>
      </c>
    </row>
    <row r="408" spans="1:38" ht="15">
      <c r="A408" s="12" t="s">
        <v>852</v>
      </c>
      <c r="B408" s="13" t="s">
        <v>853</v>
      </c>
      <c r="C408" s="14" t="s">
        <v>791</v>
      </c>
      <c r="D408" s="61"/>
      <c r="E408" s="32">
        <v>2912554348</v>
      </c>
      <c r="F408" s="29">
        <v>68.09</v>
      </c>
      <c r="G408" s="17">
        <f t="shared" si="114"/>
        <v>0.6809000000000001</v>
      </c>
      <c r="H408" s="15">
        <v>10170559.24</v>
      </c>
      <c r="K408" s="15">
        <v>665915.09</v>
      </c>
      <c r="L408" s="18">
        <f t="shared" si="115"/>
        <v>10836474.33</v>
      </c>
      <c r="M408" s="15">
        <v>68953016.5</v>
      </c>
      <c r="P408" s="18">
        <f t="shared" si="116"/>
        <v>68953016.5</v>
      </c>
      <c r="Q408" s="15">
        <v>17504452</v>
      </c>
      <c r="R408" s="15">
        <v>728139</v>
      </c>
      <c r="S408" s="15">
        <v>1478957</v>
      </c>
      <c r="T408" s="19">
        <f t="shared" si="117"/>
        <v>19711548</v>
      </c>
      <c r="U408" s="18">
        <f t="shared" si="118"/>
        <v>99501038.83</v>
      </c>
      <c r="V408" s="20">
        <f t="shared" si="119"/>
        <v>0.6010000126528111</v>
      </c>
      <c r="W408" s="20">
        <f t="shared" si="132"/>
        <v>0.050778691941510856</v>
      </c>
      <c r="X408" s="20">
        <f t="shared" si="120"/>
        <v>0.025000014179992907</v>
      </c>
      <c r="Y408" s="20">
        <f t="shared" si="121"/>
        <v>0.676778718774315</v>
      </c>
      <c r="Z408" s="21">
        <f t="shared" si="122"/>
        <v>2.367441367998809</v>
      </c>
      <c r="AA408" s="21">
        <f t="shared" si="123"/>
        <v>0.3720608454033215</v>
      </c>
      <c r="AB408" s="22"/>
      <c r="AC408" s="21">
        <f t="shared" si="124"/>
        <v>3.416280932176446</v>
      </c>
      <c r="AD408" s="30">
        <v>336290.825815406</v>
      </c>
      <c r="AE408" s="24">
        <f t="shared" si="125"/>
        <v>11488.639358990418</v>
      </c>
      <c r="AF408" s="25"/>
      <c r="AG408" s="26">
        <f t="shared" si="126"/>
        <v>4277506752.8271403</v>
      </c>
      <c r="AH408" s="20">
        <f t="shared" si="127"/>
        <v>0.25333622963512165</v>
      </c>
      <c r="AI408" s="20">
        <f t="shared" si="128"/>
        <v>1.6119908274703894</v>
      </c>
      <c r="AJ408" s="20">
        <f t="shared" si="129"/>
        <v>0.40922090861529914</v>
      </c>
      <c r="AK408" s="20">
        <f t="shared" si="130"/>
        <v>0.460818629613431</v>
      </c>
      <c r="AL408" s="20">
        <f t="shared" si="131"/>
        <v>2.326</v>
      </c>
    </row>
    <row r="409" spans="1:38" ht="15">
      <c r="A409" s="12" t="s">
        <v>854</v>
      </c>
      <c r="B409" s="13" t="s">
        <v>855</v>
      </c>
      <c r="C409" s="14" t="s">
        <v>791</v>
      </c>
      <c r="D409" s="61"/>
      <c r="E409" s="32">
        <v>910988207</v>
      </c>
      <c r="F409" s="29">
        <v>104.71</v>
      </c>
      <c r="G409" s="17">
        <f t="shared" si="114"/>
        <v>1.0471</v>
      </c>
      <c r="H409" s="15">
        <v>1950592.66</v>
      </c>
      <c r="K409" s="15">
        <v>127455.55</v>
      </c>
      <c r="L409" s="18">
        <f t="shared" si="115"/>
        <v>2078048.21</v>
      </c>
      <c r="M409" s="15">
        <v>6828138.5</v>
      </c>
      <c r="P409" s="18">
        <f t="shared" si="116"/>
        <v>6828138.5</v>
      </c>
      <c r="Q409" s="15">
        <v>4538817.77</v>
      </c>
      <c r="R409" s="15">
        <v>91098.82</v>
      </c>
      <c r="S409" s="15">
        <v>283071.41</v>
      </c>
      <c r="T409" s="19">
        <f t="shared" si="117"/>
        <v>4912988</v>
      </c>
      <c r="U409" s="18">
        <f t="shared" si="118"/>
        <v>13819174.71</v>
      </c>
      <c r="V409" s="20">
        <f t="shared" si="119"/>
        <v>0.4982301346080981</v>
      </c>
      <c r="W409" s="20">
        <f t="shared" si="132"/>
        <v>0.031073004878097173</v>
      </c>
      <c r="X409" s="20">
        <f t="shared" si="120"/>
        <v>0.009999999923160367</v>
      </c>
      <c r="Y409" s="20">
        <f t="shared" si="121"/>
        <v>0.5393031394093557</v>
      </c>
      <c r="Z409" s="21">
        <f t="shared" si="122"/>
        <v>0.7495309431596187</v>
      </c>
      <c r="AA409" s="21">
        <f t="shared" si="123"/>
        <v>0.22810923281249457</v>
      </c>
      <c r="AB409" s="22"/>
      <c r="AC409" s="21">
        <f t="shared" si="124"/>
        <v>1.516943315381469</v>
      </c>
      <c r="AD409" s="30">
        <v>355839.5851393189</v>
      </c>
      <c r="AE409" s="24">
        <f t="shared" si="125"/>
        <v>5397.884800252049</v>
      </c>
      <c r="AF409" s="25"/>
      <c r="AG409" s="26">
        <f t="shared" si="126"/>
        <v>870010702.8937064</v>
      </c>
      <c r="AH409" s="20">
        <f t="shared" si="127"/>
        <v>0.23885317767796307</v>
      </c>
      <c r="AI409" s="20">
        <f t="shared" si="128"/>
        <v>0.7848338505824368</v>
      </c>
      <c r="AJ409" s="20">
        <f t="shared" si="129"/>
        <v>0.5216967739481395</v>
      </c>
      <c r="AK409" s="20">
        <f t="shared" si="130"/>
        <v>0.5647043172755364</v>
      </c>
      <c r="AL409" s="20">
        <f t="shared" si="131"/>
        <v>1.589</v>
      </c>
    </row>
    <row r="410" spans="1:38" ht="15">
      <c r="A410" s="12" t="s">
        <v>856</v>
      </c>
      <c r="B410" s="13" t="s">
        <v>857</v>
      </c>
      <c r="C410" s="14" t="s">
        <v>791</v>
      </c>
      <c r="D410" s="61"/>
      <c r="E410" s="32">
        <v>781311643</v>
      </c>
      <c r="F410" s="29">
        <v>92.56</v>
      </c>
      <c r="G410" s="17">
        <f t="shared" si="114"/>
        <v>0.9256</v>
      </c>
      <c r="H410" s="15">
        <v>2073513.8599999999</v>
      </c>
      <c r="K410" s="15">
        <v>136065.34</v>
      </c>
      <c r="L410" s="18">
        <f t="shared" si="115"/>
        <v>2209579.1999999997</v>
      </c>
      <c r="M410" s="15">
        <v>7074776</v>
      </c>
      <c r="N410" s="15">
        <v>5059696.39</v>
      </c>
      <c r="P410" s="18">
        <f t="shared" si="116"/>
        <v>12134472.39</v>
      </c>
      <c r="Q410" s="15">
        <v>4858614</v>
      </c>
      <c r="S410" s="15">
        <v>297328</v>
      </c>
      <c r="T410" s="19">
        <f t="shared" si="117"/>
        <v>5155942</v>
      </c>
      <c r="U410" s="18">
        <f t="shared" si="118"/>
        <v>19499993.59</v>
      </c>
      <c r="V410" s="20">
        <f t="shared" si="119"/>
        <v>0.6218535258663744</v>
      </c>
      <c r="W410" s="20">
        <f t="shared" si="132"/>
        <v>0.038054981346284635</v>
      </c>
      <c r="X410" s="20">
        <f t="shared" si="120"/>
        <v>0</v>
      </c>
      <c r="Y410" s="20">
        <f t="shared" si="121"/>
        <v>0.659908507212659</v>
      </c>
      <c r="Z410" s="21">
        <f t="shared" si="122"/>
        <v>1.5530899224037291</v>
      </c>
      <c r="AA410" s="21">
        <f t="shared" si="123"/>
        <v>0.2828038235186007</v>
      </c>
      <c r="AB410" s="22"/>
      <c r="AC410" s="21">
        <f t="shared" si="124"/>
        <v>2.495802253134989</v>
      </c>
      <c r="AD410" s="30">
        <v>300159.3246822034</v>
      </c>
      <c r="AE410" s="24">
        <f t="shared" si="125"/>
        <v>7491.383188413199</v>
      </c>
      <c r="AF410" s="25"/>
      <c r="AG410" s="26">
        <f t="shared" si="126"/>
        <v>844113702.4632671</v>
      </c>
      <c r="AH410" s="20">
        <f t="shared" si="127"/>
        <v>0.26176321904881683</v>
      </c>
      <c r="AI410" s="20">
        <f t="shared" si="128"/>
        <v>1.4375400321768916</v>
      </c>
      <c r="AJ410" s="20">
        <f t="shared" si="129"/>
        <v>0.5755876235419162</v>
      </c>
      <c r="AK410" s="20">
        <f t="shared" si="130"/>
        <v>0.6108113142760372</v>
      </c>
      <c r="AL410" s="20">
        <f t="shared" si="131"/>
        <v>2.311</v>
      </c>
    </row>
    <row r="411" spans="1:38" ht="15">
      <c r="A411" s="12" t="s">
        <v>858</v>
      </c>
      <c r="B411" s="13" t="s">
        <v>859</v>
      </c>
      <c r="C411" s="14" t="s">
        <v>791</v>
      </c>
      <c r="D411" s="61"/>
      <c r="E411" s="32">
        <v>3601736700</v>
      </c>
      <c r="F411" s="29">
        <v>91.79</v>
      </c>
      <c r="G411" s="17">
        <f t="shared" si="114"/>
        <v>0.9179</v>
      </c>
      <c r="H411" s="15">
        <v>9634853.14</v>
      </c>
      <c r="K411" s="15">
        <v>631015.84</v>
      </c>
      <c r="L411" s="18">
        <f t="shared" si="115"/>
        <v>10265868.98</v>
      </c>
      <c r="M411" s="15">
        <v>41055984.5</v>
      </c>
      <c r="N411" s="15">
        <v>24839354.09</v>
      </c>
      <c r="P411" s="18">
        <f t="shared" si="116"/>
        <v>65895338.59</v>
      </c>
      <c r="Q411" s="15">
        <v>25988632</v>
      </c>
      <c r="R411" s="15">
        <v>90041</v>
      </c>
      <c r="S411" s="15">
        <v>1394387</v>
      </c>
      <c r="T411" s="19">
        <f t="shared" si="117"/>
        <v>27473060</v>
      </c>
      <c r="U411" s="18">
        <f t="shared" si="118"/>
        <v>103634267.57000001</v>
      </c>
      <c r="V411" s="20">
        <f t="shared" si="119"/>
        <v>0.7215583526691444</v>
      </c>
      <c r="W411" s="20">
        <f t="shared" si="132"/>
        <v>0.038714295800689705</v>
      </c>
      <c r="X411" s="20">
        <f t="shared" si="120"/>
        <v>0.0024999328796022208</v>
      </c>
      <c r="Y411" s="20">
        <f t="shared" si="121"/>
        <v>0.7627725813494363</v>
      </c>
      <c r="Z411" s="21">
        <f t="shared" si="122"/>
        <v>1.8295434696822785</v>
      </c>
      <c r="AA411" s="21">
        <f t="shared" si="123"/>
        <v>0.2850255261579782</v>
      </c>
      <c r="AB411" s="22"/>
      <c r="AC411" s="21">
        <f t="shared" si="124"/>
        <v>2.8773415771896933</v>
      </c>
      <c r="AD411" s="30">
        <v>313722.5927225927</v>
      </c>
      <c r="AE411" s="24">
        <f t="shared" si="125"/>
        <v>9026.870597444648</v>
      </c>
      <c r="AF411" s="25"/>
      <c r="AG411" s="26">
        <f t="shared" si="126"/>
        <v>3923887896.284998</v>
      </c>
      <c r="AH411" s="20">
        <f t="shared" si="127"/>
        <v>0.2616249304604082</v>
      </c>
      <c r="AI411" s="20">
        <f t="shared" si="128"/>
        <v>1.679337950821364</v>
      </c>
      <c r="AJ411" s="20">
        <f t="shared" si="129"/>
        <v>0.6623184119150076</v>
      </c>
      <c r="AK411" s="20">
        <f t="shared" si="130"/>
        <v>0.7001489524206476</v>
      </c>
      <c r="AL411" s="20">
        <f t="shared" si="131"/>
        <v>2.641</v>
      </c>
    </row>
    <row r="412" spans="1:38" ht="15">
      <c r="A412" s="12" t="s">
        <v>860</v>
      </c>
      <c r="B412" s="13" t="s">
        <v>861</v>
      </c>
      <c r="C412" s="14" t="s">
        <v>791</v>
      </c>
      <c r="D412" s="61"/>
      <c r="E412" s="32">
        <v>2070327804</v>
      </c>
      <c r="F412" s="29">
        <v>62.87</v>
      </c>
      <c r="G412" s="17">
        <f t="shared" si="114"/>
        <v>0.6286999999999999</v>
      </c>
      <c r="H412" s="15">
        <v>8084794.5600000005</v>
      </c>
      <c r="K412" s="15">
        <v>530400.05</v>
      </c>
      <c r="L412" s="18">
        <f t="shared" si="115"/>
        <v>8615194.610000001</v>
      </c>
      <c r="M412" s="15">
        <v>50535987.87</v>
      </c>
      <c r="P412" s="18">
        <f t="shared" si="116"/>
        <v>50535987.87</v>
      </c>
      <c r="Q412" s="15">
        <v>20611487</v>
      </c>
      <c r="R412" s="15">
        <v>413806</v>
      </c>
      <c r="S412" s="15">
        <v>1164203</v>
      </c>
      <c r="T412" s="19">
        <f t="shared" si="117"/>
        <v>22189496</v>
      </c>
      <c r="U412" s="18">
        <f t="shared" si="118"/>
        <v>81340678.48</v>
      </c>
      <c r="V412" s="20">
        <f t="shared" si="119"/>
        <v>0.9955663523514173</v>
      </c>
      <c r="W412" s="20">
        <f t="shared" si="132"/>
        <v>0.05623278582989074</v>
      </c>
      <c r="X412" s="20">
        <f t="shared" si="120"/>
        <v>0.019987462816299015</v>
      </c>
      <c r="Y412" s="20">
        <f t="shared" si="121"/>
        <v>1.071786600997607</v>
      </c>
      <c r="Z412" s="21">
        <f t="shared" si="122"/>
        <v>2.4409655211296193</v>
      </c>
      <c r="AA412" s="21">
        <f t="shared" si="123"/>
        <v>0.41612707868555493</v>
      </c>
      <c r="AB412" s="22"/>
      <c r="AC412" s="21">
        <f t="shared" si="124"/>
        <v>3.9288792008127813</v>
      </c>
      <c r="AD412" s="30">
        <v>208767.01897364066</v>
      </c>
      <c r="AE412" s="24">
        <f t="shared" si="125"/>
        <v>8202.20398661224</v>
      </c>
      <c r="AF412" s="25"/>
      <c r="AG412" s="26">
        <f t="shared" si="126"/>
        <v>3293029750.2783527</v>
      </c>
      <c r="AH412" s="20">
        <f t="shared" si="127"/>
        <v>0.26161909436960834</v>
      </c>
      <c r="AI412" s="20">
        <f t="shared" si="128"/>
        <v>1.5346350231341912</v>
      </c>
      <c r="AJ412" s="20">
        <f t="shared" si="129"/>
        <v>0.625912565723336</v>
      </c>
      <c r="AK412" s="20">
        <f t="shared" si="130"/>
        <v>0.6738322360471954</v>
      </c>
      <c r="AL412" s="20">
        <f t="shared" si="131"/>
        <v>2.471</v>
      </c>
    </row>
    <row r="413" spans="1:38" ht="15">
      <c r="A413" s="12" t="s">
        <v>862</v>
      </c>
      <c r="B413" s="13" t="s">
        <v>863</v>
      </c>
      <c r="C413" s="14" t="s">
        <v>791</v>
      </c>
      <c r="D413" s="61"/>
      <c r="E413" s="32">
        <v>74370000</v>
      </c>
      <c r="F413" s="29">
        <v>94.13</v>
      </c>
      <c r="G413" s="17">
        <f t="shared" si="114"/>
        <v>0.9412999999999999</v>
      </c>
      <c r="H413" s="15">
        <v>179588.61</v>
      </c>
      <c r="K413" s="15">
        <v>11784.36</v>
      </c>
      <c r="L413" s="18">
        <f t="shared" si="115"/>
        <v>191372.96999999997</v>
      </c>
      <c r="M413" s="15">
        <v>843836.61</v>
      </c>
      <c r="P413" s="18">
        <f t="shared" si="116"/>
        <v>843836.61</v>
      </c>
      <c r="Q413" s="15">
        <v>592754</v>
      </c>
      <c r="T413" s="19">
        <f t="shared" si="117"/>
        <v>592754</v>
      </c>
      <c r="U413" s="18">
        <f t="shared" si="118"/>
        <v>1627963.58</v>
      </c>
      <c r="V413" s="20">
        <f t="shared" si="119"/>
        <v>0.7970337501680784</v>
      </c>
      <c r="W413" s="20">
        <f t="shared" si="132"/>
        <v>0</v>
      </c>
      <c r="X413" s="20">
        <f t="shared" si="120"/>
        <v>0</v>
      </c>
      <c r="Y413" s="20">
        <f t="shared" si="121"/>
        <v>0.7970337501680784</v>
      </c>
      <c r="Z413" s="21">
        <f t="shared" si="122"/>
        <v>1.1346465106897943</v>
      </c>
      <c r="AA413" s="21">
        <f t="shared" si="123"/>
        <v>0.25732549415086725</v>
      </c>
      <c r="AB413" s="22"/>
      <c r="AC413" s="21">
        <f t="shared" si="124"/>
        <v>2.18900575500874</v>
      </c>
      <c r="AD413" s="30">
        <v>184151.86440677967</v>
      </c>
      <c r="AE413" s="24">
        <f t="shared" si="125"/>
        <v>4031.094909820298</v>
      </c>
      <c r="AF413" s="25"/>
      <c r="AG413" s="26">
        <f t="shared" si="126"/>
        <v>79007755.23212579</v>
      </c>
      <c r="AH413" s="20">
        <f t="shared" si="127"/>
        <v>0.2422204876442113</v>
      </c>
      <c r="AI413" s="20">
        <f t="shared" si="128"/>
        <v>1.0680427605123033</v>
      </c>
      <c r="AJ413" s="20">
        <f t="shared" si="129"/>
        <v>0.7502478690332123</v>
      </c>
      <c r="AK413" s="20">
        <f t="shared" si="130"/>
        <v>0.7502478690332123</v>
      </c>
      <c r="AL413" s="20">
        <f t="shared" si="131"/>
        <v>2.06</v>
      </c>
    </row>
    <row r="414" spans="1:38" ht="15">
      <c r="A414" s="12" t="s">
        <v>864</v>
      </c>
      <c r="B414" s="13" t="s">
        <v>214</v>
      </c>
      <c r="C414" s="14" t="s">
        <v>791</v>
      </c>
      <c r="D414" s="61"/>
      <c r="E414" s="32">
        <v>2821869446</v>
      </c>
      <c r="F414" s="29">
        <v>97.57</v>
      </c>
      <c r="G414" s="17">
        <f t="shared" si="114"/>
        <v>0.9756999999999999</v>
      </c>
      <c r="H414" s="15">
        <v>7022075.38</v>
      </c>
      <c r="K414" s="15">
        <v>460621.97</v>
      </c>
      <c r="L414" s="18">
        <f t="shared" si="115"/>
        <v>7482697.35</v>
      </c>
      <c r="M414" s="15">
        <v>32007130</v>
      </c>
      <c r="N414" s="15">
        <v>14825319.15</v>
      </c>
      <c r="P414" s="18">
        <f t="shared" si="116"/>
        <v>46832449.15</v>
      </c>
      <c r="Q414" s="15">
        <v>10205692</v>
      </c>
      <c r="R414" s="15">
        <v>358377</v>
      </c>
      <c r="S414" s="15">
        <v>1016431.51</v>
      </c>
      <c r="T414" s="19">
        <f t="shared" si="117"/>
        <v>11580500.51</v>
      </c>
      <c r="U414" s="18">
        <f t="shared" si="118"/>
        <v>65895647.01</v>
      </c>
      <c r="V414" s="20">
        <f t="shared" si="119"/>
        <v>0.361664215701636</v>
      </c>
      <c r="W414" s="20">
        <f t="shared" si="132"/>
        <v>0.03601979217857834</v>
      </c>
      <c r="X414" s="20">
        <f t="shared" si="120"/>
        <v>0.012699985128936402</v>
      </c>
      <c r="Y414" s="20">
        <f t="shared" si="121"/>
        <v>0.4103839930091507</v>
      </c>
      <c r="Z414" s="21">
        <f t="shared" si="122"/>
        <v>1.6596249417698963</v>
      </c>
      <c r="AA414" s="21">
        <f t="shared" si="123"/>
        <v>0.2651680913377025</v>
      </c>
      <c r="AB414" s="22"/>
      <c r="AC414" s="21">
        <f t="shared" si="124"/>
        <v>2.3351770261167495</v>
      </c>
      <c r="AD414" s="30">
        <v>439670.6682536983</v>
      </c>
      <c r="AE414" s="24">
        <f t="shared" si="125"/>
        <v>10267.08843563435</v>
      </c>
      <c r="AF414" s="25"/>
      <c r="AG414" s="26">
        <f t="shared" si="126"/>
        <v>2892148658.3990984</v>
      </c>
      <c r="AH414" s="20">
        <f t="shared" si="127"/>
        <v>0.2587245067181963</v>
      </c>
      <c r="AI414" s="20">
        <f t="shared" si="128"/>
        <v>1.6192960556848879</v>
      </c>
      <c r="AJ414" s="20">
        <f t="shared" si="129"/>
        <v>0.3528757752600862</v>
      </c>
      <c r="AK414" s="20">
        <f t="shared" si="130"/>
        <v>0.4004116619790283</v>
      </c>
      <c r="AL414" s="20">
        <f t="shared" si="131"/>
        <v>2.278</v>
      </c>
    </row>
    <row r="415" spans="1:38" ht="15">
      <c r="A415" s="12" t="s">
        <v>865</v>
      </c>
      <c r="B415" s="13" t="s">
        <v>866</v>
      </c>
      <c r="C415" s="14" t="s">
        <v>791</v>
      </c>
      <c r="D415" s="61"/>
      <c r="E415" s="32">
        <v>728716000</v>
      </c>
      <c r="F415" s="29">
        <v>101.11</v>
      </c>
      <c r="G415" s="17">
        <f t="shared" si="114"/>
        <v>1.0110999999999999</v>
      </c>
      <c r="H415" s="15">
        <v>1715624.21</v>
      </c>
      <c r="K415" s="15">
        <v>112394.1</v>
      </c>
      <c r="L415" s="18">
        <f t="shared" si="115"/>
        <v>1828018.31</v>
      </c>
      <c r="M415" s="15">
        <v>8049192</v>
      </c>
      <c r="N415" s="15">
        <v>4522813.69</v>
      </c>
      <c r="P415" s="18">
        <f t="shared" si="116"/>
        <v>12572005.690000001</v>
      </c>
      <c r="Q415" s="15">
        <v>3331648.9</v>
      </c>
      <c r="R415" s="15">
        <v>109307</v>
      </c>
      <c r="S415" s="15">
        <v>248737.36</v>
      </c>
      <c r="T415" s="19">
        <f t="shared" si="117"/>
        <v>3689693.26</v>
      </c>
      <c r="U415" s="18">
        <f t="shared" si="118"/>
        <v>18089717.259999998</v>
      </c>
      <c r="V415" s="20">
        <f t="shared" si="119"/>
        <v>0.4571944214206906</v>
      </c>
      <c r="W415" s="20">
        <f t="shared" si="132"/>
        <v>0.03413364877400798</v>
      </c>
      <c r="X415" s="20">
        <f t="shared" si="120"/>
        <v>0.014999945108931325</v>
      </c>
      <c r="Y415" s="20">
        <f t="shared" si="121"/>
        <v>0.5063280153036299</v>
      </c>
      <c r="Z415" s="21">
        <f t="shared" si="122"/>
        <v>1.7252270692560616</v>
      </c>
      <c r="AA415" s="21">
        <f t="shared" si="123"/>
        <v>0.25085469647983577</v>
      </c>
      <c r="AB415" s="22"/>
      <c r="AC415" s="21">
        <f t="shared" si="124"/>
        <v>2.482409781039527</v>
      </c>
      <c r="AD415" s="30">
        <v>288720.8603417796</v>
      </c>
      <c r="AE415" s="24">
        <f t="shared" si="125"/>
        <v>7167.2348770258095</v>
      </c>
      <c r="AF415" s="25"/>
      <c r="AG415" s="26">
        <f t="shared" si="126"/>
        <v>720716051.8247454</v>
      </c>
      <c r="AH415" s="20">
        <f t="shared" si="127"/>
        <v>0.25363918361076193</v>
      </c>
      <c r="AI415" s="20">
        <f t="shared" si="128"/>
        <v>1.7443770897248037</v>
      </c>
      <c r="AJ415" s="20">
        <f t="shared" si="129"/>
        <v>0.46226927949846025</v>
      </c>
      <c r="AK415" s="20">
        <f t="shared" si="130"/>
        <v>0.5119482562735002</v>
      </c>
      <c r="AL415" s="20">
        <f t="shared" si="131"/>
        <v>2.51</v>
      </c>
    </row>
    <row r="416" spans="1:38" ht="15">
      <c r="A416" s="12" t="s">
        <v>867</v>
      </c>
      <c r="B416" s="13" t="s">
        <v>868</v>
      </c>
      <c r="C416" s="14" t="s">
        <v>869</v>
      </c>
      <c r="D416" s="61"/>
      <c r="E416" s="32">
        <v>998799217</v>
      </c>
      <c r="F416" s="29">
        <v>96.12</v>
      </c>
      <c r="G416" s="17">
        <f t="shared" si="114"/>
        <v>0.9612</v>
      </c>
      <c r="H416" s="15">
        <v>3319394.3200000003</v>
      </c>
      <c r="I416" s="15">
        <v>376404.34</v>
      </c>
      <c r="K416" s="15">
        <v>133116.56</v>
      </c>
      <c r="L416" s="18">
        <f t="shared" si="115"/>
        <v>3828915.22</v>
      </c>
      <c r="N416" s="15">
        <v>2168963.84</v>
      </c>
      <c r="O416" s="15">
        <v>437410.64</v>
      </c>
      <c r="P416" s="18">
        <f t="shared" si="116"/>
        <v>2606374.48</v>
      </c>
      <c r="Q416" s="15">
        <v>1656044.31</v>
      </c>
      <c r="R416" s="15">
        <v>99879.92</v>
      </c>
      <c r="T416" s="19">
        <f t="shared" si="117"/>
        <v>1755924.23</v>
      </c>
      <c r="U416" s="18">
        <f t="shared" si="118"/>
        <v>8191213.93</v>
      </c>
      <c r="V416" s="20">
        <f t="shared" si="119"/>
        <v>0.1658035250542252</v>
      </c>
      <c r="W416" s="20">
        <f t="shared" si="132"/>
        <v>0</v>
      </c>
      <c r="X416" s="20">
        <f t="shared" si="120"/>
        <v>0.009999999829795622</v>
      </c>
      <c r="Y416" s="20">
        <f t="shared" si="121"/>
        <v>0.1758035248840208</v>
      </c>
      <c r="Z416" s="21">
        <f t="shared" si="122"/>
        <v>0.2609507932764028</v>
      </c>
      <c r="AA416" s="21">
        <f t="shared" si="123"/>
        <v>0.38335184437774744</v>
      </c>
      <c r="AB416" s="22"/>
      <c r="AC416" s="21">
        <f t="shared" si="124"/>
        <v>0.820106162538171</v>
      </c>
      <c r="AD416" s="30">
        <v>781548.1795088907</v>
      </c>
      <c r="AE416" s="24">
        <f t="shared" si="125"/>
        <v>6409.5247833573</v>
      </c>
      <c r="AF416" s="25"/>
      <c r="AG416" s="26">
        <f t="shared" si="126"/>
        <v>1039116954.8481065</v>
      </c>
      <c r="AH416" s="20">
        <f t="shared" si="127"/>
        <v>0.3684777928158909</v>
      </c>
      <c r="AI416" s="20">
        <f t="shared" si="128"/>
        <v>0.2508259024972784</v>
      </c>
      <c r="AJ416" s="20">
        <f t="shared" si="129"/>
        <v>0.15937034828212127</v>
      </c>
      <c r="AK416" s="20">
        <f t="shared" si="130"/>
        <v>0.1689823481185208</v>
      </c>
      <c r="AL416" s="20">
        <f t="shared" si="131"/>
        <v>0.788</v>
      </c>
    </row>
    <row r="417" spans="1:38" ht="15">
      <c r="A417" s="12" t="s">
        <v>870</v>
      </c>
      <c r="B417" s="13" t="s">
        <v>871</v>
      </c>
      <c r="C417" s="14" t="s">
        <v>869</v>
      </c>
      <c r="D417" s="61"/>
      <c r="E417" s="32">
        <v>1593565285</v>
      </c>
      <c r="F417" s="29">
        <v>101.9</v>
      </c>
      <c r="G417" s="17">
        <f t="shared" si="114"/>
        <v>1.0190000000000001</v>
      </c>
      <c r="H417" s="15">
        <v>4757606.91</v>
      </c>
      <c r="I417" s="15">
        <v>539461.6</v>
      </c>
      <c r="J417" s="15">
        <v>195216.85</v>
      </c>
      <c r="K417" s="15">
        <v>190734.83</v>
      </c>
      <c r="L417" s="18">
        <f t="shared" si="115"/>
        <v>5683020.1899999995</v>
      </c>
      <c r="M417" s="15">
        <v>2991235</v>
      </c>
      <c r="P417" s="18">
        <f t="shared" si="116"/>
        <v>2991235</v>
      </c>
      <c r="Q417" s="15">
        <v>2937000</v>
      </c>
      <c r="T417" s="19">
        <f t="shared" si="117"/>
        <v>2937000</v>
      </c>
      <c r="U417" s="18">
        <f t="shared" si="118"/>
        <v>11611255.19</v>
      </c>
      <c r="V417" s="20">
        <f t="shared" si="119"/>
        <v>0.18430371366931478</v>
      </c>
      <c r="W417" s="20">
        <f t="shared" si="132"/>
        <v>0</v>
      </c>
      <c r="X417" s="20">
        <f t="shared" si="120"/>
        <v>0</v>
      </c>
      <c r="Y417" s="20">
        <f t="shared" si="121"/>
        <v>0.18430371366931478</v>
      </c>
      <c r="Z417" s="21">
        <f t="shared" si="122"/>
        <v>0.18770708851128115</v>
      </c>
      <c r="AA417" s="21">
        <f t="shared" si="123"/>
        <v>0.3566229914452485</v>
      </c>
      <c r="AB417" s="22"/>
      <c r="AC417" s="21">
        <f t="shared" si="124"/>
        <v>0.7286337936258445</v>
      </c>
      <c r="AD417" s="30">
        <v>1556835.557872784</v>
      </c>
      <c r="AE417" s="24">
        <f t="shared" si="125"/>
        <v>11343.629985844545</v>
      </c>
      <c r="AF417" s="25"/>
      <c r="AG417" s="26">
        <f t="shared" si="126"/>
        <v>1563852095.1913638</v>
      </c>
      <c r="AH417" s="20">
        <f t="shared" si="127"/>
        <v>0.36339882828270825</v>
      </c>
      <c r="AI417" s="20">
        <f t="shared" si="128"/>
        <v>0.19127352319299556</v>
      </c>
      <c r="AJ417" s="20">
        <f t="shared" si="129"/>
        <v>0.1878054842290318</v>
      </c>
      <c r="AK417" s="20">
        <f t="shared" si="130"/>
        <v>0.1878054842290318</v>
      </c>
      <c r="AL417" s="20">
        <f t="shared" si="131"/>
        <v>0.742</v>
      </c>
    </row>
    <row r="418" spans="1:38" ht="15">
      <c r="A418" s="12" t="s">
        <v>872</v>
      </c>
      <c r="B418" s="13" t="s">
        <v>873</v>
      </c>
      <c r="C418" s="14" t="s">
        <v>869</v>
      </c>
      <c r="D418" s="61"/>
      <c r="E418" s="32">
        <v>1656689477</v>
      </c>
      <c r="F418" s="29">
        <v>84.7</v>
      </c>
      <c r="G418" s="17">
        <f t="shared" si="114"/>
        <v>0.847</v>
      </c>
      <c r="H418" s="15">
        <v>6078744.15</v>
      </c>
      <c r="K418" s="15">
        <v>243784.12</v>
      </c>
      <c r="L418" s="18">
        <f t="shared" si="115"/>
        <v>6322528.2700000005</v>
      </c>
      <c r="M418" s="15">
        <v>1458748</v>
      </c>
      <c r="N418" s="15">
        <v>4257597.93</v>
      </c>
      <c r="P418" s="18">
        <f t="shared" si="116"/>
        <v>5716345.93</v>
      </c>
      <c r="Q418" s="15">
        <v>5495710</v>
      </c>
      <c r="S418" s="15">
        <v>666263.66</v>
      </c>
      <c r="T418" s="19">
        <f t="shared" si="117"/>
        <v>6161973.66</v>
      </c>
      <c r="U418" s="18">
        <f t="shared" si="118"/>
        <v>18200847.86</v>
      </c>
      <c r="V418" s="20">
        <f t="shared" si="119"/>
        <v>0.33172843048124223</v>
      </c>
      <c r="W418" s="20">
        <f t="shared" si="132"/>
        <v>0.040216568599596415</v>
      </c>
      <c r="X418" s="20">
        <f t="shared" si="120"/>
        <v>0</v>
      </c>
      <c r="Y418" s="20">
        <f t="shared" si="121"/>
        <v>0.37194499908083867</v>
      </c>
      <c r="Z418" s="21">
        <f t="shared" si="122"/>
        <v>0.345046311294944</v>
      </c>
      <c r="AA418" s="21">
        <f t="shared" si="123"/>
        <v>0.38163629079416195</v>
      </c>
      <c r="AB418" s="22"/>
      <c r="AC418" s="21">
        <f t="shared" si="124"/>
        <v>1.0986276011699445</v>
      </c>
      <c r="AD418" s="30">
        <v>662612.1158129176</v>
      </c>
      <c r="AE418" s="24">
        <f t="shared" si="125"/>
        <v>7279.639593016871</v>
      </c>
      <c r="AF418" s="25"/>
      <c r="AG418" s="26">
        <f t="shared" si="126"/>
        <v>1955949795.7497048</v>
      </c>
      <c r="AH418" s="20">
        <f t="shared" si="127"/>
        <v>0.32324593830265513</v>
      </c>
      <c r="AI418" s="20">
        <f t="shared" si="128"/>
        <v>0.2922542256668176</v>
      </c>
      <c r="AJ418" s="20">
        <f t="shared" si="129"/>
        <v>0.28097398061761214</v>
      </c>
      <c r="AK418" s="20">
        <f t="shared" si="130"/>
        <v>0.3150374142214703</v>
      </c>
      <c r="AL418" s="20">
        <f t="shared" si="131"/>
        <v>0.9299999999999999</v>
      </c>
    </row>
    <row r="419" spans="1:38" ht="15">
      <c r="A419" s="12" t="s">
        <v>874</v>
      </c>
      <c r="B419" s="13" t="s">
        <v>875</v>
      </c>
      <c r="C419" s="14" t="s">
        <v>869</v>
      </c>
      <c r="D419" s="61"/>
      <c r="E419" s="32">
        <v>1018811559</v>
      </c>
      <c r="F419" s="29">
        <v>110.29</v>
      </c>
      <c r="G419" s="17">
        <f t="shared" si="114"/>
        <v>1.1029</v>
      </c>
      <c r="H419" s="15">
        <v>2918791.24</v>
      </c>
      <c r="I419" s="15">
        <v>330962.93</v>
      </c>
      <c r="J419" s="15">
        <v>119784.68</v>
      </c>
      <c r="K419" s="15">
        <v>117033.69</v>
      </c>
      <c r="L419" s="18">
        <f t="shared" si="115"/>
        <v>3486572.5400000005</v>
      </c>
      <c r="N419" s="15">
        <v>7441465.55</v>
      </c>
      <c r="P419" s="18">
        <f t="shared" si="116"/>
        <v>7441465.55</v>
      </c>
      <c r="Q419" s="15">
        <v>6629003.05</v>
      </c>
      <c r="T419" s="19">
        <f t="shared" si="117"/>
        <v>6629003.05</v>
      </c>
      <c r="U419" s="18">
        <f t="shared" si="118"/>
        <v>17557041.14</v>
      </c>
      <c r="V419" s="20">
        <f t="shared" si="119"/>
        <v>0.6506603690781251</v>
      </c>
      <c r="W419" s="20">
        <f t="shared" si="132"/>
        <v>0</v>
      </c>
      <c r="X419" s="20">
        <f t="shared" si="120"/>
        <v>0</v>
      </c>
      <c r="Y419" s="20">
        <f t="shared" si="121"/>
        <v>0.6506603690781251</v>
      </c>
      <c r="Z419" s="21">
        <f t="shared" si="122"/>
        <v>0.7304064705846157</v>
      </c>
      <c r="AA419" s="21">
        <f t="shared" si="123"/>
        <v>0.34221957036119577</v>
      </c>
      <c r="AB419" s="22"/>
      <c r="AC419" s="21">
        <f t="shared" si="124"/>
        <v>1.7232864100239367</v>
      </c>
      <c r="AD419" s="30">
        <v>259734.99059392637</v>
      </c>
      <c r="AE419" s="24">
        <f t="shared" si="125"/>
        <v>4475.977794982084</v>
      </c>
      <c r="AF419" s="25"/>
      <c r="AG419" s="26">
        <f t="shared" si="126"/>
        <v>923756967.0867712</v>
      </c>
      <c r="AH419" s="20">
        <f t="shared" si="127"/>
        <v>0.3774339641513628</v>
      </c>
      <c r="AI419" s="20">
        <f t="shared" si="128"/>
        <v>0.8055652964077727</v>
      </c>
      <c r="AJ419" s="20">
        <f t="shared" si="129"/>
        <v>0.7176133210562642</v>
      </c>
      <c r="AK419" s="20">
        <f t="shared" si="130"/>
        <v>0.7176133210562642</v>
      </c>
      <c r="AL419" s="20">
        <f t="shared" si="131"/>
        <v>1.901</v>
      </c>
    </row>
    <row r="420" spans="1:38" ht="15">
      <c r="A420" s="12" t="s">
        <v>876</v>
      </c>
      <c r="B420" s="13" t="s">
        <v>877</v>
      </c>
      <c r="C420" s="14" t="s">
        <v>869</v>
      </c>
      <c r="D420" s="61"/>
      <c r="E420" s="32">
        <v>5120333460</v>
      </c>
      <c r="F420" s="29">
        <v>97.06</v>
      </c>
      <c r="G420" s="17">
        <f t="shared" si="114"/>
        <v>0.9706</v>
      </c>
      <c r="H420" s="15">
        <v>16713893.820000002</v>
      </c>
      <c r="I420" s="15">
        <v>1894999.98</v>
      </c>
      <c r="J420" s="15">
        <v>685594.2</v>
      </c>
      <c r="K420" s="15">
        <v>669830.56</v>
      </c>
      <c r="L420" s="18">
        <f t="shared" si="115"/>
        <v>19964318.56</v>
      </c>
      <c r="M420" s="15">
        <v>28346771</v>
      </c>
      <c r="N420" s="15">
        <v>19703456.69</v>
      </c>
      <c r="P420" s="18">
        <f t="shared" si="116"/>
        <v>48050227.69</v>
      </c>
      <c r="Q420" s="15">
        <v>26781762.16</v>
      </c>
      <c r="R420" s="15">
        <v>512000</v>
      </c>
      <c r="T420" s="19">
        <f t="shared" si="117"/>
        <v>27293762.16</v>
      </c>
      <c r="U420" s="18">
        <f t="shared" si="118"/>
        <v>95308308.41000001</v>
      </c>
      <c r="V420" s="20">
        <f t="shared" si="119"/>
        <v>0.5230472266937083</v>
      </c>
      <c r="W420" s="20">
        <f t="shared" si="132"/>
        <v>0</v>
      </c>
      <c r="X420" s="20">
        <f t="shared" si="120"/>
        <v>0.009999348753352483</v>
      </c>
      <c r="Y420" s="20">
        <f t="shared" si="121"/>
        <v>0.5330465754470608</v>
      </c>
      <c r="Z420" s="21">
        <f t="shared" si="122"/>
        <v>0.9384198913091883</v>
      </c>
      <c r="AA420" s="21">
        <f t="shared" si="123"/>
        <v>0.38990270293841367</v>
      </c>
      <c r="AB420" s="22"/>
      <c r="AC420" s="21">
        <f t="shared" si="124"/>
        <v>1.861369169694663</v>
      </c>
      <c r="AD420" s="30">
        <v>200259.46656189978</v>
      </c>
      <c r="AE420" s="24">
        <f t="shared" si="125"/>
        <v>3727.5679699781954</v>
      </c>
      <c r="AF420" s="25"/>
      <c r="AG420" s="26">
        <f t="shared" si="126"/>
        <v>5275431135.3801775</v>
      </c>
      <c r="AH420" s="20">
        <f t="shared" si="127"/>
        <v>0.3784395634720243</v>
      </c>
      <c r="AI420" s="20">
        <f t="shared" si="128"/>
        <v>0.910830346504698</v>
      </c>
      <c r="AJ420" s="20">
        <f t="shared" si="129"/>
        <v>0.5076696382289133</v>
      </c>
      <c r="AK420" s="20">
        <f t="shared" si="130"/>
        <v>0.5173750061289172</v>
      </c>
      <c r="AL420" s="20">
        <f t="shared" si="131"/>
        <v>1.806</v>
      </c>
    </row>
    <row r="421" spans="1:38" ht="15">
      <c r="A421" s="12" t="s">
        <v>878</v>
      </c>
      <c r="B421" s="13" t="s">
        <v>879</v>
      </c>
      <c r="C421" s="14" t="s">
        <v>869</v>
      </c>
      <c r="D421" s="61"/>
      <c r="E421" s="32">
        <v>10624568973</v>
      </c>
      <c r="F421" s="29">
        <v>94.24</v>
      </c>
      <c r="G421" s="17">
        <f t="shared" si="114"/>
        <v>0.9423999999999999</v>
      </c>
      <c r="H421" s="15">
        <v>35464528.13</v>
      </c>
      <c r="I421" s="15">
        <v>4020539.05</v>
      </c>
      <c r="J421" s="15">
        <v>1454132.41</v>
      </c>
      <c r="K421" s="15">
        <v>1420670.69</v>
      </c>
      <c r="L421" s="18">
        <f t="shared" si="115"/>
        <v>42359870.279999994</v>
      </c>
      <c r="M421" s="15">
        <v>97439453</v>
      </c>
      <c r="P421" s="18">
        <f t="shared" si="116"/>
        <v>97439453</v>
      </c>
      <c r="Q421" s="15">
        <v>67571077.12</v>
      </c>
      <c r="R421" s="15">
        <v>1062457</v>
      </c>
      <c r="T421" s="19">
        <f t="shared" si="117"/>
        <v>68633534.12</v>
      </c>
      <c r="U421" s="18">
        <f t="shared" si="118"/>
        <v>208432857.4</v>
      </c>
      <c r="V421" s="20">
        <f t="shared" si="119"/>
        <v>0.6359888790944555</v>
      </c>
      <c r="W421" s="20">
        <f t="shared" si="132"/>
        <v>0</v>
      </c>
      <c r="X421" s="20">
        <f t="shared" si="120"/>
        <v>0.010000000966627448</v>
      </c>
      <c r="Y421" s="20">
        <f t="shared" si="121"/>
        <v>0.645988880061083</v>
      </c>
      <c r="Z421" s="21">
        <f t="shared" si="122"/>
        <v>0.9171144095127143</v>
      </c>
      <c r="AA421" s="21">
        <f t="shared" si="123"/>
        <v>0.3986973060991769</v>
      </c>
      <c r="AB421" s="22"/>
      <c r="AC421" s="21">
        <f t="shared" si="124"/>
        <v>1.961800595672974</v>
      </c>
      <c r="AD421" s="30">
        <v>303082.61913928675</v>
      </c>
      <c r="AE421" s="24">
        <f t="shared" si="125"/>
        <v>5945.876627655778</v>
      </c>
      <c r="AF421" s="25"/>
      <c r="AG421" s="26">
        <f t="shared" si="126"/>
        <v>11273948400.891342</v>
      </c>
      <c r="AH421" s="20">
        <f t="shared" si="127"/>
        <v>0.3757323412678643</v>
      </c>
      <c r="AI421" s="20">
        <f t="shared" si="128"/>
        <v>0.8642886195247819</v>
      </c>
      <c r="AJ421" s="20">
        <f t="shared" si="129"/>
        <v>0.5993559196586148</v>
      </c>
      <c r="AK421" s="20">
        <f t="shared" si="130"/>
        <v>0.6087799205695645</v>
      </c>
      <c r="AL421" s="20">
        <f t="shared" si="131"/>
        <v>1.849</v>
      </c>
    </row>
    <row r="422" spans="1:38" ht="15">
      <c r="A422" s="12" t="s">
        <v>880</v>
      </c>
      <c r="B422" s="13" t="s">
        <v>881</v>
      </c>
      <c r="C422" s="14" t="s">
        <v>869</v>
      </c>
      <c r="D422" s="61"/>
      <c r="E422" s="32">
        <v>16353737465</v>
      </c>
      <c r="F422" s="29">
        <v>101.8</v>
      </c>
      <c r="G422" s="17">
        <f t="shared" si="114"/>
        <v>1.018</v>
      </c>
      <c r="H422" s="15">
        <v>47481821.19</v>
      </c>
      <c r="I422" s="15">
        <v>5382249.25</v>
      </c>
      <c r="J422" s="15">
        <v>1945863.17</v>
      </c>
      <c r="K422" s="15">
        <v>1901047.97</v>
      </c>
      <c r="L422" s="18">
        <f t="shared" si="115"/>
        <v>56710981.58</v>
      </c>
      <c r="N422" s="15">
        <v>127301663.46</v>
      </c>
      <c r="P422" s="18">
        <f t="shared" si="116"/>
        <v>127301663.46</v>
      </c>
      <c r="Q422" s="15">
        <v>65017507.96</v>
      </c>
      <c r="R422" s="15">
        <v>2455716.44</v>
      </c>
      <c r="T422" s="19">
        <f t="shared" si="117"/>
        <v>67473224.4</v>
      </c>
      <c r="U422" s="18">
        <f t="shared" si="118"/>
        <v>251485869.44</v>
      </c>
      <c r="V422" s="20">
        <f t="shared" si="119"/>
        <v>0.39756971823199067</v>
      </c>
      <c r="W422" s="20">
        <f t="shared" si="132"/>
        <v>0</v>
      </c>
      <c r="X422" s="20">
        <f t="shared" si="120"/>
        <v>0.015016239836647028</v>
      </c>
      <c r="Y422" s="20">
        <f t="shared" si="121"/>
        <v>0.41258595806863774</v>
      </c>
      <c r="Z422" s="21">
        <f t="shared" si="122"/>
        <v>0.7784255050715405</v>
      </c>
      <c r="AA422" s="21">
        <f t="shared" si="123"/>
        <v>0.3467768863317753</v>
      </c>
      <c r="AB422" s="22"/>
      <c r="AC422" s="21">
        <f t="shared" si="124"/>
        <v>1.5377883494719535</v>
      </c>
      <c r="AD422" s="30">
        <v>355081.4984658152</v>
      </c>
      <c r="AE422" s="24">
        <f t="shared" si="125"/>
        <v>5460.40191453774</v>
      </c>
      <c r="AF422" s="25"/>
      <c r="AG422" s="26">
        <f t="shared" si="126"/>
        <v>16064575112.9666</v>
      </c>
      <c r="AH422" s="20">
        <f t="shared" si="127"/>
        <v>0.35301887028574724</v>
      </c>
      <c r="AI422" s="20">
        <f t="shared" si="128"/>
        <v>0.7924371641628283</v>
      </c>
      <c r="AJ422" s="20">
        <f t="shared" si="129"/>
        <v>0.40472597316016656</v>
      </c>
      <c r="AK422" s="20">
        <f t="shared" si="130"/>
        <v>0.4200125053138733</v>
      </c>
      <c r="AL422" s="20">
        <f t="shared" si="131"/>
        <v>1.565</v>
      </c>
    </row>
    <row r="423" spans="1:38" ht="15">
      <c r="A423" s="12" t="s">
        <v>882</v>
      </c>
      <c r="B423" s="13" t="s">
        <v>883</v>
      </c>
      <c r="C423" s="14" t="s">
        <v>869</v>
      </c>
      <c r="D423" s="61"/>
      <c r="E423" s="32">
        <v>245644304</v>
      </c>
      <c r="F423" s="29">
        <v>95.37</v>
      </c>
      <c r="G423" s="17">
        <f t="shared" si="114"/>
        <v>0.9537</v>
      </c>
      <c r="H423" s="15">
        <v>812943.49</v>
      </c>
      <c r="I423" s="15">
        <v>92163.57</v>
      </c>
      <c r="J423" s="15">
        <v>33337.6</v>
      </c>
      <c r="K423" s="15">
        <v>32570.62</v>
      </c>
      <c r="L423" s="18">
        <f t="shared" si="115"/>
        <v>971015.28</v>
      </c>
      <c r="M423" s="15">
        <v>1721931</v>
      </c>
      <c r="N423" s="15">
        <v>1431074.62</v>
      </c>
      <c r="P423" s="18">
        <f t="shared" si="116"/>
        <v>3153005.62</v>
      </c>
      <c r="Q423" s="15">
        <v>887700</v>
      </c>
      <c r="T423" s="19">
        <f t="shared" si="117"/>
        <v>887700</v>
      </c>
      <c r="U423" s="18">
        <f t="shared" si="118"/>
        <v>5011720.9</v>
      </c>
      <c r="V423" s="20">
        <f t="shared" si="119"/>
        <v>0.3613761791114033</v>
      </c>
      <c r="W423" s="20">
        <f t="shared" si="132"/>
        <v>0</v>
      </c>
      <c r="X423" s="20">
        <f t="shared" si="120"/>
        <v>0</v>
      </c>
      <c r="Y423" s="20">
        <f t="shared" si="121"/>
        <v>0.3613761791114033</v>
      </c>
      <c r="Z423" s="21">
        <f t="shared" si="122"/>
        <v>1.283565533031859</v>
      </c>
      <c r="AA423" s="21">
        <f t="shared" si="123"/>
        <v>0.39529322039561726</v>
      </c>
      <c r="AB423" s="22"/>
      <c r="AC423" s="21">
        <f t="shared" si="124"/>
        <v>2.0402349325388798</v>
      </c>
      <c r="AD423" s="30">
        <v>259120.53445850915</v>
      </c>
      <c r="AE423" s="24">
        <f t="shared" si="125"/>
        <v>5286.667661403949</v>
      </c>
      <c r="AF423" s="25"/>
      <c r="AG423" s="26">
        <f t="shared" si="126"/>
        <v>257569785.04770893</v>
      </c>
      <c r="AH423" s="20">
        <f t="shared" si="127"/>
        <v>0.37699114429130015</v>
      </c>
      <c r="AI423" s="20">
        <f t="shared" si="128"/>
        <v>1.224136448852484</v>
      </c>
      <c r="AJ423" s="20">
        <f t="shared" si="129"/>
        <v>0.3446444620185453</v>
      </c>
      <c r="AK423" s="20">
        <f t="shared" si="130"/>
        <v>0.3446444620185453</v>
      </c>
      <c r="AL423" s="20">
        <f t="shared" si="131"/>
        <v>1.946</v>
      </c>
    </row>
    <row r="424" spans="1:38" ht="15">
      <c r="A424" s="12" t="s">
        <v>884</v>
      </c>
      <c r="B424" s="13" t="s">
        <v>885</v>
      </c>
      <c r="C424" s="14" t="s">
        <v>869</v>
      </c>
      <c r="D424" s="61"/>
      <c r="E424" s="32">
        <v>1235442879</v>
      </c>
      <c r="F424" s="29">
        <v>97.48</v>
      </c>
      <c r="G424" s="17">
        <f t="shared" si="114"/>
        <v>0.9748</v>
      </c>
      <c r="H424" s="15">
        <v>3929050.46</v>
      </c>
      <c r="I424" s="15">
        <v>445538.55</v>
      </c>
      <c r="K424" s="15">
        <v>157569.75</v>
      </c>
      <c r="L424" s="18">
        <f t="shared" si="115"/>
        <v>4532158.76</v>
      </c>
      <c r="N424" s="15">
        <v>2166962.96</v>
      </c>
      <c r="O424" s="15">
        <v>517758.33</v>
      </c>
      <c r="P424" s="18">
        <f t="shared" si="116"/>
        <v>2684721.29</v>
      </c>
      <c r="Q424" s="15">
        <v>2777247.75</v>
      </c>
      <c r="T424" s="19">
        <f t="shared" si="117"/>
        <v>2777247.75</v>
      </c>
      <c r="U424" s="18">
        <f t="shared" si="118"/>
        <v>9994127.8</v>
      </c>
      <c r="V424" s="20">
        <f t="shared" si="119"/>
        <v>0.22479774639584935</v>
      </c>
      <c r="W424" s="20">
        <f t="shared" si="132"/>
        <v>0</v>
      </c>
      <c r="X424" s="20">
        <f t="shared" si="120"/>
        <v>0</v>
      </c>
      <c r="Y424" s="20">
        <f t="shared" si="121"/>
        <v>0.22479774639584935</v>
      </c>
      <c r="Z424" s="21">
        <f t="shared" si="122"/>
        <v>0.21730841106738047</v>
      </c>
      <c r="AA424" s="21">
        <f t="shared" si="123"/>
        <v>0.36684486486890017</v>
      </c>
      <c r="AB424" s="22"/>
      <c r="AC424" s="21">
        <f t="shared" si="124"/>
        <v>0.80895102233213</v>
      </c>
      <c r="AD424" s="30">
        <v>1004305.5137844612</v>
      </c>
      <c r="AE424" s="24">
        <f t="shared" si="125"/>
        <v>8124.33972109735</v>
      </c>
      <c r="AF424" s="25"/>
      <c r="AG424" s="26">
        <f t="shared" si="126"/>
        <v>1267380877.1029954</v>
      </c>
      <c r="AH424" s="20">
        <f t="shared" si="127"/>
        <v>0.35760037427420394</v>
      </c>
      <c r="AI424" s="20">
        <f t="shared" si="128"/>
        <v>0.21183223910848253</v>
      </c>
      <c r="AJ424" s="20">
        <f t="shared" si="129"/>
        <v>0.21913284318667398</v>
      </c>
      <c r="AK424" s="20">
        <f t="shared" si="130"/>
        <v>0.21913284318667398</v>
      </c>
      <c r="AL424" s="20">
        <f t="shared" si="131"/>
        <v>0.7889999999999999</v>
      </c>
    </row>
    <row r="425" spans="1:38" ht="15">
      <c r="A425" s="12" t="s">
        <v>886</v>
      </c>
      <c r="B425" s="13" t="s">
        <v>887</v>
      </c>
      <c r="C425" s="14" t="s">
        <v>869</v>
      </c>
      <c r="D425" s="61"/>
      <c r="E425" s="32">
        <v>350184922</v>
      </c>
      <c r="F425" s="29">
        <v>98.79</v>
      </c>
      <c r="G425" s="17">
        <f t="shared" si="114"/>
        <v>0.9879000000000001</v>
      </c>
      <c r="H425" s="15">
        <v>1176704.6400000001</v>
      </c>
      <c r="I425" s="15">
        <v>133420.94</v>
      </c>
      <c r="J425" s="15">
        <v>48284</v>
      </c>
      <c r="K425" s="15">
        <v>47174.47</v>
      </c>
      <c r="L425" s="18">
        <f t="shared" si="115"/>
        <v>1405584.05</v>
      </c>
      <c r="M425" s="15">
        <v>1766030</v>
      </c>
      <c r="N425" s="15">
        <v>1269215.42</v>
      </c>
      <c r="P425" s="18">
        <f t="shared" si="116"/>
        <v>3035245.42</v>
      </c>
      <c r="Q425" s="15">
        <v>1573000</v>
      </c>
      <c r="T425" s="19">
        <f t="shared" si="117"/>
        <v>1573000</v>
      </c>
      <c r="U425" s="18">
        <f t="shared" si="118"/>
        <v>6013829.470000001</v>
      </c>
      <c r="V425" s="20">
        <f t="shared" si="119"/>
        <v>0.44919124187762716</v>
      </c>
      <c r="W425" s="20">
        <f t="shared" si="132"/>
        <v>0</v>
      </c>
      <c r="X425" s="20">
        <f t="shared" si="120"/>
        <v>0</v>
      </c>
      <c r="Y425" s="20">
        <f t="shared" si="121"/>
        <v>0.44919124187762716</v>
      </c>
      <c r="Z425" s="21">
        <f t="shared" si="122"/>
        <v>0.8667550283618436</v>
      </c>
      <c r="AA425" s="21">
        <f t="shared" si="123"/>
        <v>0.4013833725256737</v>
      </c>
      <c r="AB425" s="22"/>
      <c r="AC425" s="21">
        <f t="shared" si="124"/>
        <v>1.7173296427651445</v>
      </c>
      <c r="AD425" s="30">
        <v>389327.19406674907</v>
      </c>
      <c r="AE425" s="24">
        <f t="shared" si="125"/>
        <v>6686.031311054063</v>
      </c>
      <c r="AF425" s="25"/>
      <c r="AG425" s="26">
        <f t="shared" si="126"/>
        <v>354474058.10304683</v>
      </c>
      <c r="AH425" s="20">
        <f t="shared" si="127"/>
        <v>0.39652663371811314</v>
      </c>
      <c r="AI425" s="20">
        <f t="shared" si="128"/>
        <v>0.8562672925186653</v>
      </c>
      <c r="AJ425" s="20">
        <f t="shared" si="129"/>
        <v>0.4437560278509079</v>
      </c>
      <c r="AK425" s="20">
        <f t="shared" si="130"/>
        <v>0.4437560278509079</v>
      </c>
      <c r="AL425" s="20">
        <f t="shared" si="131"/>
        <v>1.697</v>
      </c>
    </row>
    <row r="426" spans="1:38" ht="15">
      <c r="A426" s="12" t="s">
        <v>888</v>
      </c>
      <c r="B426" s="13" t="s">
        <v>889</v>
      </c>
      <c r="C426" s="14" t="s">
        <v>869</v>
      </c>
      <c r="D426" s="61"/>
      <c r="E426" s="32">
        <v>6710626337</v>
      </c>
      <c r="F426" s="29">
        <v>100.35</v>
      </c>
      <c r="G426" s="17">
        <f t="shared" si="114"/>
        <v>1.0034999999999998</v>
      </c>
      <c r="H426" s="15">
        <v>20390491.75</v>
      </c>
      <c r="I426" s="15">
        <v>2311880.92</v>
      </c>
      <c r="J426" s="15">
        <v>836341.84</v>
      </c>
      <c r="K426" s="15">
        <v>817122.2</v>
      </c>
      <c r="L426" s="18">
        <f t="shared" si="115"/>
        <v>24355836.71</v>
      </c>
      <c r="M426" s="15">
        <v>78091655</v>
      </c>
      <c r="P426" s="18">
        <f t="shared" si="116"/>
        <v>78091655</v>
      </c>
      <c r="Q426" s="15">
        <v>28269762.46</v>
      </c>
      <c r="R426" s="15">
        <v>1342125.27</v>
      </c>
      <c r="T426" s="19">
        <f t="shared" si="117"/>
        <v>29611887.73</v>
      </c>
      <c r="U426" s="18">
        <f t="shared" si="118"/>
        <v>132059379.44000001</v>
      </c>
      <c r="V426" s="20">
        <f t="shared" si="119"/>
        <v>0.421268612500902</v>
      </c>
      <c r="W426" s="20">
        <f t="shared" si="132"/>
        <v>0</v>
      </c>
      <c r="X426" s="20">
        <f t="shared" si="120"/>
        <v>0.020000000038744522</v>
      </c>
      <c r="Y426" s="20">
        <f t="shared" si="121"/>
        <v>0.4412686125396465</v>
      </c>
      <c r="Z426" s="21">
        <f t="shared" si="122"/>
        <v>1.1637014352807944</v>
      </c>
      <c r="AA426" s="21">
        <f t="shared" si="123"/>
        <v>0.3629443137924489</v>
      </c>
      <c r="AB426" s="22"/>
      <c r="AC426" s="21">
        <f t="shared" si="124"/>
        <v>1.96791436161289</v>
      </c>
      <c r="AD426" s="30">
        <v>329368.5953783416</v>
      </c>
      <c r="AE426" s="24">
        <f t="shared" si="125"/>
        <v>6481.691891093034</v>
      </c>
      <c r="AF426" s="25"/>
      <c r="AG426" s="26">
        <f t="shared" si="126"/>
        <v>6687221063.278526</v>
      </c>
      <c r="AH426" s="20">
        <f t="shared" si="127"/>
        <v>0.36421461889072243</v>
      </c>
      <c r="AI426" s="20">
        <f t="shared" si="128"/>
        <v>1.167774390304277</v>
      </c>
      <c r="AJ426" s="20">
        <f t="shared" si="129"/>
        <v>0.42274305264465506</v>
      </c>
      <c r="AK426" s="20">
        <f t="shared" si="130"/>
        <v>0.4428130526835351</v>
      </c>
      <c r="AL426" s="20">
        <f t="shared" si="131"/>
        <v>1.975</v>
      </c>
    </row>
    <row r="427" spans="1:38" ht="15">
      <c r="A427" s="12" t="s">
        <v>890</v>
      </c>
      <c r="B427" s="13" t="s">
        <v>891</v>
      </c>
      <c r="C427" s="14" t="s">
        <v>869</v>
      </c>
      <c r="D427" s="61"/>
      <c r="E427" s="32">
        <v>4300994167</v>
      </c>
      <c r="F427" s="29">
        <v>108.02</v>
      </c>
      <c r="G427" s="17">
        <f t="shared" si="114"/>
        <v>1.0802</v>
      </c>
      <c r="H427" s="15">
        <v>12258397.79</v>
      </c>
      <c r="I427" s="15">
        <v>1389933.66</v>
      </c>
      <c r="J427" s="15">
        <v>503018.21</v>
      </c>
      <c r="K427" s="15">
        <v>491460.15</v>
      </c>
      <c r="L427" s="18">
        <f t="shared" si="115"/>
        <v>14642809.81</v>
      </c>
      <c r="M427" s="15">
        <v>41194109</v>
      </c>
      <c r="P427" s="18">
        <f t="shared" si="116"/>
        <v>41194109</v>
      </c>
      <c r="Q427" s="15">
        <v>9767233.13</v>
      </c>
      <c r="T427" s="19">
        <f t="shared" si="117"/>
        <v>9767233.13</v>
      </c>
      <c r="U427" s="18">
        <f t="shared" si="118"/>
        <v>65604151.94</v>
      </c>
      <c r="V427" s="20">
        <f t="shared" si="119"/>
        <v>0.22709245236695533</v>
      </c>
      <c r="W427" s="20">
        <f t="shared" si="132"/>
        <v>0</v>
      </c>
      <c r="X427" s="20">
        <f t="shared" si="120"/>
        <v>0</v>
      </c>
      <c r="Y427" s="20">
        <f t="shared" si="121"/>
        <v>0.22709245236695533</v>
      </c>
      <c r="Z427" s="21">
        <f t="shared" si="122"/>
        <v>0.957781094335532</v>
      </c>
      <c r="AA427" s="21">
        <f t="shared" si="123"/>
        <v>0.3404517476993826</v>
      </c>
      <c r="AB427" s="22"/>
      <c r="AC427" s="21">
        <f t="shared" si="124"/>
        <v>1.5253252944018698</v>
      </c>
      <c r="AD427" s="30">
        <v>316135.3394656154</v>
      </c>
      <c r="AE427" s="24">
        <f t="shared" si="125"/>
        <v>4822.092297412249</v>
      </c>
      <c r="AF427" s="25"/>
      <c r="AG427" s="26">
        <f t="shared" si="126"/>
        <v>3981664661.1738567</v>
      </c>
      <c r="AH427" s="20">
        <f t="shared" si="127"/>
        <v>0.3677559778648731</v>
      </c>
      <c r="AI427" s="20">
        <f t="shared" si="128"/>
        <v>1.0345951381012417</v>
      </c>
      <c r="AJ427" s="20">
        <f t="shared" si="129"/>
        <v>0.24530526704678512</v>
      </c>
      <c r="AK427" s="20">
        <f t="shared" si="130"/>
        <v>0.24530526704678512</v>
      </c>
      <c r="AL427" s="20">
        <f t="shared" si="131"/>
        <v>1.6480000000000001</v>
      </c>
    </row>
    <row r="428" spans="1:38" ht="15">
      <c r="A428" s="12" t="s">
        <v>892</v>
      </c>
      <c r="B428" s="13" t="s">
        <v>893</v>
      </c>
      <c r="C428" s="14" t="s">
        <v>869</v>
      </c>
      <c r="D428" s="61"/>
      <c r="E428" s="32">
        <v>189965889</v>
      </c>
      <c r="F428" s="29">
        <v>94.39</v>
      </c>
      <c r="G428" s="17">
        <f t="shared" si="114"/>
        <v>0.9439</v>
      </c>
      <c r="H428" s="15">
        <v>547234.97</v>
      </c>
      <c r="I428" s="15">
        <v>62049.84</v>
      </c>
      <c r="J428" s="15">
        <v>22454.04</v>
      </c>
      <c r="K428" s="15">
        <v>21938.41</v>
      </c>
      <c r="L428" s="18">
        <f t="shared" si="115"/>
        <v>653677.26</v>
      </c>
      <c r="M428" s="15">
        <v>1131396</v>
      </c>
      <c r="P428" s="18">
        <f t="shared" si="116"/>
        <v>1131396</v>
      </c>
      <c r="Q428" s="15">
        <v>2031961.93</v>
      </c>
      <c r="T428" s="19">
        <f t="shared" si="117"/>
        <v>2031961.93</v>
      </c>
      <c r="U428" s="18">
        <f t="shared" si="118"/>
        <v>3817035.1899999995</v>
      </c>
      <c r="V428" s="20">
        <f t="shared" si="119"/>
        <v>1.0696456825467229</v>
      </c>
      <c r="W428" s="20">
        <f t="shared" si="132"/>
        <v>0</v>
      </c>
      <c r="X428" s="20">
        <f t="shared" si="120"/>
        <v>0</v>
      </c>
      <c r="Y428" s="20">
        <f t="shared" si="121"/>
        <v>1.0696456825467229</v>
      </c>
      <c r="Z428" s="21">
        <f t="shared" si="122"/>
        <v>0.595578504096596</v>
      </c>
      <c r="AA428" s="21">
        <f t="shared" si="123"/>
        <v>0.3441024404123416</v>
      </c>
      <c r="AB428" s="22"/>
      <c r="AC428" s="21">
        <f t="shared" si="124"/>
        <v>2.0093266270556605</v>
      </c>
      <c r="AD428" s="30">
        <v>221768.24034334763</v>
      </c>
      <c r="AE428" s="24">
        <f t="shared" si="125"/>
        <v>4456.048303571677</v>
      </c>
      <c r="AF428" s="25"/>
      <c r="AG428" s="26">
        <f t="shared" si="126"/>
        <v>201256371.4376523</v>
      </c>
      <c r="AH428" s="20">
        <f t="shared" si="127"/>
        <v>0.3247982935052093</v>
      </c>
      <c r="AI428" s="20">
        <f t="shared" si="128"/>
        <v>0.562166550016777</v>
      </c>
      <c r="AJ428" s="20">
        <f t="shared" si="129"/>
        <v>1.0096385597558517</v>
      </c>
      <c r="AK428" s="20">
        <f t="shared" si="130"/>
        <v>1.0096385597558517</v>
      </c>
      <c r="AL428" s="20">
        <f t="shared" si="131"/>
        <v>1.897</v>
      </c>
    </row>
    <row r="429" spans="1:38" ht="15">
      <c r="A429" s="12" t="s">
        <v>894</v>
      </c>
      <c r="B429" s="13" t="s">
        <v>895</v>
      </c>
      <c r="C429" s="14" t="s">
        <v>869</v>
      </c>
      <c r="D429" s="61"/>
      <c r="E429" s="32">
        <v>6304073680</v>
      </c>
      <c r="F429" s="29">
        <v>85.94</v>
      </c>
      <c r="G429" s="17">
        <f t="shared" si="114"/>
        <v>0.8593999999999999</v>
      </c>
      <c r="H429" s="15">
        <v>22399143.8</v>
      </c>
      <c r="I429" s="15">
        <v>2538878.19</v>
      </c>
      <c r="J429" s="15">
        <v>917820.55</v>
      </c>
      <c r="K429" s="15">
        <v>896659.78</v>
      </c>
      <c r="L429" s="18">
        <f t="shared" si="115"/>
        <v>26752502.320000004</v>
      </c>
      <c r="M429" s="15">
        <v>72246057</v>
      </c>
      <c r="P429" s="18">
        <f t="shared" si="116"/>
        <v>72246057</v>
      </c>
      <c r="Q429" s="15">
        <v>43794587</v>
      </c>
      <c r="T429" s="19">
        <f t="shared" si="117"/>
        <v>43794587</v>
      </c>
      <c r="U429" s="18">
        <f t="shared" si="118"/>
        <v>142793146.32</v>
      </c>
      <c r="V429" s="20">
        <f t="shared" si="119"/>
        <v>0.694702968636623</v>
      </c>
      <c r="W429" s="20">
        <f t="shared" si="132"/>
        <v>0</v>
      </c>
      <c r="X429" s="20">
        <f t="shared" si="120"/>
        <v>0</v>
      </c>
      <c r="Y429" s="20">
        <f t="shared" si="121"/>
        <v>0.694702968636623</v>
      </c>
      <c r="Z429" s="21">
        <f t="shared" si="122"/>
        <v>1.146021773654143</v>
      </c>
      <c r="AA429" s="21">
        <f t="shared" si="123"/>
        <v>0.4243684905662461</v>
      </c>
      <c r="AB429" s="22"/>
      <c r="AC429" s="21">
        <f t="shared" si="124"/>
        <v>2.2650932328570117</v>
      </c>
      <c r="AD429" s="30">
        <v>233244.4964282121</v>
      </c>
      <c r="AE429" s="24">
        <f t="shared" si="125"/>
        <v>5283.205304606847</v>
      </c>
      <c r="AF429" s="25"/>
      <c r="AG429" s="26">
        <f t="shared" si="126"/>
        <v>7335435978.589714</v>
      </c>
      <c r="AH429" s="20">
        <f t="shared" si="127"/>
        <v>0.3647022807926319</v>
      </c>
      <c r="AI429" s="20">
        <f t="shared" si="128"/>
        <v>0.9848911122783703</v>
      </c>
      <c r="AJ429" s="20">
        <f t="shared" si="129"/>
        <v>0.5970277312463137</v>
      </c>
      <c r="AK429" s="20">
        <f t="shared" si="130"/>
        <v>0.5970277312463137</v>
      </c>
      <c r="AL429" s="20">
        <f t="shared" si="131"/>
        <v>1.947</v>
      </c>
    </row>
    <row r="430" spans="1:38" ht="15">
      <c r="A430" s="12" t="s">
        <v>896</v>
      </c>
      <c r="B430" s="13" t="s">
        <v>897</v>
      </c>
      <c r="C430" s="14" t="s">
        <v>869</v>
      </c>
      <c r="D430" s="61"/>
      <c r="E430" s="32">
        <v>1877320947</v>
      </c>
      <c r="F430" s="29">
        <v>86.47</v>
      </c>
      <c r="G430" s="17">
        <f t="shared" si="114"/>
        <v>0.8647</v>
      </c>
      <c r="H430" s="15">
        <v>6866307.3100000005</v>
      </c>
      <c r="I430" s="15">
        <v>778618.99</v>
      </c>
      <c r="J430" s="15">
        <v>281840.46</v>
      </c>
      <c r="K430" s="15">
        <v>275372.35</v>
      </c>
      <c r="L430" s="18">
        <f t="shared" si="115"/>
        <v>8202139.11</v>
      </c>
      <c r="M430" s="15">
        <v>3696190</v>
      </c>
      <c r="P430" s="18">
        <f t="shared" si="116"/>
        <v>3696190</v>
      </c>
      <c r="Q430" s="15">
        <v>5025984.8</v>
      </c>
      <c r="T430" s="19">
        <f t="shared" si="117"/>
        <v>5025984.8</v>
      </c>
      <c r="U430" s="18">
        <f t="shared" si="118"/>
        <v>16924313.910000004</v>
      </c>
      <c r="V430" s="20">
        <f t="shared" si="119"/>
        <v>0.2677211271749582</v>
      </c>
      <c r="W430" s="20">
        <f t="shared" si="132"/>
        <v>0</v>
      </c>
      <c r="X430" s="20">
        <f t="shared" si="120"/>
        <v>0</v>
      </c>
      <c r="Y430" s="20">
        <f t="shared" si="121"/>
        <v>0.2677211271749582</v>
      </c>
      <c r="Z430" s="21">
        <f t="shared" si="122"/>
        <v>0.19688641976251278</v>
      </c>
      <c r="AA430" s="21">
        <f t="shared" si="123"/>
        <v>0.4369065994340072</v>
      </c>
      <c r="AB430" s="22"/>
      <c r="AC430" s="21">
        <f t="shared" si="124"/>
        <v>0.9015141463714784</v>
      </c>
      <c r="AD430" s="30">
        <v>690812.6285714286</v>
      </c>
      <c r="AE430" s="24">
        <f t="shared" si="125"/>
        <v>6227.773571492086</v>
      </c>
      <c r="AF430" s="25"/>
      <c r="AG430" s="26">
        <f t="shared" si="126"/>
        <v>2171066204.463976</v>
      </c>
      <c r="AH430" s="20">
        <f t="shared" si="127"/>
        <v>0.377793136530586</v>
      </c>
      <c r="AI430" s="20">
        <f t="shared" si="128"/>
        <v>0.1702476871686448</v>
      </c>
      <c r="AJ430" s="20">
        <f t="shared" si="129"/>
        <v>0.23149845866818636</v>
      </c>
      <c r="AK430" s="20">
        <f t="shared" si="130"/>
        <v>0.23149845866818636</v>
      </c>
      <c r="AL430" s="20">
        <f t="shared" si="131"/>
        <v>0.779</v>
      </c>
    </row>
    <row r="431" spans="1:38" ht="15">
      <c r="A431" s="12" t="s">
        <v>898</v>
      </c>
      <c r="B431" s="13" t="s">
        <v>899</v>
      </c>
      <c r="C431" s="14" t="s">
        <v>869</v>
      </c>
      <c r="D431" s="61"/>
      <c r="E431" s="32">
        <v>2914852816</v>
      </c>
      <c r="F431" s="29">
        <v>114.51</v>
      </c>
      <c r="G431" s="17">
        <f t="shared" si="114"/>
        <v>1.1451</v>
      </c>
      <c r="H431" s="15">
        <v>7947373.74</v>
      </c>
      <c r="I431" s="15">
        <v>900736.85</v>
      </c>
      <c r="J431" s="15">
        <v>325162.94</v>
      </c>
      <c r="K431" s="15">
        <v>317749.37</v>
      </c>
      <c r="L431" s="18">
        <f t="shared" si="115"/>
        <v>9491022.899999999</v>
      </c>
      <c r="M431" s="15">
        <v>11819372</v>
      </c>
      <c r="N431" s="15">
        <v>13782489.61</v>
      </c>
      <c r="P431" s="18">
        <f t="shared" si="116"/>
        <v>25601861.61</v>
      </c>
      <c r="Q431" s="15">
        <v>15258823.81</v>
      </c>
      <c r="R431" s="15">
        <v>291485</v>
      </c>
      <c r="T431" s="19">
        <f t="shared" si="117"/>
        <v>15550308.81</v>
      </c>
      <c r="U431" s="18">
        <f t="shared" si="118"/>
        <v>50643193.32</v>
      </c>
      <c r="V431" s="20">
        <f t="shared" si="119"/>
        <v>0.5234852245795178</v>
      </c>
      <c r="W431" s="20">
        <f t="shared" si="132"/>
        <v>0</v>
      </c>
      <c r="X431" s="20">
        <f t="shared" si="120"/>
        <v>0.009999990339134845</v>
      </c>
      <c r="Y431" s="20">
        <f t="shared" si="121"/>
        <v>0.5334852149186528</v>
      </c>
      <c r="Z431" s="21">
        <f t="shared" si="122"/>
        <v>0.8783243349190087</v>
      </c>
      <c r="AA431" s="21">
        <f t="shared" si="123"/>
        <v>0.3256089929447744</v>
      </c>
      <c r="AB431" s="22"/>
      <c r="AC431" s="21">
        <f t="shared" si="124"/>
        <v>1.737418542782436</v>
      </c>
      <c r="AD431" s="30">
        <v>258874.95969007455</v>
      </c>
      <c r="AE431" s="24">
        <f t="shared" si="125"/>
        <v>4497.741552275912</v>
      </c>
      <c r="AF431" s="25"/>
      <c r="AG431" s="26">
        <f t="shared" si="126"/>
        <v>2545500668.9372106</v>
      </c>
      <c r="AH431" s="20">
        <f t="shared" si="127"/>
        <v>0.3728548578210612</v>
      </c>
      <c r="AI431" s="20">
        <f t="shared" si="128"/>
        <v>1.005769195915757</v>
      </c>
      <c r="AJ431" s="20">
        <f t="shared" si="129"/>
        <v>0.599442930666006</v>
      </c>
      <c r="AK431" s="20">
        <f t="shared" si="130"/>
        <v>0.6108939196033493</v>
      </c>
      <c r="AL431" s="20">
        <f t="shared" si="131"/>
        <v>1.99</v>
      </c>
    </row>
    <row r="432" spans="1:38" ht="15">
      <c r="A432" s="12" t="s">
        <v>900</v>
      </c>
      <c r="B432" s="13" t="s">
        <v>901</v>
      </c>
      <c r="C432" s="14" t="s">
        <v>869</v>
      </c>
      <c r="D432" s="61"/>
      <c r="E432" s="32">
        <v>7567550195</v>
      </c>
      <c r="F432" s="29">
        <v>91.8</v>
      </c>
      <c r="G432" s="17">
        <f t="shared" si="114"/>
        <v>0.9179999999999999</v>
      </c>
      <c r="H432" s="15">
        <v>25683682.93</v>
      </c>
      <c r="I432" s="15">
        <v>2912397.45</v>
      </c>
      <c r="K432" s="15">
        <v>1029977.97</v>
      </c>
      <c r="L432" s="18">
        <f t="shared" si="115"/>
        <v>29626058.349999998</v>
      </c>
      <c r="N432" s="15">
        <v>17730770.28</v>
      </c>
      <c r="O432" s="15">
        <v>3384472.23</v>
      </c>
      <c r="P432" s="18">
        <f t="shared" si="116"/>
        <v>21115242.51</v>
      </c>
      <c r="Q432" s="15">
        <v>16731195.52</v>
      </c>
      <c r="T432" s="19">
        <f t="shared" si="117"/>
        <v>16731195.52</v>
      </c>
      <c r="U432" s="18">
        <f t="shared" si="118"/>
        <v>67472496.38</v>
      </c>
      <c r="V432" s="20">
        <f t="shared" si="119"/>
        <v>0.2210913054934814</v>
      </c>
      <c r="W432" s="20">
        <f t="shared" si="132"/>
        <v>0</v>
      </c>
      <c r="X432" s="20">
        <f t="shared" si="120"/>
        <v>0</v>
      </c>
      <c r="Y432" s="20">
        <f t="shared" si="121"/>
        <v>0.2210913054934814</v>
      </c>
      <c r="Z432" s="21">
        <f t="shared" si="122"/>
        <v>0.2790234879968312</v>
      </c>
      <c r="AA432" s="21">
        <f t="shared" si="123"/>
        <v>0.39148809834884746</v>
      </c>
      <c r="AB432" s="22"/>
      <c r="AC432" s="21">
        <f t="shared" si="124"/>
        <v>0.89160289183916</v>
      </c>
      <c r="AD432" s="30">
        <v>905050.0438212095</v>
      </c>
      <c r="AE432" s="24">
        <f t="shared" si="125"/>
        <v>8069.452363301489</v>
      </c>
      <c r="AF432" s="25"/>
      <c r="AG432" s="26">
        <f t="shared" si="126"/>
        <v>8243518730.93682</v>
      </c>
      <c r="AH432" s="20">
        <f t="shared" si="127"/>
        <v>0.35938607428424196</v>
      </c>
      <c r="AI432" s="20">
        <f t="shared" si="128"/>
        <v>0.25614356198109106</v>
      </c>
      <c r="AJ432" s="20">
        <f t="shared" si="129"/>
        <v>0.20296181844301595</v>
      </c>
      <c r="AK432" s="20">
        <f t="shared" si="130"/>
        <v>0.20296181844301595</v>
      </c>
      <c r="AL432" s="20">
        <f t="shared" si="131"/>
        <v>0.8180000000000001</v>
      </c>
    </row>
    <row r="433" spans="1:38" ht="15">
      <c r="A433" s="12" t="s">
        <v>902</v>
      </c>
      <c r="B433" s="13" t="s">
        <v>903</v>
      </c>
      <c r="C433" s="14" t="s">
        <v>869</v>
      </c>
      <c r="D433" s="61" t="s">
        <v>1172</v>
      </c>
      <c r="E433" s="32">
        <v>3964272258</v>
      </c>
      <c r="F433" s="29">
        <v>106.61</v>
      </c>
      <c r="G433" s="17">
        <f t="shared" si="114"/>
        <v>1.0661</v>
      </c>
      <c r="H433" s="15">
        <v>11752227.659999998</v>
      </c>
      <c r="I433" s="15">
        <v>1332201.03</v>
      </c>
      <c r="J433" s="15">
        <v>481764.51</v>
      </c>
      <c r="K433" s="15">
        <v>470665.82</v>
      </c>
      <c r="L433" s="18">
        <f t="shared" si="115"/>
        <v>14036859.019999998</v>
      </c>
      <c r="M433" s="15">
        <v>41089459</v>
      </c>
      <c r="P433" s="18">
        <f t="shared" si="116"/>
        <v>41089459</v>
      </c>
      <c r="Q433" s="15">
        <v>20628000.79</v>
      </c>
      <c r="R433" s="15">
        <v>409126.43</v>
      </c>
      <c r="T433" s="19">
        <f t="shared" si="117"/>
        <v>21037127.22</v>
      </c>
      <c r="U433" s="18">
        <f t="shared" si="118"/>
        <v>76163445.24</v>
      </c>
      <c r="V433" s="20">
        <f t="shared" si="119"/>
        <v>0.5203477321309651</v>
      </c>
      <c r="W433" s="20">
        <f t="shared" si="132"/>
        <v>0</v>
      </c>
      <c r="X433" s="20">
        <f t="shared" si="120"/>
        <v>0.010320341373485958</v>
      </c>
      <c r="Y433" s="20">
        <f t="shared" si="121"/>
        <v>0.530668073504451</v>
      </c>
      <c r="Z433" s="21">
        <f t="shared" si="122"/>
        <v>1.0364943759117566</v>
      </c>
      <c r="AA433" s="21">
        <f t="shared" si="123"/>
        <v>0.35408413212975637</v>
      </c>
      <c r="AB433" s="22"/>
      <c r="AC433" s="21">
        <f t="shared" si="124"/>
        <v>1.9212465815459638</v>
      </c>
      <c r="AD433" s="30">
        <v>194810.9497299015</v>
      </c>
      <c r="AE433" s="24">
        <f t="shared" si="125"/>
        <v>3742.7987121629585</v>
      </c>
      <c r="AF433" s="25"/>
      <c r="AG433" s="26">
        <f t="shared" si="126"/>
        <v>3718480684.738767</v>
      </c>
      <c r="AH433" s="20">
        <f t="shared" si="127"/>
        <v>0.37748909326353336</v>
      </c>
      <c r="AI433" s="20">
        <f t="shared" si="128"/>
        <v>1.1050066541595238</v>
      </c>
      <c r="AJ433" s="20">
        <f t="shared" si="129"/>
        <v>0.5547427172248219</v>
      </c>
      <c r="AK433" s="20">
        <f t="shared" si="130"/>
        <v>0.5657452331630952</v>
      </c>
      <c r="AL433" s="20">
        <f t="shared" si="131"/>
        <v>2.048</v>
      </c>
    </row>
    <row r="434" spans="1:38" ht="15">
      <c r="A434" s="12" t="s">
        <v>904</v>
      </c>
      <c r="B434" s="13" t="s">
        <v>905</v>
      </c>
      <c r="C434" s="14" t="s">
        <v>869</v>
      </c>
      <c r="D434" s="61"/>
      <c r="E434" s="32">
        <v>1612822189</v>
      </c>
      <c r="F434" s="29">
        <v>101.32</v>
      </c>
      <c r="G434" s="17">
        <f t="shared" si="114"/>
        <v>1.0131999999999999</v>
      </c>
      <c r="H434" s="15">
        <v>4886808.9</v>
      </c>
      <c r="I434" s="15">
        <v>554134.27</v>
      </c>
      <c r="J434" s="15">
        <v>200543.27</v>
      </c>
      <c r="K434" s="15">
        <v>195941.38</v>
      </c>
      <c r="L434" s="18">
        <f t="shared" si="115"/>
        <v>5837427.819999999</v>
      </c>
      <c r="M434" s="15">
        <v>53627.48</v>
      </c>
      <c r="P434" s="18">
        <f t="shared" si="116"/>
        <v>53627.48</v>
      </c>
      <c r="Q434" s="15">
        <v>2920124</v>
      </c>
      <c r="T434" s="19">
        <f t="shared" si="117"/>
        <v>2920124</v>
      </c>
      <c r="U434" s="18">
        <f t="shared" si="118"/>
        <v>8811179.3</v>
      </c>
      <c r="V434" s="20">
        <f t="shared" si="119"/>
        <v>0.18105678480344864</v>
      </c>
      <c r="W434" s="20">
        <f t="shared" si="132"/>
        <v>0</v>
      </c>
      <c r="X434" s="20">
        <f t="shared" si="120"/>
        <v>0</v>
      </c>
      <c r="Y434" s="20">
        <f t="shared" si="121"/>
        <v>0.18105678480344864</v>
      </c>
      <c r="Z434" s="21">
        <f t="shared" si="122"/>
        <v>0.0033250708209347436</v>
      </c>
      <c r="AA434" s="21">
        <f t="shared" si="123"/>
        <v>0.36193870966144054</v>
      </c>
      <c r="AB434" s="22"/>
      <c r="AC434" s="21">
        <f t="shared" si="124"/>
        <v>0.5463205652858241</v>
      </c>
      <c r="AD434" s="30">
        <v>2954399.2322456813</v>
      </c>
      <c r="AE434" s="24">
        <f t="shared" si="125"/>
        <v>16140.490586404652</v>
      </c>
      <c r="AF434" s="25"/>
      <c r="AG434" s="26">
        <f t="shared" si="126"/>
        <v>1591810293.1306753</v>
      </c>
      <c r="AH434" s="20">
        <f t="shared" si="127"/>
        <v>0.3667163006289715</v>
      </c>
      <c r="AI434" s="20">
        <f t="shared" si="128"/>
        <v>0.0033689617557710817</v>
      </c>
      <c r="AJ434" s="20">
        <f t="shared" si="129"/>
        <v>0.18344673436285416</v>
      </c>
      <c r="AK434" s="20">
        <f t="shared" si="130"/>
        <v>0.18344673436285416</v>
      </c>
      <c r="AL434" s="20">
        <f t="shared" si="131"/>
        <v>0.5529999999999999</v>
      </c>
    </row>
    <row r="435" spans="1:38" ht="15">
      <c r="A435" s="12" t="s">
        <v>906</v>
      </c>
      <c r="B435" s="13" t="s">
        <v>756</v>
      </c>
      <c r="C435" s="14" t="s">
        <v>869</v>
      </c>
      <c r="D435" s="61"/>
      <c r="E435" s="32">
        <v>1245494073</v>
      </c>
      <c r="F435" s="29">
        <v>91.91</v>
      </c>
      <c r="G435" s="17">
        <f t="shared" si="114"/>
        <v>0.9190999999999999</v>
      </c>
      <c r="H435" s="15">
        <v>4271356.7700000005</v>
      </c>
      <c r="I435" s="15">
        <v>484336.74</v>
      </c>
      <c r="J435" s="15">
        <v>175290.29</v>
      </c>
      <c r="K435" s="15">
        <v>171265.86</v>
      </c>
      <c r="L435" s="18">
        <f t="shared" si="115"/>
        <v>5102249.660000001</v>
      </c>
      <c r="M435" s="15">
        <v>10202603</v>
      </c>
      <c r="P435" s="18">
        <f t="shared" si="116"/>
        <v>10202603</v>
      </c>
      <c r="Q435" s="15">
        <v>5767234.65</v>
      </c>
      <c r="R435" s="15">
        <v>373647</v>
      </c>
      <c r="T435" s="19">
        <f t="shared" si="117"/>
        <v>6140881.65</v>
      </c>
      <c r="U435" s="18">
        <f t="shared" si="118"/>
        <v>21445734.31</v>
      </c>
      <c r="V435" s="20">
        <f t="shared" si="119"/>
        <v>0.463047940172735</v>
      </c>
      <c r="W435" s="20">
        <f t="shared" si="132"/>
        <v>0</v>
      </c>
      <c r="X435" s="20">
        <f t="shared" si="120"/>
        <v>0.0299999018943545</v>
      </c>
      <c r="Y435" s="20">
        <f t="shared" si="121"/>
        <v>0.4930478420670895</v>
      </c>
      <c r="Z435" s="21">
        <f t="shared" si="122"/>
        <v>0.8191611041090838</v>
      </c>
      <c r="AA435" s="21">
        <f t="shared" si="123"/>
        <v>0.4096566792734951</v>
      </c>
      <c r="AB435" s="22"/>
      <c r="AC435" s="21">
        <f t="shared" si="124"/>
        <v>1.7218656254496683</v>
      </c>
      <c r="AD435" s="30">
        <v>262994.8024459078</v>
      </c>
      <c r="AE435" s="24">
        <f t="shared" si="125"/>
        <v>4528.417100035349</v>
      </c>
      <c r="AF435" s="25"/>
      <c r="AG435" s="26">
        <f t="shared" si="126"/>
        <v>1355123569.7965403</v>
      </c>
      <c r="AH435" s="20">
        <f t="shared" si="127"/>
        <v>0.3765154539202693</v>
      </c>
      <c r="AI435" s="20">
        <f t="shared" si="128"/>
        <v>0.7528909707866589</v>
      </c>
      <c r="AJ435" s="20">
        <f t="shared" si="129"/>
        <v>0.4255873618127607</v>
      </c>
      <c r="AK435" s="20">
        <f t="shared" si="130"/>
        <v>0.45316027164386197</v>
      </c>
      <c r="AL435" s="20">
        <f t="shared" si="131"/>
        <v>1.583</v>
      </c>
    </row>
    <row r="436" spans="1:38" ht="15">
      <c r="A436" s="12" t="s">
        <v>907</v>
      </c>
      <c r="B436" s="13" t="s">
        <v>908</v>
      </c>
      <c r="C436" s="14" t="s">
        <v>869</v>
      </c>
      <c r="D436" s="61"/>
      <c r="E436" s="32">
        <v>263566580</v>
      </c>
      <c r="F436" s="29">
        <v>105.27</v>
      </c>
      <c r="G436" s="17">
        <f t="shared" si="114"/>
        <v>1.0527</v>
      </c>
      <c r="H436" s="15">
        <v>792729.4600000001</v>
      </c>
      <c r="I436" s="15">
        <v>89891.92</v>
      </c>
      <c r="J436" s="15">
        <v>32537.9</v>
      </c>
      <c r="K436" s="15">
        <v>31791.02</v>
      </c>
      <c r="L436" s="18">
        <f t="shared" si="115"/>
        <v>946950.3000000002</v>
      </c>
      <c r="M436" s="15">
        <v>1607338</v>
      </c>
      <c r="N436" s="15">
        <v>951342.6</v>
      </c>
      <c r="P436" s="18">
        <f t="shared" si="116"/>
        <v>2558680.6</v>
      </c>
      <c r="Q436" s="15">
        <v>1673254.14</v>
      </c>
      <c r="T436" s="19">
        <f t="shared" si="117"/>
        <v>1673254.14</v>
      </c>
      <c r="U436" s="18">
        <f t="shared" si="118"/>
        <v>5178885.04</v>
      </c>
      <c r="V436" s="20">
        <f t="shared" si="119"/>
        <v>0.6348506476048671</v>
      </c>
      <c r="W436" s="20">
        <f t="shared" si="132"/>
        <v>0</v>
      </c>
      <c r="X436" s="20">
        <f t="shared" si="120"/>
        <v>0</v>
      </c>
      <c r="Y436" s="20">
        <f t="shared" si="121"/>
        <v>0.6348506476048671</v>
      </c>
      <c r="Z436" s="21">
        <f t="shared" si="122"/>
        <v>0.9707909857160191</v>
      </c>
      <c r="AA436" s="21">
        <f t="shared" si="123"/>
        <v>0.359283145837382</v>
      </c>
      <c r="AB436" s="22"/>
      <c r="AC436" s="21">
        <f t="shared" si="124"/>
        <v>1.964924779158268</v>
      </c>
      <c r="AD436" s="30">
        <v>242004.67557251907</v>
      </c>
      <c r="AE436" s="24">
        <f t="shared" si="125"/>
        <v>4755.2098370460035</v>
      </c>
      <c r="AF436" s="25"/>
      <c r="AG436" s="26">
        <f t="shared" si="126"/>
        <v>250371976.82150662</v>
      </c>
      <c r="AH436" s="20">
        <f t="shared" si="127"/>
        <v>0.37821736762301206</v>
      </c>
      <c r="AI436" s="20">
        <f t="shared" si="128"/>
        <v>1.0219516706632532</v>
      </c>
      <c r="AJ436" s="20">
        <f t="shared" si="129"/>
        <v>0.6683072767336434</v>
      </c>
      <c r="AK436" s="20">
        <f t="shared" si="130"/>
        <v>0.6683072767336434</v>
      </c>
      <c r="AL436" s="20">
        <f t="shared" si="131"/>
        <v>2.068</v>
      </c>
    </row>
    <row r="437" spans="1:38" ht="15">
      <c r="A437" s="12" t="s">
        <v>909</v>
      </c>
      <c r="B437" s="13" t="s">
        <v>910</v>
      </c>
      <c r="C437" s="14" t="s">
        <v>869</v>
      </c>
      <c r="D437" s="61"/>
      <c r="E437" s="32">
        <v>301652947</v>
      </c>
      <c r="F437" s="29">
        <v>106.7</v>
      </c>
      <c r="G437" s="17">
        <f t="shared" si="114"/>
        <v>1.067</v>
      </c>
      <c r="H437" s="15">
        <v>929838.09</v>
      </c>
      <c r="I437" s="15">
        <v>105438.69</v>
      </c>
      <c r="J437" s="15">
        <v>38164.92</v>
      </c>
      <c r="K437" s="15">
        <v>37288.78</v>
      </c>
      <c r="L437" s="18">
        <f t="shared" si="115"/>
        <v>1110730.48</v>
      </c>
      <c r="N437" s="15">
        <v>2368807.51</v>
      </c>
      <c r="P437" s="18">
        <f t="shared" si="116"/>
        <v>2368807.51</v>
      </c>
      <c r="Q437" s="15">
        <v>1507839.32</v>
      </c>
      <c r="T437" s="19">
        <f t="shared" si="117"/>
        <v>1507839.32</v>
      </c>
      <c r="U437" s="18">
        <f t="shared" si="118"/>
        <v>4987377.31</v>
      </c>
      <c r="V437" s="20">
        <f t="shared" si="119"/>
        <v>0.4998589720391493</v>
      </c>
      <c r="W437" s="20">
        <f t="shared" si="132"/>
        <v>0</v>
      </c>
      <c r="X437" s="20">
        <f t="shared" si="120"/>
        <v>0</v>
      </c>
      <c r="Y437" s="20">
        <f t="shared" si="121"/>
        <v>0.4998589720391493</v>
      </c>
      <c r="Z437" s="21">
        <f t="shared" si="122"/>
        <v>0.7852757725585887</v>
      </c>
      <c r="AA437" s="21">
        <f t="shared" si="123"/>
        <v>0.3682146954128713</v>
      </c>
      <c r="AB437" s="22"/>
      <c r="AC437" s="21">
        <f t="shared" si="124"/>
        <v>1.653349440010609</v>
      </c>
      <c r="AD437" s="30">
        <v>327808.23927765235</v>
      </c>
      <c r="AE437" s="24">
        <f t="shared" si="125"/>
        <v>5419.8156884057025</v>
      </c>
      <c r="AF437" s="25"/>
      <c r="AG437" s="26">
        <f t="shared" si="126"/>
        <v>282711290.53420806</v>
      </c>
      <c r="AH437" s="20">
        <f t="shared" si="127"/>
        <v>0.3928850800055336</v>
      </c>
      <c r="AI437" s="20">
        <f t="shared" si="128"/>
        <v>0.8378892493200141</v>
      </c>
      <c r="AJ437" s="20">
        <f t="shared" si="129"/>
        <v>0.5333495231657724</v>
      </c>
      <c r="AK437" s="20">
        <f t="shared" si="130"/>
        <v>0.5333495231657724</v>
      </c>
      <c r="AL437" s="20">
        <f t="shared" si="131"/>
        <v>1.7639999999999998</v>
      </c>
    </row>
    <row r="438" spans="1:38" ht="15">
      <c r="A438" s="12" t="s">
        <v>911</v>
      </c>
      <c r="B438" s="13" t="s">
        <v>912</v>
      </c>
      <c r="C438" s="14" t="s">
        <v>869</v>
      </c>
      <c r="D438" s="61"/>
      <c r="E438" s="32">
        <v>1055257351</v>
      </c>
      <c r="F438" s="29">
        <v>120.4</v>
      </c>
      <c r="G438" s="17">
        <f t="shared" si="114"/>
        <v>1.204</v>
      </c>
      <c r="H438" s="15">
        <v>2674042.4899999998</v>
      </c>
      <c r="I438" s="15">
        <v>303124.24</v>
      </c>
      <c r="J438" s="15">
        <v>109657.1</v>
      </c>
      <c r="K438" s="15">
        <v>107128.43</v>
      </c>
      <c r="L438" s="18">
        <f t="shared" si="115"/>
        <v>3193952.26</v>
      </c>
      <c r="M438" s="15">
        <v>11142884</v>
      </c>
      <c r="P438" s="18">
        <f t="shared" si="116"/>
        <v>11142884</v>
      </c>
      <c r="Q438" s="15">
        <v>1597066.12</v>
      </c>
      <c r="R438" s="15">
        <v>211052</v>
      </c>
      <c r="T438" s="19">
        <f t="shared" si="117"/>
        <v>1808118.12</v>
      </c>
      <c r="U438" s="18">
        <f t="shared" si="118"/>
        <v>16144954.38</v>
      </c>
      <c r="V438" s="20">
        <f t="shared" si="119"/>
        <v>0.15134375690314428</v>
      </c>
      <c r="W438" s="20">
        <f t="shared" si="132"/>
        <v>0</v>
      </c>
      <c r="X438" s="20">
        <f t="shared" si="120"/>
        <v>0.020000050205762558</v>
      </c>
      <c r="Y438" s="20">
        <f t="shared" si="121"/>
        <v>0.17134380710890684</v>
      </c>
      <c r="Z438" s="21">
        <f t="shared" si="122"/>
        <v>1.0559399552574167</v>
      </c>
      <c r="AA438" s="21">
        <f t="shared" si="123"/>
        <v>0.3026704582510887</v>
      </c>
      <c r="AB438" s="22"/>
      <c r="AC438" s="21">
        <f t="shared" si="124"/>
        <v>1.5299542206174122</v>
      </c>
      <c r="AD438" s="30">
        <v>376243.8610343466</v>
      </c>
      <c r="AE438" s="24">
        <f t="shared" si="125"/>
        <v>5756.358831708897</v>
      </c>
      <c r="AF438" s="25"/>
      <c r="AG438" s="26">
        <f t="shared" si="126"/>
        <v>876459593.8538207</v>
      </c>
      <c r="AH438" s="20">
        <f t="shared" si="127"/>
        <v>0.3644152317343108</v>
      </c>
      <c r="AI438" s="20">
        <f t="shared" si="128"/>
        <v>1.2713517061299295</v>
      </c>
      <c r="AJ438" s="20">
        <f t="shared" si="129"/>
        <v>0.1822178833113857</v>
      </c>
      <c r="AK438" s="20">
        <f t="shared" si="130"/>
        <v>0.20629794375912383</v>
      </c>
      <c r="AL438" s="20">
        <f t="shared" si="131"/>
        <v>1.8409999999999997</v>
      </c>
    </row>
    <row r="439" spans="1:38" ht="15">
      <c r="A439" s="12" t="s">
        <v>913</v>
      </c>
      <c r="B439" s="13" t="s">
        <v>914</v>
      </c>
      <c r="C439" s="14" t="s">
        <v>869</v>
      </c>
      <c r="D439" s="61"/>
      <c r="E439" s="32">
        <v>3250129138</v>
      </c>
      <c r="F439" s="29">
        <v>98.18</v>
      </c>
      <c r="G439" s="17">
        <f t="shared" si="114"/>
        <v>0.9818000000000001</v>
      </c>
      <c r="H439" s="15">
        <v>10571714.58</v>
      </c>
      <c r="I439" s="15">
        <v>1198703.2</v>
      </c>
      <c r="J439" s="15">
        <v>433828.53</v>
      </c>
      <c r="K439" s="15">
        <v>423861.78</v>
      </c>
      <c r="L439" s="18">
        <f t="shared" si="115"/>
        <v>12628108.089999998</v>
      </c>
      <c r="M439" s="15">
        <v>31217201</v>
      </c>
      <c r="P439" s="18">
        <f t="shared" si="116"/>
        <v>31217201</v>
      </c>
      <c r="Q439" s="15">
        <v>13176441.94</v>
      </c>
      <c r="R439" s="15">
        <v>64927</v>
      </c>
      <c r="T439" s="19">
        <f t="shared" si="117"/>
        <v>13241368.94</v>
      </c>
      <c r="U439" s="18">
        <f t="shared" si="118"/>
        <v>57086678.03</v>
      </c>
      <c r="V439" s="20">
        <f t="shared" si="119"/>
        <v>0.40541287378224783</v>
      </c>
      <c r="W439" s="20">
        <f t="shared" si="132"/>
        <v>0</v>
      </c>
      <c r="X439" s="20">
        <f t="shared" si="120"/>
        <v>0.0019976744690198217</v>
      </c>
      <c r="Y439" s="20">
        <f t="shared" si="121"/>
        <v>0.4074105482512676</v>
      </c>
      <c r="Z439" s="21">
        <f t="shared" si="122"/>
        <v>0.9604910966463881</v>
      </c>
      <c r="AA439" s="21">
        <f t="shared" si="123"/>
        <v>0.3885417333838874</v>
      </c>
      <c r="AB439" s="22"/>
      <c r="AC439" s="21">
        <f t="shared" si="124"/>
        <v>1.7564433782815432</v>
      </c>
      <c r="AD439" s="30">
        <v>382249.908687712</v>
      </c>
      <c r="AE439" s="24">
        <f t="shared" si="125"/>
        <v>6714.003209632562</v>
      </c>
      <c r="AF439" s="25"/>
      <c r="AG439" s="26">
        <f t="shared" si="126"/>
        <v>3310378017.9262576</v>
      </c>
      <c r="AH439" s="20">
        <f t="shared" si="127"/>
        <v>0.38147027383630067</v>
      </c>
      <c r="AI439" s="20">
        <f t="shared" si="128"/>
        <v>0.9430101586874238</v>
      </c>
      <c r="AJ439" s="20">
        <f t="shared" si="129"/>
        <v>0.39803435947941096</v>
      </c>
      <c r="AK439" s="20">
        <f t="shared" si="130"/>
        <v>0.39999567627309457</v>
      </c>
      <c r="AL439" s="20">
        <f t="shared" si="131"/>
        <v>1.7239999999999998</v>
      </c>
    </row>
    <row r="440" spans="1:38" ht="15">
      <c r="A440" s="12" t="s">
        <v>915</v>
      </c>
      <c r="B440" s="13" t="s">
        <v>916</v>
      </c>
      <c r="C440" s="14" t="s">
        <v>869</v>
      </c>
      <c r="D440" s="61"/>
      <c r="E440" s="32">
        <v>2466182153</v>
      </c>
      <c r="F440" s="29">
        <v>111.7</v>
      </c>
      <c r="G440" s="17">
        <f t="shared" si="114"/>
        <v>1.117</v>
      </c>
      <c r="H440" s="15">
        <v>6785532.49</v>
      </c>
      <c r="I440" s="15">
        <v>769022.74</v>
      </c>
      <c r="J440" s="15">
        <v>277596.12</v>
      </c>
      <c r="K440" s="15">
        <v>271210.15</v>
      </c>
      <c r="L440" s="18">
        <f t="shared" si="115"/>
        <v>8103361.500000001</v>
      </c>
      <c r="M440" s="15">
        <v>11709965.52</v>
      </c>
      <c r="P440" s="18">
        <f t="shared" si="116"/>
        <v>11709965.52</v>
      </c>
      <c r="Q440" s="15">
        <v>7003352.24</v>
      </c>
      <c r="R440" s="15">
        <v>246600</v>
      </c>
      <c r="T440" s="19">
        <f t="shared" si="117"/>
        <v>7249952.24</v>
      </c>
      <c r="U440" s="18">
        <f t="shared" si="118"/>
        <v>27063279.259999998</v>
      </c>
      <c r="V440" s="20">
        <f t="shared" si="119"/>
        <v>0.2839754651326438</v>
      </c>
      <c r="W440" s="20">
        <f t="shared" si="132"/>
        <v>0</v>
      </c>
      <c r="X440" s="20">
        <f t="shared" si="120"/>
        <v>0.00999926139681216</v>
      </c>
      <c r="Y440" s="20">
        <f t="shared" si="121"/>
        <v>0.293974726529456</v>
      </c>
      <c r="Z440" s="21">
        <f t="shared" si="122"/>
        <v>0.47482159846771055</v>
      </c>
      <c r="AA440" s="21">
        <f t="shared" si="123"/>
        <v>0.3285791963964472</v>
      </c>
      <c r="AB440" s="22"/>
      <c r="AC440" s="21">
        <f t="shared" si="124"/>
        <v>1.0973755213936136</v>
      </c>
      <c r="AD440" s="30">
        <v>686858.0965909091</v>
      </c>
      <c r="AE440" s="24">
        <f t="shared" si="125"/>
        <v>7537.412618698739</v>
      </c>
      <c r="AF440" s="25"/>
      <c r="AG440" s="26">
        <f t="shared" si="126"/>
        <v>2207862267.681289</v>
      </c>
      <c r="AH440" s="20">
        <f t="shared" si="127"/>
        <v>0.36702296237483156</v>
      </c>
      <c r="AI440" s="20">
        <f t="shared" si="128"/>
        <v>0.5303757254884327</v>
      </c>
      <c r="AJ440" s="20">
        <f t="shared" si="129"/>
        <v>0.3172005945531632</v>
      </c>
      <c r="AK440" s="20">
        <f t="shared" si="130"/>
        <v>0.32836976953340236</v>
      </c>
      <c r="AL440" s="20">
        <f t="shared" si="131"/>
        <v>1.225</v>
      </c>
    </row>
    <row r="441" spans="1:38" ht="15">
      <c r="A441" s="12" t="s">
        <v>917</v>
      </c>
      <c r="B441" s="13" t="s">
        <v>918</v>
      </c>
      <c r="C441" s="14" t="s">
        <v>869</v>
      </c>
      <c r="D441" s="61"/>
      <c r="E441" s="32">
        <v>843276901</v>
      </c>
      <c r="F441" s="29">
        <v>117.24</v>
      </c>
      <c r="G441" s="17">
        <f t="shared" si="114"/>
        <v>1.1723999999999999</v>
      </c>
      <c r="H441" s="15">
        <v>2282279.89</v>
      </c>
      <c r="I441" s="15">
        <v>258732.53</v>
      </c>
      <c r="J441" s="15">
        <v>93584.29</v>
      </c>
      <c r="K441" s="15">
        <v>91430.56</v>
      </c>
      <c r="L441" s="18">
        <f t="shared" si="115"/>
        <v>2726027.27</v>
      </c>
      <c r="M441" s="15">
        <v>2806161</v>
      </c>
      <c r="N441" s="15">
        <v>2283575.02</v>
      </c>
      <c r="O441" s="15">
        <v>0</v>
      </c>
      <c r="P441" s="18">
        <f t="shared" si="116"/>
        <v>5089736.02</v>
      </c>
      <c r="Q441" s="15">
        <v>4820292.48</v>
      </c>
      <c r="R441" s="15">
        <v>0</v>
      </c>
      <c r="S441" s="15">
        <v>0</v>
      </c>
      <c r="T441" s="19">
        <f t="shared" si="117"/>
        <v>4820292.48</v>
      </c>
      <c r="U441" s="18">
        <f t="shared" si="118"/>
        <v>12636055.77</v>
      </c>
      <c r="V441" s="20">
        <f t="shared" si="119"/>
        <v>0.5716144334421891</v>
      </c>
      <c r="W441" s="20">
        <f t="shared" si="132"/>
        <v>0</v>
      </c>
      <c r="X441" s="20">
        <f t="shared" si="120"/>
        <v>0</v>
      </c>
      <c r="Y441" s="20">
        <f t="shared" si="121"/>
        <v>0.5716144334421891</v>
      </c>
      <c r="Z441" s="21">
        <f t="shared" si="122"/>
        <v>0.6035663984112853</v>
      </c>
      <c r="AA441" s="21">
        <f t="shared" si="123"/>
        <v>0.3232659719206515</v>
      </c>
      <c r="AB441" s="22"/>
      <c r="AC441" s="21">
        <f t="shared" si="124"/>
        <v>1.4984468037741259</v>
      </c>
      <c r="AD441" s="30">
        <v>299022.37762237765</v>
      </c>
      <c r="AE441" s="24">
        <f t="shared" si="125"/>
        <v>4480.6912600519145</v>
      </c>
      <c r="AF441" s="25"/>
      <c r="AG441" s="26">
        <f t="shared" si="126"/>
        <v>719274054.0771068</v>
      </c>
      <c r="AH441" s="20">
        <f t="shared" si="127"/>
        <v>0.37899702547977177</v>
      </c>
      <c r="AI441" s="20">
        <f t="shared" si="128"/>
        <v>0.7076212454973908</v>
      </c>
      <c r="AJ441" s="20">
        <f t="shared" si="129"/>
        <v>0.6701607617676225</v>
      </c>
      <c r="AK441" s="20">
        <f t="shared" si="130"/>
        <v>0.6701607617676225</v>
      </c>
      <c r="AL441" s="20">
        <f t="shared" si="131"/>
        <v>1.7570000000000001</v>
      </c>
    </row>
    <row r="442" spans="1:38" ht="15">
      <c r="A442" s="12" t="s">
        <v>919</v>
      </c>
      <c r="B442" s="13" t="s">
        <v>920</v>
      </c>
      <c r="C442" s="14" t="s">
        <v>869</v>
      </c>
      <c r="D442" s="61"/>
      <c r="E442" s="32">
        <v>1162243382</v>
      </c>
      <c r="F442" s="29">
        <v>94.23</v>
      </c>
      <c r="G442" s="17">
        <f t="shared" si="114"/>
        <v>0.9423</v>
      </c>
      <c r="H442" s="15">
        <v>3816691.5</v>
      </c>
      <c r="I442" s="15">
        <v>432794.07</v>
      </c>
      <c r="J442" s="15">
        <v>156653.35</v>
      </c>
      <c r="K442" s="15">
        <v>153057.55</v>
      </c>
      <c r="L442" s="18">
        <f t="shared" si="115"/>
        <v>4559196.47</v>
      </c>
      <c r="M442" s="15">
        <v>699000</v>
      </c>
      <c r="N442" s="15">
        <v>4321491.27</v>
      </c>
      <c r="P442" s="18">
        <f t="shared" si="116"/>
        <v>5020491.27</v>
      </c>
      <c r="Q442" s="15">
        <v>4993000</v>
      </c>
      <c r="T442" s="19">
        <f t="shared" si="117"/>
        <v>4993000</v>
      </c>
      <c r="U442" s="18">
        <f t="shared" si="118"/>
        <v>14572687.74</v>
      </c>
      <c r="V442" s="20">
        <f t="shared" si="119"/>
        <v>0.429600209158257</v>
      </c>
      <c r="W442" s="20">
        <f t="shared" si="132"/>
        <v>0</v>
      </c>
      <c r="X442" s="20">
        <f t="shared" si="120"/>
        <v>0</v>
      </c>
      <c r="Y442" s="20">
        <f t="shared" si="121"/>
        <v>0.429600209158257</v>
      </c>
      <c r="Z442" s="21">
        <f t="shared" si="122"/>
        <v>0.43196557173426864</v>
      </c>
      <c r="AA442" s="21">
        <f t="shared" si="123"/>
        <v>0.39227553717315977</v>
      </c>
      <c r="AB442" s="22"/>
      <c r="AC442" s="21">
        <f t="shared" si="124"/>
        <v>1.2538413180656856</v>
      </c>
      <c r="AD442" s="30">
        <v>558822.7461139896</v>
      </c>
      <c r="AE442" s="24">
        <f t="shared" si="125"/>
        <v>7006.750485526507</v>
      </c>
      <c r="AF442" s="25"/>
      <c r="AG442" s="26">
        <f t="shared" si="126"/>
        <v>1233411208.7445612</v>
      </c>
      <c r="AH442" s="20">
        <f t="shared" si="127"/>
        <v>0.3696412386782685</v>
      </c>
      <c r="AI442" s="20">
        <f t="shared" si="128"/>
        <v>0.4070411582452013</v>
      </c>
      <c r="AJ442" s="20">
        <f t="shared" si="129"/>
        <v>0.4048122770898256</v>
      </c>
      <c r="AK442" s="20">
        <f t="shared" si="130"/>
        <v>0.4048122770898256</v>
      </c>
      <c r="AL442" s="20">
        <f t="shared" si="131"/>
        <v>1.182</v>
      </c>
    </row>
    <row r="443" spans="1:38" ht="15">
      <c r="A443" s="12" t="s">
        <v>921</v>
      </c>
      <c r="B443" s="13" t="s">
        <v>922</v>
      </c>
      <c r="C443" s="14" t="s">
        <v>869</v>
      </c>
      <c r="D443" s="61"/>
      <c r="E443" s="32">
        <v>1116399882</v>
      </c>
      <c r="F443" s="29">
        <v>88.46</v>
      </c>
      <c r="G443" s="17">
        <f t="shared" si="114"/>
        <v>0.8845999999999999</v>
      </c>
      <c r="H443" s="15">
        <v>3949377.08</v>
      </c>
      <c r="I443" s="15">
        <v>447846.85</v>
      </c>
      <c r="K443" s="15">
        <v>158388.37</v>
      </c>
      <c r="L443" s="18">
        <f t="shared" si="115"/>
        <v>4555612.3</v>
      </c>
      <c r="N443" s="15">
        <v>2498930.56</v>
      </c>
      <c r="O443" s="15">
        <v>520441.31</v>
      </c>
      <c r="P443" s="18">
        <f t="shared" si="116"/>
        <v>3019371.87</v>
      </c>
      <c r="Q443" s="15">
        <v>3819000</v>
      </c>
      <c r="T443" s="19">
        <f t="shared" si="117"/>
        <v>3819000</v>
      </c>
      <c r="U443" s="18">
        <f t="shared" si="118"/>
        <v>11393984.169999998</v>
      </c>
      <c r="V443" s="20">
        <f t="shared" si="119"/>
        <v>0.3420817273070976</v>
      </c>
      <c r="W443" s="20">
        <f t="shared" si="132"/>
        <v>0</v>
      </c>
      <c r="X443" s="20">
        <f t="shared" si="120"/>
        <v>0</v>
      </c>
      <c r="Y443" s="20">
        <f t="shared" si="121"/>
        <v>0.3420817273070976</v>
      </c>
      <c r="Z443" s="21">
        <f t="shared" si="122"/>
        <v>0.2704561258633311</v>
      </c>
      <c r="AA443" s="21">
        <f t="shared" si="123"/>
        <v>0.40806277154371823</v>
      </c>
      <c r="AB443" s="22"/>
      <c r="AC443" s="21">
        <f t="shared" si="124"/>
        <v>1.0206006247141468</v>
      </c>
      <c r="AD443" s="30">
        <v>529971.3271436373</v>
      </c>
      <c r="AE443" s="24">
        <f t="shared" si="125"/>
        <v>5408.890675633817</v>
      </c>
      <c r="AF443" s="25"/>
      <c r="AG443" s="26">
        <f t="shared" si="126"/>
        <v>1262039206.4209814</v>
      </c>
      <c r="AH443" s="20">
        <f t="shared" si="127"/>
        <v>0.3609723277075731</v>
      </c>
      <c r="AI443" s="20">
        <f t="shared" si="128"/>
        <v>0.23924548893870268</v>
      </c>
      <c r="AJ443" s="20">
        <f t="shared" si="129"/>
        <v>0.3026054959758585</v>
      </c>
      <c r="AK443" s="20">
        <f t="shared" si="130"/>
        <v>0.3026054959758585</v>
      </c>
      <c r="AL443" s="20">
        <f t="shared" si="131"/>
        <v>0.903</v>
      </c>
    </row>
    <row r="444" spans="1:38" ht="15">
      <c r="A444" s="12" t="s">
        <v>923</v>
      </c>
      <c r="B444" s="13" t="s">
        <v>924</v>
      </c>
      <c r="C444" s="14" t="s">
        <v>869</v>
      </c>
      <c r="D444" s="61"/>
      <c r="E444" s="32">
        <v>281070781</v>
      </c>
      <c r="F444" s="29">
        <v>120.74</v>
      </c>
      <c r="G444" s="17">
        <f t="shared" si="114"/>
        <v>1.2074</v>
      </c>
      <c r="H444" s="15">
        <v>785714.2799999999</v>
      </c>
      <c r="I444" s="15">
        <v>89085.76</v>
      </c>
      <c r="J444" s="15">
        <v>32235.01</v>
      </c>
      <c r="K444" s="15">
        <v>31494.19</v>
      </c>
      <c r="L444" s="18">
        <f t="shared" si="115"/>
        <v>938529.2399999999</v>
      </c>
      <c r="N444" s="15">
        <v>2040026.87</v>
      </c>
      <c r="P444" s="18">
        <f t="shared" si="116"/>
        <v>2040026.87</v>
      </c>
      <c r="Q444" s="15">
        <v>2673422.27</v>
      </c>
      <c r="T444" s="19">
        <f t="shared" si="117"/>
        <v>2673422.27</v>
      </c>
      <c r="U444" s="18">
        <f t="shared" si="118"/>
        <v>5651978.380000001</v>
      </c>
      <c r="V444" s="20">
        <f t="shared" si="119"/>
        <v>0.951156239182329</v>
      </c>
      <c r="W444" s="20">
        <f t="shared" si="132"/>
        <v>0</v>
      </c>
      <c r="X444" s="20">
        <f t="shared" si="120"/>
        <v>0</v>
      </c>
      <c r="Y444" s="20">
        <f t="shared" si="121"/>
        <v>0.951156239182329</v>
      </c>
      <c r="Z444" s="21">
        <f t="shared" si="122"/>
        <v>0.7258053870779262</v>
      </c>
      <c r="AA444" s="21">
        <f t="shared" si="123"/>
        <v>0.33391206181620137</v>
      </c>
      <c r="AB444" s="22"/>
      <c r="AC444" s="21">
        <f t="shared" si="124"/>
        <v>2.010873688076457</v>
      </c>
      <c r="AD444" s="30">
        <v>213588.85869565216</v>
      </c>
      <c r="AE444" s="24">
        <f t="shared" si="125"/>
        <v>4295.002160173673</v>
      </c>
      <c r="AF444" s="25"/>
      <c r="AG444" s="26">
        <f t="shared" si="126"/>
        <v>232790111.8105019</v>
      </c>
      <c r="AH444" s="20">
        <f t="shared" si="127"/>
        <v>0.4031654234368815</v>
      </c>
      <c r="AI444" s="20">
        <f t="shared" si="128"/>
        <v>0.876337424357888</v>
      </c>
      <c r="AJ444" s="20">
        <f t="shared" si="129"/>
        <v>1.148426043188744</v>
      </c>
      <c r="AK444" s="20">
        <f t="shared" si="130"/>
        <v>1.148426043188744</v>
      </c>
      <c r="AL444" s="20">
        <f t="shared" si="131"/>
        <v>2.4269999999999996</v>
      </c>
    </row>
    <row r="445" spans="1:38" ht="15">
      <c r="A445" s="12" t="s">
        <v>925</v>
      </c>
      <c r="B445" s="13" t="s">
        <v>926</v>
      </c>
      <c r="C445" s="14" t="s">
        <v>869</v>
      </c>
      <c r="D445" s="61"/>
      <c r="E445" s="32">
        <v>4379755881</v>
      </c>
      <c r="F445" s="29">
        <v>103.65</v>
      </c>
      <c r="G445" s="17">
        <f t="shared" si="114"/>
        <v>1.0365</v>
      </c>
      <c r="H445" s="15">
        <v>13832864.94</v>
      </c>
      <c r="I445" s="15">
        <v>1568593.05</v>
      </c>
      <c r="J445" s="15">
        <v>567782.72</v>
      </c>
      <c r="K445" s="15">
        <v>554750.87</v>
      </c>
      <c r="L445" s="18">
        <f t="shared" si="115"/>
        <v>16523991.58</v>
      </c>
      <c r="M445" s="15">
        <v>26175482</v>
      </c>
      <c r="N445" s="15">
        <v>9358469.76</v>
      </c>
      <c r="P445" s="18">
        <f t="shared" si="116"/>
        <v>35533951.76</v>
      </c>
      <c r="Q445" s="15">
        <v>31007467.86</v>
      </c>
      <c r="R445" s="15">
        <v>437975.59</v>
      </c>
      <c r="T445" s="19">
        <f t="shared" si="117"/>
        <v>31445443.45</v>
      </c>
      <c r="U445" s="18">
        <f t="shared" si="118"/>
        <v>83503386.78999999</v>
      </c>
      <c r="V445" s="20">
        <f t="shared" si="119"/>
        <v>0.7079725149640138</v>
      </c>
      <c r="W445" s="20">
        <f t="shared" si="132"/>
        <v>0</v>
      </c>
      <c r="X445" s="20">
        <f t="shared" si="120"/>
        <v>0.010000000043381413</v>
      </c>
      <c r="Y445" s="20">
        <f t="shared" si="121"/>
        <v>0.7179725150073952</v>
      </c>
      <c r="Z445" s="21">
        <f t="shared" si="122"/>
        <v>0.81132265645561</v>
      </c>
      <c r="AA445" s="21">
        <f t="shared" si="123"/>
        <v>0.3772811094719551</v>
      </c>
      <c r="AB445" s="22"/>
      <c r="AC445" s="21">
        <f t="shared" si="124"/>
        <v>1.90657628093496</v>
      </c>
      <c r="AD445" s="30">
        <v>300454.75019825535</v>
      </c>
      <c r="AE445" s="24">
        <f t="shared" si="125"/>
        <v>5728.3990022223215</v>
      </c>
      <c r="AF445" s="25"/>
      <c r="AG445" s="26">
        <f t="shared" si="126"/>
        <v>4225524246.020261</v>
      </c>
      <c r="AH445" s="20">
        <f t="shared" si="127"/>
        <v>0.3910518699676814</v>
      </c>
      <c r="AI445" s="20">
        <f t="shared" si="128"/>
        <v>0.8409359334162395</v>
      </c>
      <c r="AJ445" s="20">
        <f t="shared" si="129"/>
        <v>0.7338135117602003</v>
      </c>
      <c r="AK445" s="20">
        <f t="shared" si="130"/>
        <v>0.7441785118051651</v>
      </c>
      <c r="AL445" s="20">
        <f t="shared" si="131"/>
        <v>1.976</v>
      </c>
    </row>
    <row r="446" spans="1:38" ht="15">
      <c r="A446" s="12" t="s">
        <v>927</v>
      </c>
      <c r="B446" s="13" t="s">
        <v>928</v>
      </c>
      <c r="C446" s="14" t="s">
        <v>869</v>
      </c>
      <c r="D446" s="61"/>
      <c r="E446" s="32">
        <v>1542245548</v>
      </c>
      <c r="F446" s="29">
        <v>93.58</v>
      </c>
      <c r="G446" s="17">
        <f t="shared" si="114"/>
        <v>0.9358</v>
      </c>
      <c r="H446" s="15">
        <v>5088821.529999999</v>
      </c>
      <c r="I446" s="15">
        <v>577050.45</v>
      </c>
      <c r="K446" s="15">
        <v>204079.42</v>
      </c>
      <c r="L446" s="18">
        <f t="shared" si="115"/>
        <v>5869951.399999999</v>
      </c>
      <c r="N446" s="15">
        <v>3566801.67</v>
      </c>
      <c r="O446" s="15">
        <v>670587.49</v>
      </c>
      <c r="P446" s="18">
        <f t="shared" si="116"/>
        <v>4237389.16</v>
      </c>
      <c r="Q446" s="15">
        <v>3556400</v>
      </c>
      <c r="T446" s="19">
        <f t="shared" si="117"/>
        <v>3556400</v>
      </c>
      <c r="U446" s="18">
        <f t="shared" si="118"/>
        <v>13663740.559999999</v>
      </c>
      <c r="V446" s="20">
        <f t="shared" si="119"/>
        <v>0.2305988177182276</v>
      </c>
      <c r="W446" s="20">
        <f t="shared" si="132"/>
        <v>0</v>
      </c>
      <c r="X446" s="20">
        <f t="shared" si="120"/>
        <v>0</v>
      </c>
      <c r="Y446" s="20">
        <f t="shared" si="121"/>
        <v>0.2305988177182276</v>
      </c>
      <c r="Z446" s="21">
        <f t="shared" si="122"/>
        <v>0.2747545075098508</v>
      </c>
      <c r="AA446" s="21">
        <f t="shared" si="123"/>
        <v>0.38061068859055636</v>
      </c>
      <c r="AB446" s="22"/>
      <c r="AC446" s="21">
        <f t="shared" si="124"/>
        <v>0.8859640138186347</v>
      </c>
      <c r="AD446" s="30">
        <v>679512.6469205454</v>
      </c>
      <c r="AE446" s="24">
        <f t="shared" si="125"/>
        <v>6020.2375210625105</v>
      </c>
      <c r="AF446" s="25"/>
      <c r="AG446" s="26">
        <f t="shared" si="126"/>
        <v>1648050382.5603762</v>
      </c>
      <c r="AH446" s="20">
        <f t="shared" si="127"/>
        <v>0.35617548238304264</v>
      </c>
      <c r="AI446" s="20">
        <f t="shared" si="128"/>
        <v>0.2571152681277184</v>
      </c>
      <c r="AJ446" s="20">
        <f t="shared" si="129"/>
        <v>0.21579437362071735</v>
      </c>
      <c r="AK446" s="20">
        <f t="shared" si="130"/>
        <v>0.21579437362071735</v>
      </c>
      <c r="AL446" s="20">
        <f t="shared" si="131"/>
        <v>0.829</v>
      </c>
    </row>
    <row r="447" spans="1:38" ht="15">
      <c r="A447" s="12" t="s">
        <v>929</v>
      </c>
      <c r="B447" s="13" t="s">
        <v>930</v>
      </c>
      <c r="C447" s="14" t="s">
        <v>869</v>
      </c>
      <c r="D447" s="61"/>
      <c r="E447" s="32">
        <v>433424395</v>
      </c>
      <c r="F447" s="29">
        <v>95.82</v>
      </c>
      <c r="G447" s="17">
        <f t="shared" si="114"/>
        <v>0.9581999999999999</v>
      </c>
      <c r="H447" s="15">
        <v>1479700.63</v>
      </c>
      <c r="I447" s="15">
        <v>167765.1</v>
      </c>
      <c r="J447" s="15">
        <v>60669.76</v>
      </c>
      <c r="K447" s="15">
        <v>59281.52</v>
      </c>
      <c r="L447" s="18">
        <f t="shared" si="115"/>
        <v>1767417.01</v>
      </c>
      <c r="M447" s="15">
        <v>2704915</v>
      </c>
      <c r="N447" s="15">
        <v>2161604.8</v>
      </c>
      <c r="P447" s="18">
        <f t="shared" si="116"/>
        <v>4866519.8</v>
      </c>
      <c r="Q447" s="15">
        <v>2656453.57</v>
      </c>
      <c r="T447" s="19">
        <f t="shared" si="117"/>
        <v>2656453.57</v>
      </c>
      <c r="U447" s="18">
        <f t="shared" si="118"/>
        <v>9290390.379999999</v>
      </c>
      <c r="V447" s="20">
        <f t="shared" si="119"/>
        <v>0.6128989509231477</v>
      </c>
      <c r="W447" s="20">
        <f t="shared" si="132"/>
        <v>0</v>
      </c>
      <c r="X447" s="20">
        <f t="shared" si="120"/>
        <v>0</v>
      </c>
      <c r="Y447" s="20">
        <f t="shared" si="121"/>
        <v>0.6128989509231477</v>
      </c>
      <c r="Z447" s="21">
        <f t="shared" si="122"/>
        <v>1.1228070814980313</v>
      </c>
      <c r="AA447" s="21">
        <f t="shared" si="123"/>
        <v>0.4077797720638221</v>
      </c>
      <c r="AB447" s="22"/>
      <c r="AC447" s="21">
        <f t="shared" si="124"/>
        <v>2.143485804485001</v>
      </c>
      <c r="AD447" s="30">
        <v>224148.798988622</v>
      </c>
      <c r="AE447" s="24">
        <f t="shared" si="125"/>
        <v>4804.597687244732</v>
      </c>
      <c r="AF447" s="25"/>
      <c r="AG447" s="26">
        <f t="shared" si="126"/>
        <v>452331867.04237115</v>
      </c>
      <c r="AH447" s="20">
        <f t="shared" si="127"/>
        <v>0.39073457759155433</v>
      </c>
      <c r="AI447" s="20">
        <f t="shared" si="128"/>
        <v>1.0758737454914136</v>
      </c>
      <c r="AJ447" s="20">
        <f t="shared" si="129"/>
        <v>0.5872797747745601</v>
      </c>
      <c r="AK447" s="20">
        <f t="shared" si="130"/>
        <v>0.5872797747745601</v>
      </c>
      <c r="AL447" s="20">
        <f t="shared" si="131"/>
        <v>2.0540000000000003</v>
      </c>
    </row>
    <row r="448" spans="1:38" ht="15">
      <c r="A448" s="12" t="s">
        <v>931</v>
      </c>
      <c r="B448" s="13" t="s">
        <v>932</v>
      </c>
      <c r="C448" s="14" t="s">
        <v>869</v>
      </c>
      <c r="D448" s="61"/>
      <c r="E448" s="32">
        <v>2245493537</v>
      </c>
      <c r="F448" s="29">
        <v>94.78</v>
      </c>
      <c r="G448" s="17">
        <f t="shared" si="114"/>
        <v>0.9478</v>
      </c>
      <c r="H448" s="15">
        <v>7380832.069999999</v>
      </c>
      <c r="I448" s="15">
        <v>836915.25</v>
      </c>
      <c r="J448" s="15">
        <v>302841.28</v>
      </c>
      <c r="K448" s="15">
        <v>295890.81</v>
      </c>
      <c r="L448" s="18">
        <f t="shared" si="115"/>
        <v>8816479.41</v>
      </c>
      <c r="M448" s="15">
        <v>28130789.03</v>
      </c>
      <c r="P448" s="18">
        <f t="shared" si="116"/>
        <v>28130789.03</v>
      </c>
      <c r="Q448" s="15">
        <v>16136619.05</v>
      </c>
      <c r="R448" s="15">
        <v>224017</v>
      </c>
      <c r="T448" s="19">
        <f t="shared" si="117"/>
        <v>16360636.05</v>
      </c>
      <c r="U448" s="18">
        <f t="shared" si="118"/>
        <v>53307904.49</v>
      </c>
      <c r="V448" s="20">
        <f t="shared" si="119"/>
        <v>0.7186223778474407</v>
      </c>
      <c r="W448" s="20">
        <f t="shared" si="132"/>
        <v>0</v>
      </c>
      <c r="X448" s="20">
        <f t="shared" si="120"/>
        <v>0.009976292352160975</v>
      </c>
      <c r="Y448" s="20">
        <f t="shared" si="121"/>
        <v>0.7285986701996017</v>
      </c>
      <c r="Z448" s="21">
        <f t="shared" si="122"/>
        <v>1.2527664215673047</v>
      </c>
      <c r="AA448" s="21">
        <f t="shared" si="123"/>
        <v>0.3926299169749069</v>
      </c>
      <c r="AB448" s="22"/>
      <c r="AC448" s="21">
        <f t="shared" si="124"/>
        <v>2.373995008741813</v>
      </c>
      <c r="AD448" s="30">
        <v>238416.49811136833</v>
      </c>
      <c r="AE448" s="24">
        <f t="shared" si="125"/>
        <v>5659.995765180903</v>
      </c>
      <c r="AF448" s="25"/>
      <c r="AG448" s="26">
        <f t="shared" si="126"/>
        <v>2369163892.1713443</v>
      </c>
      <c r="AH448" s="20">
        <f t="shared" si="127"/>
        <v>0.37213463530881674</v>
      </c>
      <c r="AI448" s="20">
        <f t="shared" si="128"/>
        <v>1.1873720143614914</v>
      </c>
      <c r="AJ448" s="20">
        <f t="shared" si="129"/>
        <v>0.6811102897238043</v>
      </c>
      <c r="AK448" s="20">
        <f t="shared" si="130"/>
        <v>0.6905658196151824</v>
      </c>
      <c r="AL448" s="20">
        <f t="shared" si="131"/>
        <v>2.25</v>
      </c>
    </row>
    <row r="449" spans="1:38" ht="15">
      <c r="A449" s="12" t="s">
        <v>933</v>
      </c>
      <c r="B449" s="13" t="s">
        <v>934</v>
      </c>
      <c r="C449" s="14" t="s">
        <v>935</v>
      </c>
      <c r="D449" s="61"/>
      <c r="E449" s="32">
        <v>748076000</v>
      </c>
      <c r="F449" s="29">
        <v>91.18</v>
      </c>
      <c r="G449" s="17">
        <f t="shared" si="114"/>
        <v>0.9118</v>
      </c>
      <c r="H449" s="15">
        <v>5115157.79</v>
      </c>
      <c r="K449" s="15">
        <v>82310.58</v>
      </c>
      <c r="L449" s="18">
        <f t="shared" si="115"/>
        <v>5197468.37</v>
      </c>
      <c r="M449" s="15">
        <v>14518957</v>
      </c>
      <c r="P449" s="18">
        <f t="shared" si="116"/>
        <v>14518957</v>
      </c>
      <c r="Q449" s="15">
        <v>7332837</v>
      </c>
      <c r="R449" s="15">
        <v>187094</v>
      </c>
      <c r="S449" s="15">
        <v>299077</v>
      </c>
      <c r="T449" s="19">
        <f t="shared" si="117"/>
        <v>7819008</v>
      </c>
      <c r="U449" s="18">
        <f t="shared" si="118"/>
        <v>27535433.369999997</v>
      </c>
      <c r="V449" s="20">
        <f t="shared" si="119"/>
        <v>0.980226206962929</v>
      </c>
      <c r="W449" s="20">
        <f t="shared" si="132"/>
        <v>0.03997949406210064</v>
      </c>
      <c r="X449" s="20">
        <f t="shared" si="120"/>
        <v>0.02501002571931194</v>
      </c>
      <c r="Y449" s="20">
        <f t="shared" si="121"/>
        <v>1.0452157267443414</v>
      </c>
      <c r="Z449" s="21">
        <f t="shared" si="122"/>
        <v>1.9408398344553226</v>
      </c>
      <c r="AA449" s="21">
        <f t="shared" si="123"/>
        <v>0.6947781201375262</v>
      </c>
      <c r="AB449" s="22"/>
      <c r="AC449" s="21">
        <f t="shared" si="124"/>
        <v>3.68083368133719</v>
      </c>
      <c r="AD449" s="30">
        <v>255330.79429735235</v>
      </c>
      <c r="AE449" s="24">
        <f t="shared" si="125"/>
        <v>9398.301875322722</v>
      </c>
      <c r="AF449" s="25"/>
      <c r="AG449" s="26">
        <f t="shared" si="126"/>
        <v>820438692.6957666</v>
      </c>
      <c r="AH449" s="20">
        <f t="shared" si="127"/>
        <v>0.6334986899413964</v>
      </c>
      <c r="AI449" s="20">
        <f t="shared" si="128"/>
        <v>1.7696577610563633</v>
      </c>
      <c r="AJ449" s="20">
        <f t="shared" si="129"/>
        <v>0.8937702555087986</v>
      </c>
      <c r="AK449" s="20">
        <f t="shared" si="130"/>
        <v>0.9530276996454905</v>
      </c>
      <c r="AL449" s="20">
        <f t="shared" si="131"/>
        <v>3.356</v>
      </c>
    </row>
    <row r="450" spans="1:38" ht="15">
      <c r="A450" s="12" t="s">
        <v>936</v>
      </c>
      <c r="B450" s="13" t="s">
        <v>937</v>
      </c>
      <c r="C450" s="14" t="s">
        <v>935</v>
      </c>
      <c r="D450" s="61"/>
      <c r="E450" s="32">
        <v>5289350658</v>
      </c>
      <c r="F450" s="29">
        <v>56.93</v>
      </c>
      <c r="G450" s="17">
        <f aca="true" t="shared" si="133" ref="G450:G513">F450/100</f>
        <v>0.5693</v>
      </c>
      <c r="H450" s="15">
        <v>61086424.050000004</v>
      </c>
      <c r="K450" s="15">
        <v>979502.9</v>
      </c>
      <c r="L450" s="18">
        <f aca="true" t="shared" si="134" ref="L450:L513">SUM(H450:K450)</f>
        <v>62065926.95</v>
      </c>
      <c r="M450" s="15">
        <v>121630815</v>
      </c>
      <c r="P450" s="18">
        <f aca="true" t="shared" si="135" ref="P450:P513">SUM(M450:O450)</f>
        <v>121630815</v>
      </c>
      <c r="Q450" s="15">
        <v>72375485</v>
      </c>
      <c r="S450" s="15">
        <v>3229190</v>
      </c>
      <c r="T450" s="19">
        <f aca="true" t="shared" si="136" ref="T450:T513">SUM(Q450:S450)</f>
        <v>75604675</v>
      </c>
      <c r="U450" s="18">
        <f aca="true" t="shared" si="137" ref="U450:U513">S450+R450+Q450+O450+N450+M450+K450+J450+I450+H450</f>
        <v>259301416.95000002</v>
      </c>
      <c r="V450" s="20">
        <f aca="true" t="shared" si="138" ref="V450:V513">(Q450/$E450)*100</f>
        <v>1.3683245766762322</v>
      </c>
      <c r="W450" s="20">
        <f t="shared" si="132"/>
        <v>0.061050783145109457</v>
      </c>
      <c r="X450" s="20">
        <f aca="true" t="shared" si="139" ref="X450:X513">(R450/$E450)*100</f>
        <v>0</v>
      </c>
      <c r="Y450" s="20">
        <f aca="true" t="shared" si="140" ref="Y450:Y513">(T450/$E450)*100</f>
        <v>1.4293753598213415</v>
      </c>
      <c r="Z450" s="21">
        <f aca="true" t="shared" si="141" ref="Z450:Z513">(P450/E450)*100</f>
        <v>2.2995415290917927</v>
      </c>
      <c r="AA450" s="21">
        <f aca="true" t="shared" si="142" ref="AA450:AA513">(L450/E450)*100</f>
        <v>1.173412975676456</v>
      </c>
      <c r="AB450" s="22"/>
      <c r="AC450" s="21">
        <f aca="true" t="shared" si="143" ref="AC450:AC513">((U450/E450)*100)-AB450</f>
        <v>4.902329864589591</v>
      </c>
      <c r="AD450" s="30">
        <v>176669.29133858267</v>
      </c>
      <c r="AE450" s="24">
        <f aca="true" t="shared" si="144" ref="AE450:AE513">AD450/100*AC450</f>
        <v>8660.911430850128</v>
      </c>
      <c r="AF450" s="25"/>
      <c r="AG450" s="26">
        <f aca="true" t="shared" si="145" ref="AG450:AG513">E450/G450</f>
        <v>9290972524.152468</v>
      </c>
      <c r="AH450" s="20">
        <f aca="true" t="shared" si="146" ref="AH450:AH513">(L450/AG450)*100</f>
        <v>0.6680240070526063</v>
      </c>
      <c r="AI450" s="20">
        <f aca="true" t="shared" si="147" ref="AI450:AI513">(P450/AG450)*100</f>
        <v>1.3091289925119576</v>
      </c>
      <c r="AJ450" s="20">
        <f aca="true" t="shared" si="148" ref="AJ450:AJ513">(Q450/AG450)*100</f>
        <v>0.7789871815017789</v>
      </c>
      <c r="AK450" s="20">
        <f aca="true" t="shared" si="149" ref="AK450:AK513">(T450/AG450)*100</f>
        <v>0.8137433923462898</v>
      </c>
      <c r="AL450" s="20">
        <f aca="true" t="shared" si="150" ref="AL450:AL513">ROUND(AH450,3)+ROUND(AI450,3)+ROUND(AK450,3)</f>
        <v>2.791</v>
      </c>
    </row>
    <row r="451" spans="1:38" ht="15">
      <c r="A451" s="12" t="s">
        <v>938</v>
      </c>
      <c r="B451" s="13" t="s">
        <v>939</v>
      </c>
      <c r="C451" s="14" t="s">
        <v>935</v>
      </c>
      <c r="D451" s="61"/>
      <c r="E451" s="32">
        <v>328035300</v>
      </c>
      <c r="F451" s="29">
        <v>56.35</v>
      </c>
      <c r="G451" s="17">
        <f t="shared" si="133"/>
        <v>0.5635</v>
      </c>
      <c r="H451" s="15">
        <v>3827222.8800000004</v>
      </c>
      <c r="K451" s="15">
        <v>61679.06</v>
      </c>
      <c r="L451" s="18">
        <f t="shared" si="134"/>
        <v>3888901.9400000004</v>
      </c>
      <c r="M451" s="15">
        <v>5674836</v>
      </c>
      <c r="N451" s="15">
        <v>4294151.8</v>
      </c>
      <c r="P451" s="18">
        <f t="shared" si="135"/>
        <v>9968987.8</v>
      </c>
      <c r="Q451" s="15">
        <v>6238556</v>
      </c>
      <c r="S451" s="15">
        <v>205772</v>
      </c>
      <c r="T451" s="19">
        <f t="shared" si="136"/>
        <v>6444328</v>
      </c>
      <c r="U451" s="18">
        <f t="shared" si="137"/>
        <v>20302217.740000002</v>
      </c>
      <c r="V451" s="20">
        <f t="shared" si="138"/>
        <v>1.901794105695332</v>
      </c>
      <c r="W451" s="20">
        <f aca="true" t="shared" si="151" ref="W451:W514">(S451/$E451)*100</f>
        <v>0.0627286148777281</v>
      </c>
      <c r="X451" s="20">
        <f t="shared" si="139"/>
        <v>0</v>
      </c>
      <c r="Y451" s="20">
        <f t="shared" si="140"/>
        <v>1.9645227205730604</v>
      </c>
      <c r="Z451" s="21">
        <f t="shared" si="141"/>
        <v>3.038998485833689</v>
      </c>
      <c r="AA451" s="21">
        <f t="shared" si="142"/>
        <v>1.1855132481168948</v>
      </c>
      <c r="AB451" s="22"/>
      <c r="AC451" s="21">
        <f t="shared" si="143"/>
        <v>6.189034454523645</v>
      </c>
      <c r="AD451" s="30">
        <v>156789.1891891892</v>
      </c>
      <c r="AE451" s="24">
        <f t="shared" si="144"/>
        <v>9703.736939887182</v>
      </c>
      <c r="AF451" s="25"/>
      <c r="AG451" s="26">
        <f t="shared" si="145"/>
        <v>582138952.9724933</v>
      </c>
      <c r="AH451" s="20">
        <f t="shared" si="146"/>
        <v>0.6680367153138703</v>
      </c>
      <c r="AI451" s="20">
        <f t="shared" si="147"/>
        <v>1.7124756467672844</v>
      </c>
      <c r="AJ451" s="20">
        <f t="shared" si="148"/>
        <v>1.0716609785593199</v>
      </c>
      <c r="AK451" s="20">
        <f t="shared" si="149"/>
        <v>1.1070085530429197</v>
      </c>
      <c r="AL451" s="20">
        <f t="shared" si="150"/>
        <v>3.487</v>
      </c>
    </row>
    <row r="452" spans="1:38" ht="15">
      <c r="A452" s="12" t="s">
        <v>940</v>
      </c>
      <c r="B452" s="13" t="s">
        <v>941</v>
      </c>
      <c r="C452" s="14" t="s">
        <v>935</v>
      </c>
      <c r="D452" s="61"/>
      <c r="E452" s="32">
        <v>1229305395</v>
      </c>
      <c r="F452" s="29">
        <v>52.16</v>
      </c>
      <c r="G452" s="17">
        <f t="shared" si="133"/>
        <v>0.5216</v>
      </c>
      <c r="H452" s="15">
        <v>15573901.91</v>
      </c>
      <c r="K452" s="15">
        <v>249821.43</v>
      </c>
      <c r="L452" s="18">
        <f t="shared" si="134"/>
        <v>15823723.34</v>
      </c>
      <c r="M452" s="15">
        <v>34110878</v>
      </c>
      <c r="P452" s="18">
        <f t="shared" si="135"/>
        <v>34110878</v>
      </c>
      <c r="Q452" s="15">
        <v>12862498.56</v>
      </c>
      <c r="S452" s="15">
        <v>832182.44</v>
      </c>
      <c r="T452" s="19">
        <f t="shared" si="136"/>
        <v>13694681</v>
      </c>
      <c r="U452" s="18">
        <f t="shared" si="137"/>
        <v>63629282.34</v>
      </c>
      <c r="V452" s="20">
        <f t="shared" si="138"/>
        <v>1.0463224689581714</v>
      </c>
      <c r="W452" s="20">
        <f t="shared" si="151"/>
        <v>0.06769533782124172</v>
      </c>
      <c r="X452" s="20">
        <f t="shared" si="139"/>
        <v>0</v>
      </c>
      <c r="Y452" s="20">
        <f t="shared" si="140"/>
        <v>1.114017806779413</v>
      </c>
      <c r="Z452" s="21">
        <f t="shared" si="141"/>
        <v>2.774809102664029</v>
      </c>
      <c r="AA452" s="21">
        <f t="shared" si="142"/>
        <v>1.2872084841049607</v>
      </c>
      <c r="AB452" s="22"/>
      <c r="AC452" s="21">
        <f t="shared" si="143"/>
        <v>5.176035393548403</v>
      </c>
      <c r="AD452" s="30">
        <v>183475.33418787768</v>
      </c>
      <c r="AE452" s="24">
        <f t="shared" si="144"/>
        <v>9496.748235995763</v>
      </c>
      <c r="AF452" s="25"/>
      <c r="AG452" s="26">
        <f t="shared" si="145"/>
        <v>2356797152.990798</v>
      </c>
      <c r="AH452" s="20">
        <f t="shared" si="146"/>
        <v>0.6714079453091474</v>
      </c>
      <c r="AI452" s="20">
        <f t="shared" si="147"/>
        <v>1.4473404279495572</v>
      </c>
      <c r="AJ452" s="20">
        <f t="shared" si="148"/>
        <v>0.545761799808582</v>
      </c>
      <c r="AK452" s="20">
        <f t="shared" si="149"/>
        <v>0.5810716880161417</v>
      </c>
      <c r="AL452" s="20">
        <f t="shared" si="150"/>
        <v>2.6990000000000003</v>
      </c>
    </row>
    <row r="453" spans="1:38" ht="15">
      <c r="A453" s="12" t="s">
        <v>942</v>
      </c>
      <c r="B453" s="13" t="s">
        <v>943</v>
      </c>
      <c r="C453" s="14" t="s">
        <v>935</v>
      </c>
      <c r="D453" s="61"/>
      <c r="E453" s="32">
        <v>1885661100</v>
      </c>
      <c r="F453" s="29">
        <v>106.3</v>
      </c>
      <c r="G453" s="17">
        <f t="shared" si="133"/>
        <v>1.063</v>
      </c>
      <c r="H453" s="15">
        <v>11803005.5</v>
      </c>
      <c r="K453" s="15">
        <v>189293.45</v>
      </c>
      <c r="L453" s="18">
        <f t="shared" si="134"/>
        <v>11992298.95</v>
      </c>
      <c r="M453" s="15">
        <v>12574527</v>
      </c>
      <c r="N453" s="15">
        <v>7265808.92</v>
      </c>
      <c r="P453" s="18">
        <f t="shared" si="135"/>
        <v>19840335.92</v>
      </c>
      <c r="Q453" s="15">
        <v>10793265</v>
      </c>
      <c r="R453" s="15">
        <v>94283</v>
      </c>
      <c r="S453" s="15">
        <v>635582</v>
      </c>
      <c r="T453" s="19">
        <f t="shared" si="136"/>
        <v>11523130</v>
      </c>
      <c r="U453" s="18">
        <f t="shared" si="137"/>
        <v>43355764.870000005</v>
      </c>
      <c r="V453" s="20">
        <f t="shared" si="138"/>
        <v>0.5723862575305817</v>
      </c>
      <c r="W453" s="20">
        <f t="shared" si="151"/>
        <v>0.03370605672461504</v>
      </c>
      <c r="X453" s="20">
        <f t="shared" si="139"/>
        <v>0.0049999970832510674</v>
      </c>
      <c r="Y453" s="20">
        <f t="shared" si="140"/>
        <v>0.6110923113384478</v>
      </c>
      <c r="Z453" s="21">
        <f t="shared" si="141"/>
        <v>1.0521687020005877</v>
      </c>
      <c r="AA453" s="21">
        <f t="shared" si="142"/>
        <v>0.6359731846830801</v>
      </c>
      <c r="AB453" s="22"/>
      <c r="AC453" s="21">
        <f t="shared" si="143"/>
        <v>2.299234198022116</v>
      </c>
      <c r="AD453" s="30">
        <v>378556.298129813</v>
      </c>
      <c r="AE453" s="24">
        <f t="shared" si="144"/>
        <v>8703.895865367214</v>
      </c>
      <c r="AF453" s="25"/>
      <c r="AG453" s="26">
        <f t="shared" si="145"/>
        <v>1773905079.9623706</v>
      </c>
      <c r="AH453" s="20">
        <f t="shared" si="146"/>
        <v>0.6760394953181141</v>
      </c>
      <c r="AI453" s="20">
        <f t="shared" si="147"/>
        <v>1.1184553302266247</v>
      </c>
      <c r="AJ453" s="20">
        <f t="shared" si="148"/>
        <v>0.6084465917550084</v>
      </c>
      <c r="AK453" s="20">
        <f t="shared" si="149"/>
        <v>0.6495911269527701</v>
      </c>
      <c r="AL453" s="20">
        <f t="shared" si="150"/>
        <v>2.444</v>
      </c>
    </row>
    <row r="454" spans="1:38" ht="15">
      <c r="A454" s="12" t="s">
        <v>944</v>
      </c>
      <c r="B454" s="13" t="s">
        <v>945</v>
      </c>
      <c r="C454" s="14" t="s">
        <v>935</v>
      </c>
      <c r="D454" s="61"/>
      <c r="E454" s="32">
        <v>1182210880</v>
      </c>
      <c r="F454" s="29">
        <v>88.88</v>
      </c>
      <c r="G454" s="17">
        <f t="shared" si="133"/>
        <v>0.8887999999999999</v>
      </c>
      <c r="H454" s="15">
        <v>8023448.28</v>
      </c>
      <c r="K454" s="15">
        <v>128525.1</v>
      </c>
      <c r="L454" s="18">
        <f t="shared" si="134"/>
        <v>8151973.38</v>
      </c>
      <c r="M454" s="15">
        <v>9719147</v>
      </c>
      <c r="N454" s="15">
        <v>3080007.21</v>
      </c>
      <c r="P454" s="18">
        <f t="shared" si="135"/>
        <v>12799154.21</v>
      </c>
      <c r="Q454" s="15">
        <v>8955223</v>
      </c>
      <c r="S454" s="15">
        <v>462186</v>
      </c>
      <c r="T454" s="19">
        <f t="shared" si="136"/>
        <v>9417409</v>
      </c>
      <c r="U454" s="18">
        <f t="shared" si="137"/>
        <v>30368536.590000004</v>
      </c>
      <c r="V454" s="20">
        <f t="shared" si="138"/>
        <v>0.7574979347170278</v>
      </c>
      <c r="W454" s="20">
        <f t="shared" si="151"/>
        <v>0.03909505552850267</v>
      </c>
      <c r="X454" s="20">
        <f t="shared" si="139"/>
        <v>0</v>
      </c>
      <c r="Y454" s="20">
        <f t="shared" si="140"/>
        <v>0.7965929902455305</v>
      </c>
      <c r="Z454" s="21">
        <f t="shared" si="141"/>
        <v>1.082645611415791</v>
      </c>
      <c r="AA454" s="21">
        <f t="shared" si="142"/>
        <v>0.6895532360520993</v>
      </c>
      <c r="AB454" s="22"/>
      <c r="AC454" s="21">
        <f t="shared" si="143"/>
        <v>2.5687918377134205</v>
      </c>
      <c r="AD454" s="30">
        <v>376872.7705922396</v>
      </c>
      <c r="AE454" s="24">
        <f t="shared" si="144"/>
        <v>9681.076969537875</v>
      </c>
      <c r="AF454" s="25"/>
      <c r="AG454" s="26">
        <f t="shared" si="145"/>
        <v>1330120252.0252028</v>
      </c>
      <c r="AH454" s="20">
        <f t="shared" si="146"/>
        <v>0.6128749162031057</v>
      </c>
      <c r="AI454" s="20">
        <f t="shared" si="147"/>
        <v>0.9622554194263546</v>
      </c>
      <c r="AJ454" s="20">
        <f t="shared" si="148"/>
        <v>0.6732641643764942</v>
      </c>
      <c r="AK454" s="20">
        <f t="shared" si="149"/>
        <v>0.7080118497302273</v>
      </c>
      <c r="AL454" s="20">
        <f t="shared" si="150"/>
        <v>2.283</v>
      </c>
    </row>
    <row r="455" spans="1:38" ht="15">
      <c r="A455" s="12" t="s">
        <v>946</v>
      </c>
      <c r="B455" s="13" t="s">
        <v>947</v>
      </c>
      <c r="C455" s="14" t="s">
        <v>935</v>
      </c>
      <c r="D455" s="61" t="s">
        <v>1171</v>
      </c>
      <c r="E455" s="32">
        <v>1343561300</v>
      </c>
      <c r="F455" s="29">
        <v>41.79</v>
      </c>
      <c r="G455" s="17">
        <f t="shared" si="133"/>
        <v>0.4179</v>
      </c>
      <c r="H455" s="15">
        <v>20646790.810000002</v>
      </c>
      <c r="K455" s="15">
        <v>336083.1</v>
      </c>
      <c r="L455" s="18">
        <f t="shared" si="134"/>
        <v>20982873.910000004</v>
      </c>
      <c r="M455" s="15">
        <v>17064451.5</v>
      </c>
      <c r="P455" s="18">
        <f t="shared" si="135"/>
        <v>17064451.5</v>
      </c>
      <c r="Q455" s="15">
        <v>56336298.91</v>
      </c>
      <c r="S455" s="15">
        <v>1095709.09</v>
      </c>
      <c r="T455" s="19">
        <f t="shared" si="136"/>
        <v>57432008</v>
      </c>
      <c r="U455" s="18">
        <f t="shared" si="137"/>
        <v>95479333.41</v>
      </c>
      <c r="V455" s="20">
        <f t="shared" si="138"/>
        <v>4.193057578392589</v>
      </c>
      <c r="W455" s="20">
        <f t="shared" si="151"/>
        <v>0.08155259384145704</v>
      </c>
      <c r="X455" s="20">
        <f t="shared" si="139"/>
        <v>0</v>
      </c>
      <c r="Y455" s="20">
        <f t="shared" si="140"/>
        <v>4.274610172234047</v>
      </c>
      <c r="Z455" s="21">
        <f t="shared" si="141"/>
        <v>1.2700910259918918</v>
      </c>
      <c r="AA455" s="21">
        <f t="shared" si="142"/>
        <v>1.5617355092022973</v>
      </c>
      <c r="AB455" s="22"/>
      <c r="AC455" s="21">
        <f t="shared" si="143"/>
        <v>7.106436707428235</v>
      </c>
      <c r="AD455" s="30">
        <v>130552.25540025413</v>
      </c>
      <c r="AE455" s="24">
        <f t="shared" si="144"/>
        <v>9277.613400139118</v>
      </c>
      <c r="AF455" s="25"/>
      <c r="AG455" s="26">
        <f t="shared" si="145"/>
        <v>3215030629.337162</v>
      </c>
      <c r="AH455" s="20">
        <f t="shared" si="146"/>
        <v>0.6526492692956399</v>
      </c>
      <c r="AI455" s="20">
        <f t="shared" si="147"/>
        <v>0.5307710397620116</v>
      </c>
      <c r="AJ455" s="20">
        <f t="shared" si="148"/>
        <v>1.7522787620102631</v>
      </c>
      <c r="AK455" s="20">
        <f t="shared" si="149"/>
        <v>1.7863595909766081</v>
      </c>
      <c r="AL455" s="20">
        <f t="shared" si="150"/>
        <v>2.97</v>
      </c>
    </row>
    <row r="456" spans="1:38" ht="15">
      <c r="A456" s="12" t="s">
        <v>948</v>
      </c>
      <c r="B456" s="13" t="s">
        <v>949</v>
      </c>
      <c r="C456" s="14" t="s">
        <v>935</v>
      </c>
      <c r="D456" s="61" t="s">
        <v>1171</v>
      </c>
      <c r="E456" s="32">
        <v>8911890115</v>
      </c>
      <c r="F456" s="29">
        <v>124.75</v>
      </c>
      <c r="G456" s="17">
        <f t="shared" si="133"/>
        <v>1.2475</v>
      </c>
      <c r="H456" s="15">
        <v>41714179.39</v>
      </c>
      <c r="K456" s="15">
        <v>752807.88</v>
      </c>
      <c r="L456" s="18">
        <f t="shared" si="134"/>
        <v>42466987.27</v>
      </c>
      <c r="M456" s="15">
        <v>39309081</v>
      </c>
      <c r="P456" s="18">
        <f t="shared" si="135"/>
        <v>39309081</v>
      </c>
      <c r="Q456" s="15">
        <v>139657735.9</v>
      </c>
      <c r="S456" s="15">
        <v>2689929.67</v>
      </c>
      <c r="T456" s="19">
        <f t="shared" si="136"/>
        <v>142347665.57</v>
      </c>
      <c r="U456" s="18">
        <f t="shared" si="137"/>
        <v>224123733.83999997</v>
      </c>
      <c r="V456" s="20">
        <f t="shared" si="138"/>
        <v>1.5670944558095015</v>
      </c>
      <c r="W456" s="20">
        <f t="shared" si="151"/>
        <v>0.030183604547282954</v>
      </c>
      <c r="X456" s="20">
        <f t="shared" si="139"/>
        <v>0</v>
      </c>
      <c r="Y456" s="20">
        <f t="shared" si="140"/>
        <v>1.5972780603567844</v>
      </c>
      <c r="Z456" s="21">
        <f t="shared" si="141"/>
        <v>0.4410857909237136</v>
      </c>
      <c r="AA456" s="21">
        <f t="shared" si="142"/>
        <v>0.4765205441494607</v>
      </c>
      <c r="AB456" s="22"/>
      <c r="AC456" s="21">
        <f t="shared" si="143"/>
        <v>2.5148843954299585</v>
      </c>
      <c r="AD456" s="30">
        <v>340957.4553490991</v>
      </c>
      <c r="AE456" s="24">
        <f t="shared" si="144"/>
        <v>8574.685839629561</v>
      </c>
      <c r="AF456" s="25"/>
      <c r="AG456" s="26">
        <f t="shared" si="145"/>
        <v>7143799691.382765</v>
      </c>
      <c r="AH456" s="20">
        <f t="shared" si="146"/>
        <v>0.5944593788264524</v>
      </c>
      <c r="AI456" s="20">
        <f t="shared" si="147"/>
        <v>0.5502545241773328</v>
      </c>
      <c r="AJ456" s="20">
        <f t="shared" si="148"/>
        <v>1.9549503336223535</v>
      </c>
      <c r="AK456" s="20">
        <f t="shared" si="149"/>
        <v>1.9926043802950888</v>
      </c>
      <c r="AL456" s="20">
        <f t="shared" si="150"/>
        <v>3.1370000000000005</v>
      </c>
    </row>
    <row r="457" spans="1:38" ht="15">
      <c r="A457" s="12" t="s">
        <v>950</v>
      </c>
      <c r="B457" s="13" t="s">
        <v>951</v>
      </c>
      <c r="C457" s="14" t="s">
        <v>935</v>
      </c>
      <c r="D457" s="61"/>
      <c r="E457" s="32">
        <v>625609300</v>
      </c>
      <c r="F457" s="29">
        <v>53.34</v>
      </c>
      <c r="G457" s="17">
        <f t="shared" si="133"/>
        <v>0.5334</v>
      </c>
      <c r="H457" s="15">
        <v>7875572.54</v>
      </c>
      <c r="K457" s="15">
        <v>126333.29</v>
      </c>
      <c r="L457" s="18">
        <f t="shared" si="134"/>
        <v>8001905.83</v>
      </c>
      <c r="M457" s="15">
        <v>22716296</v>
      </c>
      <c r="P457" s="18">
        <f t="shared" si="135"/>
        <v>22716296</v>
      </c>
      <c r="Q457" s="15">
        <v>8919269</v>
      </c>
      <c r="R457" s="15">
        <v>62561</v>
      </c>
      <c r="S457" s="15">
        <v>420314</v>
      </c>
      <c r="T457" s="19">
        <f t="shared" si="136"/>
        <v>9402144</v>
      </c>
      <c r="U457" s="18">
        <f t="shared" si="137"/>
        <v>40120345.83</v>
      </c>
      <c r="V457" s="20">
        <f t="shared" si="138"/>
        <v>1.4256931602519336</v>
      </c>
      <c r="W457" s="20">
        <f t="shared" si="151"/>
        <v>0.0671847429378048</v>
      </c>
      <c r="X457" s="20">
        <f t="shared" si="139"/>
        <v>0.010000011189091978</v>
      </c>
      <c r="Y457" s="20">
        <f t="shared" si="140"/>
        <v>1.5028779143788302</v>
      </c>
      <c r="Z457" s="21">
        <f t="shared" si="141"/>
        <v>3.631067504910813</v>
      </c>
      <c r="AA457" s="21">
        <f t="shared" si="142"/>
        <v>1.2790580047323465</v>
      </c>
      <c r="AB457" s="22"/>
      <c r="AC457" s="21">
        <f t="shared" si="143"/>
        <v>6.413003424021989</v>
      </c>
      <c r="AD457" s="30">
        <v>145360.23738872402</v>
      </c>
      <c r="AE457" s="24">
        <f t="shared" si="144"/>
        <v>9321.957000905362</v>
      </c>
      <c r="AF457" s="25"/>
      <c r="AG457" s="26">
        <f t="shared" si="145"/>
        <v>1172870828.6464193</v>
      </c>
      <c r="AH457" s="20">
        <f t="shared" si="146"/>
        <v>0.6822495397242336</v>
      </c>
      <c r="AI457" s="20">
        <f t="shared" si="147"/>
        <v>1.9368114071194271</v>
      </c>
      <c r="AJ457" s="20">
        <f t="shared" si="148"/>
        <v>0.7604647316783814</v>
      </c>
      <c r="AK457" s="20">
        <f t="shared" si="149"/>
        <v>0.8016350795296681</v>
      </c>
      <c r="AL457" s="20">
        <f t="shared" si="150"/>
        <v>3.4210000000000003</v>
      </c>
    </row>
    <row r="458" spans="1:38" ht="15">
      <c r="A458" s="12" t="s">
        <v>952</v>
      </c>
      <c r="B458" s="13" t="s">
        <v>953</v>
      </c>
      <c r="C458" s="14" t="s">
        <v>935</v>
      </c>
      <c r="D458" s="61"/>
      <c r="E458" s="32">
        <v>180537032</v>
      </c>
      <c r="F458" s="29">
        <v>70.95</v>
      </c>
      <c r="G458" s="17">
        <f t="shared" si="133"/>
        <v>0.7095</v>
      </c>
      <c r="H458" s="15">
        <v>1934815.28</v>
      </c>
      <c r="K458" s="15">
        <v>31195.71</v>
      </c>
      <c r="L458" s="18">
        <f t="shared" si="134"/>
        <v>1966010.99</v>
      </c>
      <c r="M458" s="15">
        <v>2854250</v>
      </c>
      <c r="N458" s="15">
        <v>2644004.08</v>
      </c>
      <c r="P458" s="18">
        <f t="shared" si="135"/>
        <v>5498254.08</v>
      </c>
      <c r="Q458" s="15">
        <v>3855212</v>
      </c>
      <c r="T458" s="19">
        <f t="shared" si="136"/>
        <v>3855212</v>
      </c>
      <c r="U458" s="18">
        <f t="shared" si="137"/>
        <v>11319477.07</v>
      </c>
      <c r="V458" s="20">
        <f t="shared" si="138"/>
        <v>2.135413414794589</v>
      </c>
      <c r="W458" s="20">
        <f t="shared" si="151"/>
        <v>0</v>
      </c>
      <c r="X458" s="20">
        <f t="shared" si="139"/>
        <v>0</v>
      </c>
      <c r="Y458" s="20">
        <f t="shared" si="140"/>
        <v>2.135413414794589</v>
      </c>
      <c r="Z458" s="21">
        <f t="shared" si="141"/>
        <v>3.045499318943052</v>
      </c>
      <c r="AA458" s="21">
        <f t="shared" si="142"/>
        <v>1.0889793457998136</v>
      </c>
      <c r="AB458" s="22"/>
      <c r="AC458" s="21">
        <f t="shared" si="143"/>
        <v>6.269892079537455</v>
      </c>
      <c r="AD458" s="30">
        <v>147133.82488479262</v>
      </c>
      <c r="AE458" s="24">
        <f t="shared" si="144"/>
        <v>9225.132032772122</v>
      </c>
      <c r="AF458" s="25"/>
      <c r="AG458" s="26">
        <f t="shared" si="145"/>
        <v>254456704.72163495</v>
      </c>
      <c r="AH458" s="20">
        <f t="shared" si="146"/>
        <v>0.7726308458449677</v>
      </c>
      <c r="AI458" s="20">
        <f t="shared" si="147"/>
        <v>2.1607817667900955</v>
      </c>
      <c r="AJ458" s="20">
        <f t="shared" si="148"/>
        <v>1.515075817796761</v>
      </c>
      <c r="AK458" s="20">
        <f t="shared" si="149"/>
        <v>1.515075817796761</v>
      </c>
      <c r="AL458" s="20">
        <f t="shared" si="150"/>
        <v>4.449</v>
      </c>
    </row>
    <row r="459" spans="1:38" ht="15">
      <c r="A459" s="12" t="s">
        <v>954</v>
      </c>
      <c r="B459" s="13" t="s">
        <v>955</v>
      </c>
      <c r="C459" s="14" t="s">
        <v>935</v>
      </c>
      <c r="D459" s="61"/>
      <c r="E459" s="32">
        <v>1710756000</v>
      </c>
      <c r="F459" s="29">
        <v>102.58</v>
      </c>
      <c r="G459" s="17">
        <f t="shared" si="133"/>
        <v>1.0258</v>
      </c>
      <c r="H459" s="15">
        <v>10825098.040000001</v>
      </c>
      <c r="K459" s="15">
        <v>173267.68</v>
      </c>
      <c r="L459" s="18">
        <f t="shared" si="134"/>
        <v>10998365.72</v>
      </c>
      <c r="M459" s="15">
        <v>16774455</v>
      </c>
      <c r="N459" s="15">
        <v>8980548.85</v>
      </c>
      <c r="P459" s="18">
        <f t="shared" si="135"/>
        <v>25755003.85</v>
      </c>
      <c r="Q459" s="15">
        <v>10635594</v>
      </c>
      <c r="R459" s="15">
        <v>171076</v>
      </c>
      <c r="T459" s="19">
        <f t="shared" si="136"/>
        <v>10806670</v>
      </c>
      <c r="U459" s="18">
        <f t="shared" si="137"/>
        <v>47560039.57</v>
      </c>
      <c r="V459" s="20">
        <f t="shared" si="138"/>
        <v>0.6216897091110596</v>
      </c>
      <c r="W459" s="20">
        <f t="shared" si="151"/>
        <v>0</v>
      </c>
      <c r="X459" s="20">
        <f t="shared" si="139"/>
        <v>0.010000023381475792</v>
      </c>
      <c r="Y459" s="20">
        <f t="shared" si="140"/>
        <v>0.6316897324925355</v>
      </c>
      <c r="Z459" s="21">
        <f t="shared" si="141"/>
        <v>1.505474997603399</v>
      </c>
      <c r="AA459" s="21">
        <f t="shared" si="142"/>
        <v>0.6428950545840553</v>
      </c>
      <c r="AB459" s="22"/>
      <c r="AC459" s="21">
        <f t="shared" si="143"/>
        <v>2.7800597846799895</v>
      </c>
      <c r="AD459" s="30">
        <v>355672.1785383904</v>
      </c>
      <c r="AE459" s="24">
        <f t="shared" si="144"/>
        <v>9887.899200841004</v>
      </c>
      <c r="AF459" s="25"/>
      <c r="AG459" s="26">
        <f t="shared" si="145"/>
        <v>1667728602.0666795</v>
      </c>
      <c r="AH459" s="20">
        <f t="shared" si="146"/>
        <v>0.659481746992324</v>
      </c>
      <c r="AI459" s="20">
        <f t="shared" si="147"/>
        <v>1.5443162525415668</v>
      </c>
      <c r="AJ459" s="20">
        <f t="shared" si="148"/>
        <v>0.6377293036061251</v>
      </c>
      <c r="AK459" s="20">
        <f t="shared" si="149"/>
        <v>0.647987327590843</v>
      </c>
      <c r="AL459" s="20">
        <f t="shared" si="150"/>
        <v>2.8510000000000004</v>
      </c>
    </row>
    <row r="460" spans="1:38" ht="15">
      <c r="A460" s="12" t="s">
        <v>956</v>
      </c>
      <c r="B460" s="13" t="s">
        <v>957</v>
      </c>
      <c r="C460" s="14" t="s">
        <v>935</v>
      </c>
      <c r="D460" s="61"/>
      <c r="E460" s="32">
        <v>2378332462</v>
      </c>
      <c r="F460" s="29">
        <v>110.79</v>
      </c>
      <c r="G460" s="17">
        <f t="shared" si="133"/>
        <v>1.1079</v>
      </c>
      <c r="H460" s="15">
        <v>14536843.209999999</v>
      </c>
      <c r="K460" s="15">
        <v>233855.23</v>
      </c>
      <c r="L460" s="18">
        <f t="shared" si="134"/>
        <v>14770698.44</v>
      </c>
      <c r="M460" s="15">
        <v>13448163</v>
      </c>
      <c r="N460" s="15">
        <v>9497283.61</v>
      </c>
      <c r="P460" s="18">
        <f t="shared" si="135"/>
        <v>22945446.61</v>
      </c>
      <c r="Q460" s="15">
        <v>10480041</v>
      </c>
      <c r="S460" s="15">
        <v>784258</v>
      </c>
      <c r="T460" s="19">
        <f t="shared" si="136"/>
        <v>11264299</v>
      </c>
      <c r="U460" s="18">
        <f t="shared" si="137"/>
        <v>48980444.05</v>
      </c>
      <c r="V460" s="20">
        <f t="shared" si="138"/>
        <v>0.44064659451299204</v>
      </c>
      <c r="W460" s="20">
        <f t="shared" si="151"/>
        <v>0.032975120700345556</v>
      </c>
      <c r="X460" s="20">
        <f t="shared" si="139"/>
        <v>0</v>
      </c>
      <c r="Y460" s="20">
        <f t="shared" si="140"/>
        <v>0.4736217152133375</v>
      </c>
      <c r="Z460" s="21">
        <f t="shared" si="141"/>
        <v>0.9647703580812496</v>
      </c>
      <c r="AA460" s="21">
        <f t="shared" si="142"/>
        <v>0.6210527197521807</v>
      </c>
      <c r="AB460" s="22"/>
      <c r="AC460" s="21">
        <f t="shared" si="143"/>
        <v>2.059444793046768</v>
      </c>
      <c r="AD460" s="30">
        <v>402016.00583090377</v>
      </c>
      <c r="AE460" s="24">
        <f t="shared" si="144"/>
        <v>8279.297699299139</v>
      </c>
      <c r="AF460" s="25"/>
      <c r="AG460" s="26">
        <f t="shared" si="145"/>
        <v>2146703188.0133584</v>
      </c>
      <c r="AH460" s="20">
        <f t="shared" si="146"/>
        <v>0.6880643082134411</v>
      </c>
      <c r="AI460" s="20">
        <f t="shared" si="147"/>
        <v>1.0688690797182165</v>
      </c>
      <c r="AJ460" s="20">
        <f t="shared" si="148"/>
        <v>0.48819236206094396</v>
      </c>
      <c r="AK460" s="20">
        <f t="shared" si="149"/>
        <v>0.5247254982848568</v>
      </c>
      <c r="AL460" s="20">
        <f t="shared" si="150"/>
        <v>2.282</v>
      </c>
    </row>
    <row r="461" spans="1:38" ht="15">
      <c r="A461" s="12" t="s">
        <v>958</v>
      </c>
      <c r="B461" s="13" t="s">
        <v>959</v>
      </c>
      <c r="C461" s="14" t="s">
        <v>935</v>
      </c>
      <c r="D461" s="61"/>
      <c r="E461" s="32">
        <v>584119384</v>
      </c>
      <c r="F461" s="29">
        <v>45.1</v>
      </c>
      <c r="G461" s="17">
        <f t="shared" si="133"/>
        <v>0.451</v>
      </c>
      <c r="H461" s="15">
        <v>8411747.33</v>
      </c>
      <c r="K461" s="15">
        <v>134701.87</v>
      </c>
      <c r="L461" s="18">
        <f t="shared" si="134"/>
        <v>8546449.2</v>
      </c>
      <c r="M461" s="15">
        <v>13077394</v>
      </c>
      <c r="N461" s="15">
        <v>7077663.15</v>
      </c>
      <c r="P461" s="18">
        <f t="shared" si="135"/>
        <v>20155057.15</v>
      </c>
      <c r="Q461" s="15">
        <v>8696903.5</v>
      </c>
      <c r="R461" s="15">
        <v>58411</v>
      </c>
      <c r="S461" s="15">
        <v>443876.4</v>
      </c>
      <c r="T461" s="19">
        <f t="shared" si="136"/>
        <v>9199190.9</v>
      </c>
      <c r="U461" s="18">
        <f t="shared" si="137"/>
        <v>37900697.25</v>
      </c>
      <c r="V461" s="20">
        <f t="shared" si="138"/>
        <v>1.4888914386720642</v>
      </c>
      <c r="W461" s="20">
        <f t="shared" si="151"/>
        <v>0.07599069850419482</v>
      </c>
      <c r="X461" s="20">
        <f t="shared" si="139"/>
        <v>0.009999839347909743</v>
      </c>
      <c r="Y461" s="20">
        <f t="shared" si="140"/>
        <v>1.574881976524169</v>
      </c>
      <c r="Z461" s="21">
        <f t="shared" si="141"/>
        <v>3.4505030481919428</v>
      </c>
      <c r="AA461" s="21">
        <f t="shared" si="142"/>
        <v>1.46313398152868</v>
      </c>
      <c r="AB461" s="22"/>
      <c r="AC461" s="21">
        <f t="shared" si="143"/>
        <v>6.4885190062447915</v>
      </c>
      <c r="AD461" s="30">
        <v>130856.90051546392</v>
      </c>
      <c r="AE461" s="24">
        <f t="shared" si="144"/>
        <v>8490.674860928715</v>
      </c>
      <c r="AF461" s="25"/>
      <c r="AG461" s="26">
        <f t="shared" si="145"/>
        <v>1295164931.263858</v>
      </c>
      <c r="AH461" s="20">
        <f t="shared" si="146"/>
        <v>0.6598734256694346</v>
      </c>
      <c r="AI461" s="20">
        <f t="shared" si="147"/>
        <v>1.5561768747345661</v>
      </c>
      <c r="AJ461" s="20">
        <f t="shared" si="148"/>
        <v>0.671490038841101</v>
      </c>
      <c r="AK461" s="20">
        <f t="shared" si="149"/>
        <v>0.7102717714124002</v>
      </c>
      <c r="AL461" s="20">
        <f t="shared" si="150"/>
        <v>2.926</v>
      </c>
    </row>
    <row r="462" spans="1:38" ht="15">
      <c r="A462" s="12" t="s">
        <v>960</v>
      </c>
      <c r="B462" s="13" t="s">
        <v>961</v>
      </c>
      <c r="C462" s="14" t="s">
        <v>935</v>
      </c>
      <c r="D462" s="61"/>
      <c r="E462" s="32">
        <v>5229661995</v>
      </c>
      <c r="F462" s="29">
        <v>54.77</v>
      </c>
      <c r="G462" s="17">
        <f t="shared" si="133"/>
        <v>0.5477000000000001</v>
      </c>
      <c r="H462" s="15">
        <v>63731817.78</v>
      </c>
      <c r="K462" s="15">
        <v>1023542.43</v>
      </c>
      <c r="L462" s="18">
        <f t="shared" si="134"/>
        <v>64755360.21</v>
      </c>
      <c r="M462" s="15">
        <v>130210455</v>
      </c>
      <c r="P462" s="18">
        <f t="shared" si="135"/>
        <v>130210455</v>
      </c>
      <c r="Q462" s="15">
        <v>55178972</v>
      </c>
      <c r="R462" s="15">
        <v>1045932</v>
      </c>
      <c r="S462" s="15">
        <v>3422306</v>
      </c>
      <c r="T462" s="19">
        <f t="shared" si="136"/>
        <v>59647210</v>
      </c>
      <c r="U462" s="18">
        <f t="shared" si="137"/>
        <v>254613025.21</v>
      </c>
      <c r="V462" s="20">
        <f t="shared" si="138"/>
        <v>1.0551154558890379</v>
      </c>
      <c r="W462" s="20">
        <f t="shared" si="151"/>
        <v>0.06544029046756777</v>
      </c>
      <c r="X462" s="20">
        <f t="shared" si="139"/>
        <v>0.01999999237044382</v>
      </c>
      <c r="Y462" s="20">
        <f t="shared" si="140"/>
        <v>1.1405557387270493</v>
      </c>
      <c r="Z462" s="21">
        <f t="shared" si="141"/>
        <v>2.489844565948855</v>
      </c>
      <c r="AA462" s="21">
        <f t="shared" si="142"/>
        <v>1.238232227473049</v>
      </c>
      <c r="AB462" s="22"/>
      <c r="AC462" s="21">
        <f t="shared" si="143"/>
        <v>4.868632532148954</v>
      </c>
      <c r="AD462" s="30">
        <v>228818.34063756978</v>
      </c>
      <c r="AE462" s="24">
        <f t="shared" si="144"/>
        <v>11140.324171804134</v>
      </c>
      <c r="AF462" s="25"/>
      <c r="AG462" s="26">
        <f t="shared" si="145"/>
        <v>9548406052.58353</v>
      </c>
      <c r="AH462" s="20">
        <f t="shared" si="146"/>
        <v>0.678179790986989</v>
      </c>
      <c r="AI462" s="20">
        <f t="shared" si="147"/>
        <v>1.363687868770188</v>
      </c>
      <c r="AJ462" s="20">
        <f t="shared" si="148"/>
        <v>0.5778867351904261</v>
      </c>
      <c r="AK462" s="20">
        <f t="shared" si="149"/>
        <v>0.6246823781008051</v>
      </c>
      <c r="AL462" s="20">
        <f t="shared" si="150"/>
        <v>2.6670000000000003</v>
      </c>
    </row>
    <row r="463" spans="1:38" ht="15">
      <c r="A463" s="12" t="s">
        <v>962</v>
      </c>
      <c r="B463" s="13" t="s">
        <v>963</v>
      </c>
      <c r="C463" s="14" t="s">
        <v>935</v>
      </c>
      <c r="D463" s="61"/>
      <c r="E463" s="32">
        <v>2782811262</v>
      </c>
      <c r="F463" s="29">
        <v>89.9</v>
      </c>
      <c r="G463" s="17">
        <f t="shared" si="133"/>
        <v>0.899</v>
      </c>
      <c r="H463" s="15">
        <v>18913182.24</v>
      </c>
      <c r="K463" s="15">
        <v>303993.35</v>
      </c>
      <c r="L463" s="18">
        <f t="shared" si="134"/>
        <v>19217175.59</v>
      </c>
      <c r="M463" s="15">
        <v>51725764</v>
      </c>
      <c r="P463" s="18">
        <f t="shared" si="135"/>
        <v>51725764</v>
      </c>
      <c r="Q463" s="15">
        <v>21889909.69</v>
      </c>
      <c r="R463" s="15">
        <v>160272</v>
      </c>
      <c r="S463" s="15">
        <v>1101239</v>
      </c>
      <c r="T463" s="19">
        <f t="shared" si="136"/>
        <v>23151420.69</v>
      </c>
      <c r="U463" s="18">
        <f t="shared" si="137"/>
        <v>94094360.27999999</v>
      </c>
      <c r="V463" s="20">
        <f t="shared" si="138"/>
        <v>0.786611366315507</v>
      </c>
      <c r="W463" s="20">
        <f t="shared" si="151"/>
        <v>0.039572895763277244</v>
      </c>
      <c r="X463" s="20">
        <f t="shared" si="139"/>
        <v>0.005759355734560772</v>
      </c>
      <c r="Y463" s="20">
        <f t="shared" si="140"/>
        <v>0.831943617813345</v>
      </c>
      <c r="Z463" s="21">
        <f t="shared" si="141"/>
        <v>1.8587593311241961</v>
      </c>
      <c r="AA463" s="21">
        <f t="shared" si="142"/>
        <v>0.6905669763672244</v>
      </c>
      <c r="AB463" s="22"/>
      <c r="AC463" s="21">
        <f t="shared" si="143"/>
        <v>3.381269925304765</v>
      </c>
      <c r="AD463" s="30">
        <v>248859.67758085512</v>
      </c>
      <c r="AE463" s="24">
        <f t="shared" si="144"/>
        <v>8414.617434251859</v>
      </c>
      <c r="AF463" s="25"/>
      <c r="AG463" s="26">
        <f t="shared" si="145"/>
        <v>3095451904.3381534</v>
      </c>
      <c r="AH463" s="20">
        <f t="shared" si="146"/>
        <v>0.6208197117541348</v>
      </c>
      <c r="AI463" s="20">
        <f t="shared" si="147"/>
        <v>1.6710246386806522</v>
      </c>
      <c r="AJ463" s="20">
        <f t="shared" si="148"/>
        <v>0.7071636183176407</v>
      </c>
      <c r="AK463" s="20">
        <f t="shared" si="149"/>
        <v>0.7479173124141971</v>
      </c>
      <c r="AL463" s="20">
        <f t="shared" si="150"/>
        <v>3.04</v>
      </c>
    </row>
    <row r="464" spans="1:38" ht="15">
      <c r="A464" s="12" t="s">
        <v>964</v>
      </c>
      <c r="B464" s="13" t="s">
        <v>965</v>
      </c>
      <c r="C464" s="14" t="s">
        <v>935</v>
      </c>
      <c r="D464" s="61"/>
      <c r="E464" s="32">
        <v>1681609376</v>
      </c>
      <c r="F464" s="29">
        <v>99.44</v>
      </c>
      <c r="G464" s="17">
        <f t="shared" si="133"/>
        <v>0.9944</v>
      </c>
      <c r="H464" s="15">
        <v>10980679.969999999</v>
      </c>
      <c r="K464" s="15">
        <v>176254.28</v>
      </c>
      <c r="L464" s="18">
        <f t="shared" si="134"/>
        <v>11156934.249999998</v>
      </c>
      <c r="M464" s="15">
        <v>14172939</v>
      </c>
      <c r="N464" s="15">
        <v>6244173.47</v>
      </c>
      <c r="P464" s="18">
        <f t="shared" si="135"/>
        <v>20417112.47</v>
      </c>
      <c r="Q464" s="15">
        <v>10889902</v>
      </c>
      <c r="R464" s="15">
        <v>168160</v>
      </c>
      <c r="S464" s="15">
        <v>585150</v>
      </c>
      <c r="T464" s="19">
        <f t="shared" si="136"/>
        <v>11643212</v>
      </c>
      <c r="U464" s="18">
        <f t="shared" si="137"/>
        <v>43217258.72</v>
      </c>
      <c r="V464" s="20">
        <f t="shared" si="138"/>
        <v>0.6475880876629936</v>
      </c>
      <c r="W464" s="20">
        <f t="shared" si="151"/>
        <v>0.03479702292050018</v>
      </c>
      <c r="X464" s="20">
        <f t="shared" si="139"/>
        <v>0.009999944243888422</v>
      </c>
      <c r="Y464" s="20">
        <f t="shared" si="140"/>
        <v>0.6923850548273822</v>
      </c>
      <c r="Z464" s="21">
        <f t="shared" si="141"/>
        <v>1.2141412126617448</v>
      </c>
      <c r="AA464" s="21">
        <f t="shared" si="142"/>
        <v>0.6634676524305962</v>
      </c>
      <c r="AB464" s="22"/>
      <c r="AC464" s="21">
        <f t="shared" si="143"/>
        <v>2.5699939199197233</v>
      </c>
      <c r="AD464" s="30">
        <v>365263.7745974955</v>
      </c>
      <c r="AE464" s="24">
        <f t="shared" si="144"/>
        <v>9387.256798824917</v>
      </c>
      <c r="AF464" s="25"/>
      <c r="AG464" s="26">
        <f t="shared" si="145"/>
        <v>1691079420.756235</v>
      </c>
      <c r="AH464" s="20">
        <f t="shared" si="146"/>
        <v>0.6597522335769849</v>
      </c>
      <c r="AI464" s="20">
        <f t="shared" si="147"/>
        <v>1.207342021870839</v>
      </c>
      <c r="AJ464" s="20">
        <f t="shared" si="148"/>
        <v>0.6439615943720809</v>
      </c>
      <c r="AK464" s="20">
        <f t="shared" si="149"/>
        <v>0.6885076985203489</v>
      </c>
      <c r="AL464" s="20">
        <f t="shared" si="150"/>
        <v>2.556</v>
      </c>
    </row>
    <row r="465" spans="1:38" ht="15">
      <c r="A465" s="12" t="s">
        <v>966</v>
      </c>
      <c r="B465" s="13" t="s">
        <v>967</v>
      </c>
      <c r="C465" s="14" t="s">
        <v>968</v>
      </c>
      <c r="D465" s="61"/>
      <c r="E465" s="32">
        <v>284851329</v>
      </c>
      <c r="F465" s="29">
        <v>101.62</v>
      </c>
      <c r="G465" s="17">
        <f t="shared" si="133"/>
        <v>1.0162</v>
      </c>
      <c r="H465" s="15">
        <v>2670176.83</v>
      </c>
      <c r="K465" s="15">
        <v>58077.15</v>
      </c>
      <c r="L465" s="18">
        <f t="shared" si="134"/>
        <v>2728253.98</v>
      </c>
      <c r="M465" s="15">
        <v>3644400</v>
      </c>
      <c r="P465" s="18">
        <f t="shared" si="135"/>
        <v>3644400</v>
      </c>
      <c r="Q465" s="15">
        <v>519900</v>
      </c>
      <c r="R465" s="15">
        <v>28485</v>
      </c>
      <c r="T465" s="19">
        <f t="shared" si="136"/>
        <v>548385</v>
      </c>
      <c r="U465" s="18">
        <f t="shared" si="137"/>
        <v>6921038.98</v>
      </c>
      <c r="V465" s="20">
        <f t="shared" si="138"/>
        <v>0.18251626272033297</v>
      </c>
      <c r="W465" s="20">
        <f t="shared" si="151"/>
        <v>0</v>
      </c>
      <c r="X465" s="20">
        <f t="shared" si="139"/>
        <v>0.00999995334408287</v>
      </c>
      <c r="Y465" s="20">
        <f t="shared" si="140"/>
        <v>0.19251621606441582</v>
      </c>
      <c r="Z465" s="21">
        <f t="shared" si="141"/>
        <v>1.2794042466974063</v>
      </c>
      <c r="AA465" s="21">
        <f t="shared" si="142"/>
        <v>0.957781727604297</v>
      </c>
      <c r="AB465" s="22"/>
      <c r="AC465" s="21">
        <f t="shared" si="143"/>
        <v>2.429702190366119</v>
      </c>
      <c r="AD465" s="30">
        <v>194639.38223938225</v>
      </c>
      <c r="AE465" s="24">
        <f t="shared" si="144"/>
        <v>4729.157333585354</v>
      </c>
      <c r="AF465" s="25"/>
      <c r="AG465" s="26">
        <f t="shared" si="145"/>
        <v>280310302.1058847</v>
      </c>
      <c r="AH465" s="20">
        <f t="shared" si="146"/>
        <v>0.9732977915914867</v>
      </c>
      <c r="AI465" s="20">
        <f t="shared" si="147"/>
        <v>1.300130595493904</v>
      </c>
      <c r="AJ465" s="20">
        <f t="shared" si="148"/>
        <v>0.18547302617640235</v>
      </c>
      <c r="AK465" s="20">
        <f t="shared" si="149"/>
        <v>0.19563497876465938</v>
      </c>
      <c r="AL465" s="20">
        <f t="shared" si="150"/>
        <v>2.4690000000000003</v>
      </c>
    </row>
    <row r="466" spans="1:38" ht="15">
      <c r="A466" s="12" t="s">
        <v>969</v>
      </c>
      <c r="B466" s="13" t="s">
        <v>970</v>
      </c>
      <c r="C466" s="14" t="s">
        <v>968</v>
      </c>
      <c r="D466" s="61"/>
      <c r="E466" s="32">
        <v>105247428</v>
      </c>
      <c r="F466" s="29">
        <v>105.46</v>
      </c>
      <c r="G466" s="17">
        <f t="shared" si="133"/>
        <v>1.0546</v>
      </c>
      <c r="H466" s="15">
        <v>1018849.97</v>
      </c>
      <c r="K466" s="15">
        <v>22164.66</v>
      </c>
      <c r="L466" s="18">
        <f t="shared" si="134"/>
        <v>1041014.63</v>
      </c>
      <c r="M466" s="15">
        <v>1257718</v>
      </c>
      <c r="P466" s="18">
        <f t="shared" si="135"/>
        <v>1257718</v>
      </c>
      <c r="Q466" s="15">
        <v>538500</v>
      </c>
      <c r="T466" s="19">
        <f t="shared" si="136"/>
        <v>538500</v>
      </c>
      <c r="U466" s="18">
        <f t="shared" si="137"/>
        <v>2837232.63</v>
      </c>
      <c r="V466" s="20">
        <f t="shared" si="138"/>
        <v>0.5116514581239933</v>
      </c>
      <c r="W466" s="20">
        <f t="shared" si="151"/>
        <v>0</v>
      </c>
      <c r="X466" s="20">
        <f t="shared" si="139"/>
        <v>0</v>
      </c>
      <c r="Y466" s="20">
        <f t="shared" si="140"/>
        <v>0.5116514581239933</v>
      </c>
      <c r="Z466" s="21">
        <f t="shared" si="141"/>
        <v>1.1950106752252416</v>
      </c>
      <c r="AA466" s="21">
        <f t="shared" si="142"/>
        <v>0.9891117054185876</v>
      </c>
      <c r="AB466" s="22"/>
      <c r="AC466" s="21">
        <f t="shared" si="143"/>
        <v>2.6957738387678223</v>
      </c>
      <c r="AD466" s="30">
        <v>168368.125</v>
      </c>
      <c r="AE466" s="24">
        <f t="shared" si="144"/>
        <v>4538.823866573905</v>
      </c>
      <c r="AF466" s="25"/>
      <c r="AG466" s="26">
        <f t="shared" si="145"/>
        <v>99798433.52930021</v>
      </c>
      <c r="AH466" s="20">
        <f t="shared" si="146"/>
        <v>1.0431172045344423</v>
      </c>
      <c r="AI466" s="20">
        <f t="shared" si="147"/>
        <v>1.2602582580925397</v>
      </c>
      <c r="AJ466" s="20">
        <f t="shared" si="148"/>
        <v>0.5395876277375633</v>
      </c>
      <c r="AK466" s="20">
        <f t="shared" si="149"/>
        <v>0.5395876277375633</v>
      </c>
      <c r="AL466" s="20">
        <f t="shared" si="150"/>
        <v>2.843</v>
      </c>
    </row>
    <row r="467" spans="1:38" ht="15">
      <c r="A467" s="12" t="s">
        <v>971</v>
      </c>
      <c r="B467" s="13" t="s">
        <v>972</v>
      </c>
      <c r="C467" s="14" t="s">
        <v>968</v>
      </c>
      <c r="D467" s="61"/>
      <c r="E467" s="32">
        <v>120566560</v>
      </c>
      <c r="F467" s="29">
        <v>104.15</v>
      </c>
      <c r="G467" s="17">
        <f t="shared" si="133"/>
        <v>1.0415</v>
      </c>
      <c r="H467" s="15">
        <v>1036182.49</v>
      </c>
      <c r="K467" s="15">
        <v>22539.44</v>
      </c>
      <c r="L467" s="18">
        <f t="shared" si="134"/>
        <v>1058721.93</v>
      </c>
      <c r="M467" s="15">
        <v>1324320</v>
      </c>
      <c r="P467" s="18">
        <f t="shared" si="135"/>
        <v>1324320</v>
      </c>
      <c r="Q467" s="15">
        <v>361096.2</v>
      </c>
      <c r="T467" s="19">
        <f t="shared" si="136"/>
        <v>361096.2</v>
      </c>
      <c r="U467" s="18">
        <f t="shared" si="137"/>
        <v>2744138.13</v>
      </c>
      <c r="V467" s="20">
        <f t="shared" si="138"/>
        <v>0.29949946320107335</v>
      </c>
      <c r="W467" s="20">
        <f t="shared" si="151"/>
        <v>0</v>
      </c>
      <c r="X467" s="20">
        <f t="shared" si="139"/>
        <v>0</v>
      </c>
      <c r="Y467" s="20">
        <f t="shared" si="140"/>
        <v>0.29949946320107335</v>
      </c>
      <c r="Z467" s="21">
        <f t="shared" si="141"/>
        <v>1.0984140212675886</v>
      </c>
      <c r="AA467" s="21">
        <f t="shared" si="142"/>
        <v>0.8781223665998267</v>
      </c>
      <c r="AB467" s="22"/>
      <c r="AC467" s="21">
        <f t="shared" si="143"/>
        <v>2.2760358510684884</v>
      </c>
      <c r="AD467" s="30">
        <v>190638.1601362862</v>
      </c>
      <c r="AE467" s="24">
        <f t="shared" si="144"/>
        <v>4338.99287051923</v>
      </c>
      <c r="AF467" s="25"/>
      <c r="AG467" s="26">
        <f t="shared" si="145"/>
        <v>115762419.58713393</v>
      </c>
      <c r="AH467" s="20">
        <f t="shared" si="146"/>
        <v>0.9145644448137196</v>
      </c>
      <c r="AI467" s="20">
        <f t="shared" si="147"/>
        <v>1.1439982031501936</v>
      </c>
      <c r="AJ467" s="20">
        <f t="shared" si="148"/>
        <v>0.31192869092391795</v>
      </c>
      <c r="AK467" s="20">
        <f t="shared" si="149"/>
        <v>0.31192869092391795</v>
      </c>
      <c r="AL467" s="20">
        <f t="shared" si="150"/>
        <v>2.371</v>
      </c>
    </row>
    <row r="468" spans="1:38" ht="15">
      <c r="A468" s="12" t="s">
        <v>973</v>
      </c>
      <c r="B468" s="13" t="s">
        <v>974</v>
      </c>
      <c r="C468" s="14" t="s">
        <v>968</v>
      </c>
      <c r="D468" s="61"/>
      <c r="E468" s="32">
        <v>211443654</v>
      </c>
      <c r="F468" s="29">
        <v>80.47</v>
      </c>
      <c r="G468" s="17">
        <f t="shared" si="133"/>
        <v>0.8047</v>
      </c>
      <c r="H468" s="15">
        <v>2552193.94</v>
      </c>
      <c r="K468" s="15">
        <v>55523.38</v>
      </c>
      <c r="L468" s="18">
        <f t="shared" si="134"/>
        <v>2607717.32</v>
      </c>
      <c r="P468" s="18">
        <f t="shared" si="135"/>
        <v>0</v>
      </c>
      <c r="T468" s="19">
        <f t="shared" si="136"/>
        <v>0</v>
      </c>
      <c r="U468" s="18">
        <f t="shared" si="137"/>
        <v>2607717.32</v>
      </c>
      <c r="V468" s="20">
        <f t="shared" si="138"/>
        <v>0</v>
      </c>
      <c r="W468" s="20">
        <f t="shared" si="151"/>
        <v>0</v>
      </c>
      <c r="X468" s="20">
        <f t="shared" si="139"/>
        <v>0</v>
      </c>
      <c r="Y468" s="20">
        <f t="shared" si="140"/>
        <v>0</v>
      </c>
      <c r="Z468" s="21">
        <f t="shared" si="141"/>
        <v>0</v>
      </c>
      <c r="AA468" s="21">
        <f t="shared" si="142"/>
        <v>1.2332918348072057</v>
      </c>
      <c r="AB468" s="22"/>
      <c r="AC468" s="21">
        <f t="shared" si="143"/>
        <v>1.2332918348072057</v>
      </c>
      <c r="AD468" s="30">
        <v>127691.81034482758</v>
      </c>
      <c r="AE468" s="24">
        <f t="shared" si="144"/>
        <v>1574.8126707002614</v>
      </c>
      <c r="AF468" s="25"/>
      <c r="AG468" s="26">
        <f t="shared" si="145"/>
        <v>262760847.52081522</v>
      </c>
      <c r="AH468" s="20">
        <f t="shared" si="146"/>
        <v>0.9924299394693584</v>
      </c>
      <c r="AI468" s="20">
        <f t="shared" si="147"/>
        <v>0</v>
      </c>
      <c r="AJ468" s="20">
        <f t="shared" si="148"/>
        <v>0</v>
      </c>
      <c r="AK468" s="20">
        <f t="shared" si="149"/>
        <v>0</v>
      </c>
      <c r="AL468" s="20">
        <f t="shared" si="150"/>
        <v>0.992</v>
      </c>
    </row>
    <row r="469" spans="1:38" ht="15">
      <c r="A469" s="12" t="s">
        <v>975</v>
      </c>
      <c r="B469" s="13" t="s">
        <v>976</v>
      </c>
      <c r="C469" s="14" t="s">
        <v>968</v>
      </c>
      <c r="D469" s="61"/>
      <c r="E469" s="32">
        <v>222846336</v>
      </c>
      <c r="F469" s="29">
        <v>104.31</v>
      </c>
      <c r="G469" s="17">
        <f t="shared" si="133"/>
        <v>1.0431</v>
      </c>
      <c r="H469" s="15">
        <v>2118463.09</v>
      </c>
      <c r="K469" s="15">
        <v>46077.59</v>
      </c>
      <c r="L469" s="18">
        <f t="shared" si="134"/>
        <v>2164540.6799999997</v>
      </c>
      <c r="M469" s="15">
        <v>2491085</v>
      </c>
      <c r="P469" s="18">
        <f t="shared" si="135"/>
        <v>2491085</v>
      </c>
      <c r="Q469" s="15">
        <v>619821</v>
      </c>
      <c r="R469" s="15">
        <v>44569</v>
      </c>
      <c r="T469" s="19">
        <f t="shared" si="136"/>
        <v>664390</v>
      </c>
      <c r="U469" s="18">
        <f t="shared" si="137"/>
        <v>5320015.68</v>
      </c>
      <c r="V469" s="20">
        <f t="shared" si="138"/>
        <v>0.2781382952601025</v>
      </c>
      <c r="W469" s="20">
        <f t="shared" si="151"/>
        <v>0</v>
      </c>
      <c r="X469" s="20">
        <f t="shared" si="139"/>
        <v>0.019999880096749717</v>
      </c>
      <c r="Y469" s="20">
        <f t="shared" si="140"/>
        <v>0.29813817535685216</v>
      </c>
      <c r="Z469" s="21">
        <f t="shared" si="141"/>
        <v>1.1178487583479946</v>
      </c>
      <c r="AA469" s="21">
        <f t="shared" si="142"/>
        <v>0.9713153551692228</v>
      </c>
      <c r="AB469" s="34"/>
      <c r="AC469" s="21">
        <f t="shared" si="143"/>
        <v>2.3873022888740696</v>
      </c>
      <c r="AD469" s="30">
        <v>202013.46801346802</v>
      </c>
      <c r="AE469" s="24">
        <f t="shared" si="144"/>
        <v>4822.672145719408</v>
      </c>
      <c r="AF469" s="25"/>
      <c r="AG469" s="26">
        <f t="shared" si="145"/>
        <v>213638515.96203625</v>
      </c>
      <c r="AH469" s="20">
        <f t="shared" si="146"/>
        <v>1.0131790469770163</v>
      </c>
      <c r="AI469" s="20">
        <f t="shared" si="147"/>
        <v>1.166028039832793</v>
      </c>
      <c r="AJ469" s="20">
        <f t="shared" si="148"/>
        <v>0.29012605578581285</v>
      </c>
      <c r="AK469" s="20">
        <f t="shared" si="149"/>
        <v>0.31098793071473246</v>
      </c>
      <c r="AL469" s="20">
        <f t="shared" si="150"/>
        <v>2.4899999999999998</v>
      </c>
    </row>
    <row r="470" spans="1:38" ht="15">
      <c r="A470" s="12" t="s">
        <v>977</v>
      </c>
      <c r="B470" s="13" t="s">
        <v>978</v>
      </c>
      <c r="C470" s="14" t="s">
        <v>968</v>
      </c>
      <c r="D470" s="61"/>
      <c r="E470" s="32">
        <v>207735183</v>
      </c>
      <c r="F470" s="29">
        <v>88.86</v>
      </c>
      <c r="G470" s="17">
        <f t="shared" si="133"/>
        <v>0.8886</v>
      </c>
      <c r="H470" s="15">
        <v>2056528.47</v>
      </c>
      <c r="K470" s="15">
        <v>44735.25</v>
      </c>
      <c r="L470" s="18">
        <f t="shared" si="134"/>
        <v>2101263.7199999997</v>
      </c>
      <c r="M470" s="15">
        <v>2527444.5</v>
      </c>
      <c r="P470" s="18">
        <f t="shared" si="135"/>
        <v>2527444.5</v>
      </c>
      <c r="Q470" s="15">
        <v>317977.65</v>
      </c>
      <c r="T470" s="19">
        <f t="shared" si="136"/>
        <v>317977.65</v>
      </c>
      <c r="U470" s="18">
        <f t="shared" si="137"/>
        <v>4946685.87</v>
      </c>
      <c r="V470" s="20">
        <f t="shared" si="138"/>
        <v>0.1530687509972733</v>
      </c>
      <c r="W470" s="20">
        <f t="shared" si="151"/>
        <v>0</v>
      </c>
      <c r="X470" s="20">
        <f t="shared" si="139"/>
        <v>0</v>
      </c>
      <c r="Y470" s="20">
        <f t="shared" si="140"/>
        <v>0.1530687509972733</v>
      </c>
      <c r="Z470" s="21">
        <f t="shared" si="141"/>
        <v>1.2166665576336195</v>
      </c>
      <c r="AA470" s="21">
        <f t="shared" si="142"/>
        <v>1.0115107559801269</v>
      </c>
      <c r="AB470" s="22"/>
      <c r="AC470" s="21">
        <f t="shared" si="143"/>
        <v>2.3812460646110196</v>
      </c>
      <c r="AD470" s="30">
        <v>189497.06293706293</v>
      </c>
      <c r="AE470" s="24">
        <f t="shared" si="144"/>
        <v>4512.391353742278</v>
      </c>
      <c r="AF470" s="25"/>
      <c r="AG470" s="26">
        <f t="shared" si="145"/>
        <v>233778058.74409184</v>
      </c>
      <c r="AH470" s="20">
        <f t="shared" si="146"/>
        <v>0.8988284577639406</v>
      </c>
      <c r="AI470" s="20">
        <f t="shared" si="147"/>
        <v>1.0811299031132342</v>
      </c>
      <c r="AJ470" s="20">
        <f t="shared" si="148"/>
        <v>0.13601689213617704</v>
      </c>
      <c r="AK470" s="20">
        <f t="shared" si="149"/>
        <v>0.13601689213617704</v>
      </c>
      <c r="AL470" s="20">
        <f t="shared" si="150"/>
        <v>2.116</v>
      </c>
    </row>
    <row r="471" spans="1:38" ht="15">
      <c r="A471" s="12" t="s">
        <v>979</v>
      </c>
      <c r="B471" s="13" t="s">
        <v>980</v>
      </c>
      <c r="C471" s="14" t="s">
        <v>968</v>
      </c>
      <c r="D471" s="61"/>
      <c r="E471" s="32">
        <v>179199850</v>
      </c>
      <c r="F471" s="29">
        <v>103.39</v>
      </c>
      <c r="G471" s="17">
        <f t="shared" si="133"/>
        <v>1.0339</v>
      </c>
      <c r="H471" s="15">
        <v>1653837.3399999999</v>
      </c>
      <c r="K471" s="15">
        <v>35973.86</v>
      </c>
      <c r="L471" s="18">
        <f t="shared" si="134"/>
        <v>1689811.2</v>
      </c>
      <c r="N471" s="15">
        <v>2131856.74</v>
      </c>
      <c r="P471" s="18">
        <f t="shared" si="135"/>
        <v>2131856.74</v>
      </c>
      <c r="Q471" s="15">
        <v>2604210.46</v>
      </c>
      <c r="T471" s="19">
        <f t="shared" si="136"/>
        <v>2604210.46</v>
      </c>
      <c r="U471" s="18">
        <f t="shared" si="137"/>
        <v>6425878.4</v>
      </c>
      <c r="V471" s="20">
        <f t="shared" si="138"/>
        <v>1.4532436606392247</v>
      </c>
      <c r="W471" s="20">
        <f t="shared" si="151"/>
        <v>0</v>
      </c>
      <c r="X471" s="20">
        <f t="shared" si="139"/>
        <v>0</v>
      </c>
      <c r="Y471" s="20">
        <f t="shared" si="140"/>
        <v>1.4532436606392247</v>
      </c>
      <c r="Z471" s="21">
        <f t="shared" si="141"/>
        <v>1.1896531944641697</v>
      </c>
      <c r="AA471" s="21">
        <f t="shared" si="142"/>
        <v>0.9429757893212521</v>
      </c>
      <c r="AB471" s="22"/>
      <c r="AC471" s="21">
        <f t="shared" si="143"/>
        <v>3.5858726444246467</v>
      </c>
      <c r="AD471" s="30">
        <v>111239.18032786885</v>
      </c>
      <c r="AE471" s="24">
        <f t="shared" si="144"/>
        <v>3988.895337259252</v>
      </c>
      <c r="AF471" s="25"/>
      <c r="AG471" s="26">
        <f t="shared" si="145"/>
        <v>173324160.94399846</v>
      </c>
      <c r="AH471" s="20">
        <f t="shared" si="146"/>
        <v>0.9749426685792426</v>
      </c>
      <c r="AI471" s="20">
        <f t="shared" si="147"/>
        <v>1.229982437756505</v>
      </c>
      <c r="AJ471" s="20">
        <f t="shared" si="148"/>
        <v>1.5025086207348946</v>
      </c>
      <c r="AK471" s="20">
        <f t="shared" si="149"/>
        <v>1.5025086207348946</v>
      </c>
      <c r="AL471" s="20">
        <f t="shared" si="150"/>
        <v>3.708</v>
      </c>
    </row>
    <row r="472" spans="1:38" ht="15">
      <c r="A472" s="12" t="s">
        <v>981</v>
      </c>
      <c r="B472" s="13" t="s">
        <v>982</v>
      </c>
      <c r="C472" s="14" t="s">
        <v>968</v>
      </c>
      <c r="D472" s="61"/>
      <c r="E472" s="32">
        <v>1116509832</v>
      </c>
      <c r="F472" s="29">
        <v>94.19</v>
      </c>
      <c r="G472" s="17">
        <f t="shared" si="133"/>
        <v>0.9419</v>
      </c>
      <c r="H472" s="15">
        <v>11622030.61</v>
      </c>
      <c r="K472" s="15">
        <v>252797.28</v>
      </c>
      <c r="L472" s="18">
        <f t="shared" si="134"/>
        <v>11874827.889999999</v>
      </c>
      <c r="M472" s="15">
        <v>18263046.5</v>
      </c>
      <c r="P472" s="18">
        <f t="shared" si="135"/>
        <v>18263046.5</v>
      </c>
      <c r="Q472" s="15">
        <v>6340995.43</v>
      </c>
      <c r="T472" s="19">
        <f t="shared" si="136"/>
        <v>6340995.43</v>
      </c>
      <c r="U472" s="18">
        <f t="shared" si="137"/>
        <v>36478869.82</v>
      </c>
      <c r="V472" s="20">
        <f t="shared" si="138"/>
        <v>0.5679301022044202</v>
      </c>
      <c r="W472" s="20">
        <f t="shared" si="151"/>
        <v>0</v>
      </c>
      <c r="X472" s="20">
        <f t="shared" si="139"/>
        <v>0</v>
      </c>
      <c r="Y472" s="20">
        <f t="shared" si="140"/>
        <v>0.5679301022044202</v>
      </c>
      <c r="Z472" s="21">
        <f t="shared" si="141"/>
        <v>1.6357264375617249</v>
      </c>
      <c r="AA472" s="21">
        <f t="shared" si="142"/>
        <v>1.0635667998309217</v>
      </c>
      <c r="AB472" s="22"/>
      <c r="AC472" s="21">
        <f t="shared" si="143"/>
        <v>3.267223339597067</v>
      </c>
      <c r="AD472" s="30">
        <v>157809.53173931444</v>
      </c>
      <c r="AE472" s="24">
        <f t="shared" si="144"/>
        <v>5155.9898530957225</v>
      </c>
      <c r="AF472" s="25"/>
      <c r="AG472" s="26">
        <f t="shared" si="145"/>
        <v>1185380435.2903705</v>
      </c>
      <c r="AH472" s="20">
        <f t="shared" si="146"/>
        <v>1.001773568760745</v>
      </c>
      <c r="AI472" s="20">
        <f t="shared" si="147"/>
        <v>1.5406907315393887</v>
      </c>
      <c r="AJ472" s="20">
        <f t="shared" si="148"/>
        <v>0.5349333632663433</v>
      </c>
      <c r="AK472" s="20">
        <f t="shared" si="149"/>
        <v>0.5349333632663433</v>
      </c>
      <c r="AL472" s="20">
        <f t="shared" si="150"/>
        <v>3.0780000000000003</v>
      </c>
    </row>
    <row r="473" spans="1:38" ht="15">
      <c r="A473" s="12" t="s">
        <v>983</v>
      </c>
      <c r="B473" s="13" t="s">
        <v>984</v>
      </c>
      <c r="C473" s="14" t="s">
        <v>968</v>
      </c>
      <c r="D473" s="61"/>
      <c r="E473" s="32">
        <v>492623399</v>
      </c>
      <c r="F473" s="29">
        <v>108.69</v>
      </c>
      <c r="G473" s="17">
        <f t="shared" si="133"/>
        <v>1.0869</v>
      </c>
      <c r="H473" s="15">
        <v>4361358.75</v>
      </c>
      <c r="K473" s="15">
        <v>94806.19</v>
      </c>
      <c r="L473" s="18">
        <f t="shared" si="134"/>
        <v>4456164.94</v>
      </c>
      <c r="N473" s="15">
        <v>5817018.09</v>
      </c>
      <c r="P473" s="18">
        <f t="shared" si="135"/>
        <v>5817018.09</v>
      </c>
      <c r="Q473" s="15">
        <v>1083771.47</v>
      </c>
      <c r="R473" s="15">
        <v>147787.02</v>
      </c>
      <c r="T473" s="19">
        <f t="shared" si="136"/>
        <v>1231558.49</v>
      </c>
      <c r="U473" s="18">
        <f t="shared" si="137"/>
        <v>11504741.52</v>
      </c>
      <c r="V473" s="20">
        <f t="shared" si="138"/>
        <v>0.21999999841664036</v>
      </c>
      <c r="W473" s="20">
        <f t="shared" si="151"/>
        <v>0</v>
      </c>
      <c r="X473" s="20">
        <f t="shared" si="139"/>
        <v>0.030000000060898445</v>
      </c>
      <c r="Y473" s="20">
        <f t="shared" si="140"/>
        <v>0.24999999847753882</v>
      </c>
      <c r="Z473" s="21">
        <f t="shared" si="141"/>
        <v>1.180824561279112</v>
      </c>
      <c r="AA473" s="21">
        <f t="shared" si="142"/>
        <v>0.9045784160975269</v>
      </c>
      <c r="AB473" s="22"/>
      <c r="AC473" s="21">
        <f t="shared" si="143"/>
        <v>2.3354029758541777</v>
      </c>
      <c r="AD473" s="30">
        <v>288545.6842105263</v>
      </c>
      <c r="AE473" s="24">
        <f t="shared" si="144"/>
        <v>6738.704495751428</v>
      </c>
      <c r="AF473" s="25"/>
      <c r="AG473" s="26">
        <f t="shared" si="145"/>
        <v>453237095.4089613</v>
      </c>
      <c r="AH473" s="20">
        <f t="shared" si="146"/>
        <v>0.983186280456402</v>
      </c>
      <c r="AI473" s="20">
        <f t="shared" si="147"/>
        <v>1.2834382156542667</v>
      </c>
      <c r="AJ473" s="20">
        <f t="shared" si="148"/>
        <v>0.2391179982790464</v>
      </c>
      <c r="AK473" s="20">
        <f t="shared" si="149"/>
        <v>0.2717249983452369</v>
      </c>
      <c r="AL473" s="20">
        <f t="shared" si="150"/>
        <v>2.5380000000000003</v>
      </c>
    </row>
    <row r="474" spans="1:38" ht="15">
      <c r="A474" s="12" t="s">
        <v>985</v>
      </c>
      <c r="B474" s="13" t="s">
        <v>986</v>
      </c>
      <c r="C474" s="14" t="s">
        <v>968</v>
      </c>
      <c r="D474" s="61"/>
      <c r="E474" s="32">
        <v>606807050</v>
      </c>
      <c r="F474" s="35">
        <v>94.84</v>
      </c>
      <c r="G474" s="17">
        <f t="shared" si="133"/>
        <v>0.9484</v>
      </c>
      <c r="H474" s="15">
        <v>6048263.380000001</v>
      </c>
      <c r="K474" s="15">
        <v>131574.58</v>
      </c>
      <c r="L474" s="18">
        <f t="shared" si="134"/>
        <v>6179837.960000001</v>
      </c>
      <c r="M474" s="15">
        <v>9244951</v>
      </c>
      <c r="P474" s="18">
        <f t="shared" si="135"/>
        <v>9244951</v>
      </c>
      <c r="Q474" s="15">
        <v>1585015.99</v>
      </c>
      <c r="R474" s="15">
        <v>91021</v>
      </c>
      <c r="T474" s="19">
        <f t="shared" si="136"/>
        <v>1676036.99</v>
      </c>
      <c r="U474" s="18">
        <f t="shared" si="137"/>
        <v>17100825.950000003</v>
      </c>
      <c r="V474" s="20">
        <f t="shared" si="138"/>
        <v>0.2612059286390954</v>
      </c>
      <c r="W474" s="20">
        <f t="shared" si="151"/>
        <v>0</v>
      </c>
      <c r="X474" s="20">
        <f t="shared" si="139"/>
        <v>0.01499999052417074</v>
      </c>
      <c r="Y474" s="20">
        <f t="shared" si="140"/>
        <v>0.27620591916326614</v>
      </c>
      <c r="Z474" s="21">
        <f t="shared" si="141"/>
        <v>1.5235404730383406</v>
      </c>
      <c r="AA474" s="21">
        <f t="shared" si="142"/>
        <v>1.018418945528072</v>
      </c>
      <c r="AB474" s="22"/>
      <c r="AC474" s="21">
        <f t="shared" si="143"/>
        <v>2.8181653377296794</v>
      </c>
      <c r="AD474" s="30">
        <v>186829.18424753868</v>
      </c>
      <c r="AE474" s="24">
        <f t="shared" si="144"/>
        <v>5265.155311227253</v>
      </c>
      <c r="AF474" s="25"/>
      <c r="AG474" s="26">
        <f t="shared" si="145"/>
        <v>639821857.8658794</v>
      </c>
      <c r="AH474" s="20">
        <f t="shared" si="146"/>
        <v>0.9658685279388235</v>
      </c>
      <c r="AI474" s="20">
        <f t="shared" si="147"/>
        <v>1.4449257846295622</v>
      </c>
      <c r="AJ474" s="20">
        <f t="shared" si="148"/>
        <v>0.24772770272131808</v>
      </c>
      <c r="AK474" s="20">
        <f t="shared" si="149"/>
        <v>0.2619536937344416</v>
      </c>
      <c r="AL474" s="20">
        <f t="shared" si="150"/>
        <v>2.673</v>
      </c>
    </row>
    <row r="475" spans="1:38" ht="15">
      <c r="A475" s="12" t="s">
        <v>987</v>
      </c>
      <c r="B475" s="13" t="s">
        <v>988</v>
      </c>
      <c r="C475" s="14" t="s">
        <v>968</v>
      </c>
      <c r="D475" s="61"/>
      <c r="E475" s="32">
        <v>188910115</v>
      </c>
      <c r="F475" s="29">
        <v>100.49</v>
      </c>
      <c r="G475" s="17">
        <f t="shared" si="133"/>
        <v>1.0049</v>
      </c>
      <c r="H475" s="15">
        <v>1896292.37</v>
      </c>
      <c r="K475" s="15">
        <v>41253.84</v>
      </c>
      <c r="L475" s="18">
        <f t="shared" si="134"/>
        <v>1937546.2100000002</v>
      </c>
      <c r="M475" s="15">
        <v>2399909</v>
      </c>
      <c r="P475" s="18">
        <f t="shared" si="135"/>
        <v>2399909</v>
      </c>
      <c r="Q475" s="15">
        <v>342781.65</v>
      </c>
      <c r="T475" s="19">
        <f t="shared" si="136"/>
        <v>342781.65</v>
      </c>
      <c r="U475" s="18">
        <f t="shared" si="137"/>
        <v>4680236.859999999</v>
      </c>
      <c r="V475" s="20">
        <f t="shared" si="138"/>
        <v>0.1814522478057885</v>
      </c>
      <c r="W475" s="20">
        <f t="shared" si="151"/>
        <v>0</v>
      </c>
      <c r="X475" s="20">
        <f t="shared" si="139"/>
        <v>0</v>
      </c>
      <c r="Y475" s="20">
        <f t="shared" si="140"/>
        <v>0.1814522478057885</v>
      </c>
      <c r="Z475" s="21">
        <f t="shared" si="141"/>
        <v>1.2703972997951962</v>
      </c>
      <c r="AA475" s="21">
        <f t="shared" si="142"/>
        <v>1.025644502942577</v>
      </c>
      <c r="AB475" s="22"/>
      <c r="AC475" s="21">
        <f t="shared" si="143"/>
        <v>2.4774940505435614</v>
      </c>
      <c r="AD475" s="30">
        <v>162567.56756756757</v>
      </c>
      <c r="AE475" s="24">
        <f t="shared" si="144"/>
        <v>4027.6018145998714</v>
      </c>
      <c r="AF475" s="25"/>
      <c r="AG475" s="26">
        <f t="shared" si="145"/>
        <v>187988969.05164695</v>
      </c>
      <c r="AH475" s="20">
        <f t="shared" si="146"/>
        <v>1.0306701610069953</v>
      </c>
      <c r="AI475" s="20">
        <f t="shared" si="147"/>
        <v>1.2766222465641928</v>
      </c>
      <c r="AJ475" s="20">
        <f t="shared" si="148"/>
        <v>0.18234136382003685</v>
      </c>
      <c r="AK475" s="20">
        <f t="shared" si="149"/>
        <v>0.18234136382003685</v>
      </c>
      <c r="AL475" s="20">
        <f t="shared" si="150"/>
        <v>2.4899999999999998</v>
      </c>
    </row>
    <row r="476" spans="1:38" ht="15">
      <c r="A476" s="12" t="s">
        <v>989</v>
      </c>
      <c r="B476" s="13" t="s">
        <v>990</v>
      </c>
      <c r="C476" s="14" t="s">
        <v>968</v>
      </c>
      <c r="D476" s="61"/>
      <c r="E476" s="32">
        <v>234023857</v>
      </c>
      <c r="F476" s="29">
        <v>106.37</v>
      </c>
      <c r="G476" s="17">
        <f t="shared" si="133"/>
        <v>1.0637</v>
      </c>
      <c r="H476" s="15">
        <v>2063283.6300000001</v>
      </c>
      <c r="K476" s="15">
        <v>44880.23</v>
      </c>
      <c r="L476" s="18">
        <f t="shared" si="134"/>
        <v>2108163.8600000003</v>
      </c>
      <c r="M476" s="15">
        <v>2512230</v>
      </c>
      <c r="P476" s="18">
        <f t="shared" si="135"/>
        <v>2512230</v>
      </c>
      <c r="Q476" s="15">
        <v>4030784.58</v>
      </c>
      <c r="S476" s="15">
        <v>72766.34</v>
      </c>
      <c r="T476" s="19">
        <f t="shared" si="136"/>
        <v>4103550.92</v>
      </c>
      <c r="U476" s="18">
        <f t="shared" si="137"/>
        <v>8723944.780000001</v>
      </c>
      <c r="V476" s="20">
        <f t="shared" si="138"/>
        <v>1.7223819108322789</v>
      </c>
      <c r="W476" s="20">
        <f t="shared" si="151"/>
        <v>0.03109355641463511</v>
      </c>
      <c r="X476" s="20">
        <f t="shared" si="139"/>
        <v>0</v>
      </c>
      <c r="Y476" s="20">
        <f t="shared" si="140"/>
        <v>1.753475467246914</v>
      </c>
      <c r="Z476" s="21">
        <f t="shared" si="141"/>
        <v>1.0734931182678524</v>
      </c>
      <c r="AA476" s="21">
        <f t="shared" si="142"/>
        <v>0.9008328838884149</v>
      </c>
      <c r="AB476" s="22"/>
      <c r="AC476" s="21">
        <f t="shared" si="143"/>
        <v>3.7278014694031816</v>
      </c>
      <c r="AD476" s="30">
        <v>99659.11169170476</v>
      </c>
      <c r="AE476" s="24">
        <f t="shared" si="144"/>
        <v>3715.0938300375283</v>
      </c>
      <c r="AF476" s="25"/>
      <c r="AG476" s="26">
        <f t="shared" si="145"/>
        <v>220009266.71053866</v>
      </c>
      <c r="AH476" s="20">
        <f t="shared" si="146"/>
        <v>0.9582159385921071</v>
      </c>
      <c r="AI476" s="20">
        <f t="shared" si="147"/>
        <v>1.1418746299015148</v>
      </c>
      <c r="AJ476" s="20">
        <f t="shared" si="148"/>
        <v>1.8320976385522953</v>
      </c>
      <c r="AK476" s="20">
        <f t="shared" si="149"/>
        <v>1.8651718545105427</v>
      </c>
      <c r="AL476" s="20">
        <f t="shared" si="150"/>
        <v>3.965</v>
      </c>
    </row>
    <row r="477" spans="1:38" ht="15">
      <c r="A477" s="12" t="s">
        <v>991</v>
      </c>
      <c r="B477" s="13" t="s">
        <v>992</v>
      </c>
      <c r="C477" s="14" t="s">
        <v>968</v>
      </c>
      <c r="D477" s="61"/>
      <c r="E477" s="32">
        <v>724574673</v>
      </c>
      <c r="F477" s="29">
        <v>104.68</v>
      </c>
      <c r="G477" s="17">
        <f t="shared" si="133"/>
        <v>1.0468000000000002</v>
      </c>
      <c r="H477" s="15">
        <v>6496431.4399999995</v>
      </c>
      <c r="K477" s="15">
        <v>141311.66</v>
      </c>
      <c r="L477" s="18">
        <f t="shared" si="134"/>
        <v>6637743.1</v>
      </c>
      <c r="N477" s="15">
        <v>8167352.77</v>
      </c>
      <c r="P477" s="18">
        <f t="shared" si="135"/>
        <v>8167352.77</v>
      </c>
      <c r="Q477" s="15">
        <v>2739734.37</v>
      </c>
      <c r="R477" s="15">
        <v>7246</v>
      </c>
      <c r="T477" s="19">
        <f t="shared" si="136"/>
        <v>2746980.37</v>
      </c>
      <c r="U477" s="18">
        <f t="shared" si="137"/>
        <v>17552076.240000002</v>
      </c>
      <c r="V477" s="20">
        <f t="shared" si="138"/>
        <v>0.37811622074181994</v>
      </c>
      <c r="W477" s="20">
        <f t="shared" si="151"/>
        <v>0</v>
      </c>
      <c r="X477" s="20">
        <f t="shared" si="139"/>
        <v>0.0010000349542993205</v>
      </c>
      <c r="Y477" s="20">
        <f t="shared" si="140"/>
        <v>0.3791162556961193</v>
      </c>
      <c r="Z477" s="21">
        <f t="shared" si="141"/>
        <v>1.1271926930849263</v>
      </c>
      <c r="AA477" s="21">
        <f t="shared" si="142"/>
        <v>0.9160882028235066</v>
      </c>
      <c r="AB477" s="22"/>
      <c r="AC477" s="21">
        <f t="shared" si="143"/>
        <v>2.4223971516045526</v>
      </c>
      <c r="AD477" s="30">
        <v>170709.79481223383</v>
      </c>
      <c r="AE477" s="24">
        <f t="shared" si="144"/>
        <v>4135.269207041529</v>
      </c>
      <c r="AF477" s="25"/>
      <c r="AG477" s="26">
        <f t="shared" si="145"/>
        <v>692180619.9847152</v>
      </c>
      <c r="AH477" s="20">
        <f t="shared" si="146"/>
        <v>0.9589611307156468</v>
      </c>
      <c r="AI477" s="20">
        <f t="shared" si="147"/>
        <v>1.1799453111213012</v>
      </c>
      <c r="AJ477" s="20">
        <f t="shared" si="148"/>
        <v>0.3958120598725372</v>
      </c>
      <c r="AK477" s="20">
        <f t="shared" si="149"/>
        <v>0.3968588964626977</v>
      </c>
      <c r="AL477" s="20">
        <f t="shared" si="150"/>
        <v>2.5359999999999996</v>
      </c>
    </row>
    <row r="478" spans="1:38" ht="15">
      <c r="A478" s="12" t="s">
        <v>993</v>
      </c>
      <c r="B478" s="13" t="s">
        <v>994</v>
      </c>
      <c r="C478" s="14" t="s">
        <v>968</v>
      </c>
      <c r="D478" s="61"/>
      <c r="E478" s="32">
        <v>343580399</v>
      </c>
      <c r="F478" s="29">
        <v>111.36</v>
      </c>
      <c r="G478" s="17">
        <f t="shared" si="133"/>
        <v>1.1136</v>
      </c>
      <c r="H478" s="15">
        <v>3063098.46</v>
      </c>
      <c r="K478" s="15">
        <v>66624.99</v>
      </c>
      <c r="L478" s="18">
        <f t="shared" si="134"/>
        <v>3129723.45</v>
      </c>
      <c r="M478" s="15">
        <v>3872503</v>
      </c>
      <c r="P478" s="18">
        <f t="shared" si="135"/>
        <v>3872503</v>
      </c>
      <c r="Q478" s="15">
        <v>340145</v>
      </c>
      <c r="R478" s="15">
        <v>68716</v>
      </c>
      <c r="T478" s="19">
        <f t="shared" si="136"/>
        <v>408861</v>
      </c>
      <c r="U478" s="18">
        <f t="shared" si="137"/>
        <v>7411087.45</v>
      </c>
      <c r="V478" s="20">
        <f t="shared" si="138"/>
        <v>0.09900011787342967</v>
      </c>
      <c r="W478" s="20">
        <f t="shared" si="151"/>
        <v>0</v>
      </c>
      <c r="X478" s="20">
        <f t="shared" si="139"/>
        <v>0.01999997677399519</v>
      </c>
      <c r="Y478" s="20">
        <f t="shared" si="140"/>
        <v>0.11900009464742486</v>
      </c>
      <c r="Z478" s="21">
        <f t="shared" si="141"/>
        <v>1.1271024223940087</v>
      </c>
      <c r="AA478" s="21">
        <f t="shared" si="142"/>
        <v>0.9109144349063988</v>
      </c>
      <c r="AB478" s="22"/>
      <c r="AC478" s="21">
        <f t="shared" si="143"/>
        <v>2.157016951947832</v>
      </c>
      <c r="AD478" s="30">
        <v>246686.79401993356</v>
      </c>
      <c r="AE478" s="24">
        <f t="shared" si="144"/>
        <v>5321.075965226598</v>
      </c>
      <c r="AF478" s="25"/>
      <c r="AG478" s="26">
        <f t="shared" si="145"/>
        <v>308531249.1020115</v>
      </c>
      <c r="AH478" s="20">
        <f t="shared" si="146"/>
        <v>1.0143943147117658</v>
      </c>
      <c r="AI478" s="20">
        <f t="shared" si="147"/>
        <v>1.255141257577968</v>
      </c>
      <c r="AJ478" s="20">
        <f t="shared" si="148"/>
        <v>0.1102465312638513</v>
      </c>
      <c r="AK478" s="20">
        <f t="shared" si="149"/>
        <v>0.13251850539937232</v>
      </c>
      <c r="AL478" s="20">
        <f t="shared" si="150"/>
        <v>2.402</v>
      </c>
    </row>
    <row r="479" spans="1:38" ht="15">
      <c r="A479" s="12" t="s">
        <v>995</v>
      </c>
      <c r="B479" s="13" t="s">
        <v>996</v>
      </c>
      <c r="C479" s="14" t="s">
        <v>968</v>
      </c>
      <c r="D479" s="61"/>
      <c r="E479" s="32">
        <v>296779818</v>
      </c>
      <c r="F479" s="29">
        <v>104.83</v>
      </c>
      <c r="G479" s="17">
        <f t="shared" si="133"/>
        <v>1.0483</v>
      </c>
      <c r="H479" s="15">
        <v>2699250.72</v>
      </c>
      <c r="K479" s="15">
        <v>58707.03</v>
      </c>
      <c r="L479" s="18">
        <f t="shared" si="134"/>
        <v>2757957.75</v>
      </c>
      <c r="N479" s="15">
        <v>3597379.91</v>
      </c>
      <c r="P479" s="18">
        <f t="shared" si="135"/>
        <v>3597379.91</v>
      </c>
      <c r="Q479" s="15">
        <v>1614700</v>
      </c>
      <c r="R479" s="15">
        <v>29677</v>
      </c>
      <c r="T479" s="19">
        <f t="shared" si="136"/>
        <v>1644377</v>
      </c>
      <c r="U479" s="18">
        <f t="shared" si="137"/>
        <v>7999714.66</v>
      </c>
      <c r="V479" s="20">
        <f t="shared" si="138"/>
        <v>0.5440733843970482</v>
      </c>
      <c r="W479" s="20">
        <f t="shared" si="151"/>
        <v>0</v>
      </c>
      <c r="X479" s="20">
        <f t="shared" si="139"/>
        <v>0.0099996691823566</v>
      </c>
      <c r="Y479" s="20">
        <f t="shared" si="140"/>
        <v>0.5540730535794047</v>
      </c>
      <c r="Z479" s="21">
        <f t="shared" si="141"/>
        <v>1.2121376494677951</v>
      </c>
      <c r="AA479" s="21">
        <f t="shared" si="142"/>
        <v>0.9292942385994725</v>
      </c>
      <c r="AB479" s="22"/>
      <c r="AC479" s="21">
        <f t="shared" si="143"/>
        <v>2.6955049416466723</v>
      </c>
      <c r="AD479" s="30">
        <v>219913.33938294012</v>
      </c>
      <c r="AE479" s="24">
        <f t="shared" si="144"/>
        <v>5927.774930407368</v>
      </c>
      <c r="AF479" s="25"/>
      <c r="AG479" s="26">
        <f t="shared" si="145"/>
        <v>283105807.49785364</v>
      </c>
      <c r="AH479" s="20">
        <f t="shared" si="146"/>
        <v>0.9741791503238271</v>
      </c>
      <c r="AI479" s="20">
        <f t="shared" si="147"/>
        <v>1.2706838979370896</v>
      </c>
      <c r="AJ479" s="20">
        <f t="shared" si="148"/>
        <v>0.5703521288634257</v>
      </c>
      <c r="AK479" s="20">
        <f t="shared" si="149"/>
        <v>0.5808347820672901</v>
      </c>
      <c r="AL479" s="20">
        <f t="shared" si="150"/>
        <v>2.826</v>
      </c>
    </row>
    <row r="480" spans="1:38" ht="15">
      <c r="A480" s="12" t="s">
        <v>997</v>
      </c>
      <c r="B480" s="13" t="s">
        <v>998</v>
      </c>
      <c r="C480" s="14" t="s">
        <v>999</v>
      </c>
      <c r="D480" s="61"/>
      <c r="E480" s="32">
        <v>2300270132</v>
      </c>
      <c r="F480" s="29">
        <v>91.01</v>
      </c>
      <c r="G480" s="17">
        <f t="shared" si="133"/>
        <v>0.9101</v>
      </c>
      <c r="H480" s="15">
        <v>7186311.68</v>
      </c>
      <c r="K480" s="15">
        <v>735857.41</v>
      </c>
      <c r="L480" s="18">
        <f t="shared" si="134"/>
        <v>7922169.09</v>
      </c>
      <c r="M480" s="15">
        <v>14904995</v>
      </c>
      <c r="P480" s="18">
        <f t="shared" si="135"/>
        <v>14904995</v>
      </c>
      <c r="Q480" s="15">
        <v>6000168.89</v>
      </c>
      <c r="R480" s="15">
        <v>345041</v>
      </c>
      <c r="S480" s="15">
        <v>859889</v>
      </c>
      <c r="T480" s="19">
        <f t="shared" si="136"/>
        <v>7205098.89</v>
      </c>
      <c r="U480" s="18">
        <f t="shared" si="137"/>
        <v>30032262.98</v>
      </c>
      <c r="V480" s="20">
        <f t="shared" si="138"/>
        <v>0.2608462722064332</v>
      </c>
      <c r="W480" s="20">
        <f t="shared" si="151"/>
        <v>0.03738208778341865</v>
      </c>
      <c r="X480" s="20">
        <f t="shared" si="139"/>
        <v>0.015000020875809034</v>
      </c>
      <c r="Y480" s="20">
        <f t="shared" si="140"/>
        <v>0.31322838086566085</v>
      </c>
      <c r="Z480" s="21">
        <f t="shared" si="141"/>
        <v>0.647967157972036</v>
      </c>
      <c r="AA480" s="21">
        <f t="shared" si="142"/>
        <v>0.34440168481916367</v>
      </c>
      <c r="AB480" s="22"/>
      <c r="AC480" s="21">
        <f t="shared" si="143"/>
        <v>1.3055972236568605</v>
      </c>
      <c r="AD480" s="30">
        <v>419944.78556362784</v>
      </c>
      <c r="AE480" s="24">
        <f t="shared" si="144"/>
        <v>5482.7874612104815</v>
      </c>
      <c r="AF480" s="25"/>
      <c r="AG480" s="26">
        <f t="shared" si="145"/>
        <v>2527491629.491265</v>
      </c>
      <c r="AH480" s="20">
        <f t="shared" si="146"/>
        <v>0.3134399733539209</v>
      </c>
      <c r="AI480" s="20">
        <f t="shared" si="147"/>
        <v>0.58971491047035</v>
      </c>
      <c r="AJ480" s="20">
        <f t="shared" si="148"/>
        <v>0.23739619233507483</v>
      </c>
      <c r="AK480" s="20">
        <f t="shared" si="149"/>
        <v>0.28506914942583794</v>
      </c>
      <c r="AL480" s="20">
        <f t="shared" si="150"/>
        <v>1.188</v>
      </c>
    </row>
    <row r="481" spans="1:38" ht="15">
      <c r="A481" s="12" t="s">
        <v>1000</v>
      </c>
      <c r="B481" s="13" t="s">
        <v>1001</v>
      </c>
      <c r="C481" s="14" t="s">
        <v>999</v>
      </c>
      <c r="D481" s="61"/>
      <c r="E481" s="32">
        <v>6310798093</v>
      </c>
      <c r="F481" s="29">
        <v>93.44</v>
      </c>
      <c r="G481" s="17">
        <f t="shared" si="133"/>
        <v>0.9344</v>
      </c>
      <c r="H481" s="15">
        <v>19463115.91</v>
      </c>
      <c r="K481" s="15">
        <v>1993010.81</v>
      </c>
      <c r="L481" s="18">
        <f t="shared" si="134"/>
        <v>21456126.72</v>
      </c>
      <c r="M481" s="15">
        <v>80876682</v>
      </c>
      <c r="P481" s="18">
        <f t="shared" si="135"/>
        <v>80876682</v>
      </c>
      <c r="Q481" s="15">
        <v>15297828.16</v>
      </c>
      <c r="R481" s="15">
        <v>2524410.08</v>
      </c>
      <c r="S481" s="15">
        <v>2290390</v>
      </c>
      <c r="T481" s="19">
        <f t="shared" si="136"/>
        <v>20112628.240000002</v>
      </c>
      <c r="U481" s="18">
        <f t="shared" si="137"/>
        <v>122445436.96000001</v>
      </c>
      <c r="V481" s="20">
        <f t="shared" si="138"/>
        <v>0.24240718740421285</v>
      </c>
      <c r="W481" s="20">
        <f t="shared" si="151"/>
        <v>0.036293190912580826</v>
      </c>
      <c r="X481" s="20">
        <f t="shared" si="139"/>
        <v>0.04000143948195872</v>
      </c>
      <c r="Y481" s="20">
        <f t="shared" si="140"/>
        <v>0.31870181779875245</v>
      </c>
      <c r="Z481" s="21">
        <f t="shared" si="141"/>
        <v>1.2815602845812675</v>
      </c>
      <c r="AA481" s="21">
        <f t="shared" si="142"/>
        <v>0.33999070171171136</v>
      </c>
      <c r="AB481" s="22"/>
      <c r="AC481" s="21">
        <f t="shared" si="143"/>
        <v>1.9402528040917313</v>
      </c>
      <c r="AD481" s="30">
        <v>577992.3205691568</v>
      </c>
      <c r="AE481" s="24">
        <f t="shared" si="144"/>
        <v>11214.512207277934</v>
      </c>
      <c r="AF481" s="25"/>
      <c r="AG481" s="26">
        <f t="shared" si="145"/>
        <v>6753850698.844178</v>
      </c>
      <c r="AH481" s="20">
        <f t="shared" si="146"/>
        <v>0.3176873116794231</v>
      </c>
      <c r="AI481" s="20">
        <f t="shared" si="147"/>
        <v>1.1974899299127362</v>
      </c>
      <c r="AJ481" s="20">
        <f t="shared" si="148"/>
        <v>0.22650527591049646</v>
      </c>
      <c r="AK481" s="20">
        <f t="shared" si="149"/>
        <v>0.2977949785511543</v>
      </c>
      <c r="AL481" s="20">
        <f t="shared" si="150"/>
        <v>1.8130000000000002</v>
      </c>
    </row>
    <row r="482" spans="1:38" ht="15">
      <c r="A482" s="12" t="s">
        <v>1002</v>
      </c>
      <c r="B482" s="13" t="s">
        <v>1003</v>
      </c>
      <c r="C482" s="14" t="s">
        <v>999</v>
      </c>
      <c r="D482" s="61"/>
      <c r="E482" s="32">
        <v>2272141263</v>
      </c>
      <c r="F482" s="29">
        <v>93.73</v>
      </c>
      <c r="G482" s="17">
        <f t="shared" si="133"/>
        <v>0.9373</v>
      </c>
      <c r="H482" s="15">
        <v>6979898.77</v>
      </c>
      <c r="K482" s="15">
        <v>714731.14</v>
      </c>
      <c r="L482" s="18">
        <f t="shared" si="134"/>
        <v>7694629.909999999</v>
      </c>
      <c r="N482" s="15">
        <v>22480508.22</v>
      </c>
      <c r="P482" s="18">
        <f t="shared" si="135"/>
        <v>22480508.22</v>
      </c>
      <c r="Q482" s="15">
        <v>8083632.11</v>
      </c>
      <c r="R482" s="15">
        <v>454428</v>
      </c>
      <c r="S482" s="15">
        <v>820215</v>
      </c>
      <c r="T482" s="19">
        <f t="shared" si="136"/>
        <v>9358275.11</v>
      </c>
      <c r="U482" s="18">
        <f t="shared" si="137"/>
        <v>39533413.239999995</v>
      </c>
      <c r="V482" s="20">
        <f t="shared" si="138"/>
        <v>0.3557715464982513</v>
      </c>
      <c r="W482" s="20">
        <f t="shared" si="151"/>
        <v>0.036098767860807957</v>
      </c>
      <c r="X482" s="20">
        <f t="shared" si="139"/>
        <v>0.019999988882733476</v>
      </c>
      <c r="Y482" s="20">
        <f t="shared" si="140"/>
        <v>0.41187030324179275</v>
      </c>
      <c r="Z482" s="21">
        <f t="shared" si="141"/>
        <v>0.9893974721588426</v>
      </c>
      <c r="AA482" s="21">
        <f t="shared" si="142"/>
        <v>0.33865103527236107</v>
      </c>
      <c r="AB482" s="22"/>
      <c r="AC482" s="21">
        <f t="shared" si="143"/>
        <v>1.7399188106729961</v>
      </c>
      <c r="AD482" s="30">
        <v>792949.7091896083</v>
      </c>
      <c r="AE482" s="24">
        <f t="shared" si="144"/>
        <v>13796.681149366816</v>
      </c>
      <c r="AF482" s="25"/>
      <c r="AG482" s="26">
        <f t="shared" si="145"/>
        <v>2424134495.892457</v>
      </c>
      <c r="AH482" s="20">
        <f t="shared" si="146"/>
        <v>0.317417615360784</v>
      </c>
      <c r="AI482" s="20">
        <f t="shared" si="147"/>
        <v>0.9273622506544831</v>
      </c>
      <c r="AJ482" s="20">
        <f t="shared" si="148"/>
        <v>0.333464670532811</v>
      </c>
      <c r="AK482" s="20">
        <f t="shared" si="149"/>
        <v>0.3860460352285323</v>
      </c>
      <c r="AL482" s="20">
        <f t="shared" si="150"/>
        <v>1.63</v>
      </c>
    </row>
    <row r="483" spans="1:38" ht="15">
      <c r="A483" s="12" t="s">
        <v>1004</v>
      </c>
      <c r="B483" s="13" t="s">
        <v>1005</v>
      </c>
      <c r="C483" s="14" t="s">
        <v>999</v>
      </c>
      <c r="D483" s="61"/>
      <c r="E483" s="32">
        <v>839197277</v>
      </c>
      <c r="F483" s="29">
        <v>104.36</v>
      </c>
      <c r="G483" s="17">
        <f t="shared" si="133"/>
        <v>1.0436</v>
      </c>
      <c r="H483" s="15">
        <v>2391509.07</v>
      </c>
      <c r="I483" s="15">
        <v>347508.39</v>
      </c>
      <c r="K483" s="15">
        <v>244842.61</v>
      </c>
      <c r="L483" s="18">
        <f t="shared" si="134"/>
        <v>2983860.07</v>
      </c>
      <c r="M483" s="15">
        <v>12679309.5</v>
      </c>
      <c r="P483" s="18">
        <f t="shared" si="135"/>
        <v>12679309.5</v>
      </c>
      <c r="Q483" s="15">
        <v>7092827.8</v>
      </c>
      <c r="T483" s="19">
        <f t="shared" si="136"/>
        <v>7092827.8</v>
      </c>
      <c r="U483" s="18">
        <f t="shared" si="137"/>
        <v>22755997.37</v>
      </c>
      <c r="V483" s="20">
        <f t="shared" si="138"/>
        <v>0.8451919464462228</v>
      </c>
      <c r="W483" s="20">
        <f t="shared" si="151"/>
        <v>0</v>
      </c>
      <c r="X483" s="20">
        <f t="shared" si="139"/>
        <v>0</v>
      </c>
      <c r="Y483" s="20">
        <f t="shared" si="140"/>
        <v>0.8451919464462228</v>
      </c>
      <c r="Z483" s="21">
        <f t="shared" si="141"/>
        <v>1.5108854434474053</v>
      </c>
      <c r="AA483" s="21">
        <f t="shared" si="142"/>
        <v>0.3555612192483318</v>
      </c>
      <c r="AB483" s="22"/>
      <c r="AC483" s="21">
        <f t="shared" si="143"/>
        <v>2.71163860914196</v>
      </c>
      <c r="AD483" s="30">
        <v>282810.34633932484</v>
      </c>
      <c r="AE483" s="24">
        <f t="shared" si="144"/>
        <v>7668.794541985229</v>
      </c>
      <c r="AF483" s="25"/>
      <c r="AG483" s="26">
        <f t="shared" si="145"/>
        <v>804136907.8190877</v>
      </c>
      <c r="AH483" s="20">
        <f t="shared" si="146"/>
        <v>0.37106368840755904</v>
      </c>
      <c r="AI483" s="20">
        <f t="shared" si="147"/>
        <v>1.5767600487817124</v>
      </c>
      <c r="AJ483" s="20">
        <f t="shared" si="148"/>
        <v>0.8820423153112782</v>
      </c>
      <c r="AK483" s="20">
        <f t="shared" si="149"/>
        <v>0.8820423153112782</v>
      </c>
      <c r="AL483" s="20">
        <f t="shared" si="150"/>
        <v>2.83</v>
      </c>
    </row>
    <row r="484" spans="1:38" ht="15">
      <c r="A484" s="12" t="s">
        <v>1006</v>
      </c>
      <c r="B484" s="13" t="s">
        <v>1007</v>
      </c>
      <c r="C484" s="14" t="s">
        <v>999</v>
      </c>
      <c r="D484" s="61"/>
      <c r="E484" s="32">
        <v>2785655011</v>
      </c>
      <c r="F484" s="46">
        <v>96.48</v>
      </c>
      <c r="G484" s="17">
        <f t="shared" si="133"/>
        <v>0.9648</v>
      </c>
      <c r="H484" s="15">
        <v>8623720.71</v>
      </c>
      <c r="I484" s="15">
        <v>1253122.02</v>
      </c>
      <c r="K484" s="15">
        <v>883066.17</v>
      </c>
      <c r="L484" s="18">
        <f t="shared" si="134"/>
        <v>10759908.9</v>
      </c>
      <c r="M484" s="15">
        <v>38502618.5</v>
      </c>
      <c r="P484" s="18">
        <f t="shared" si="135"/>
        <v>38502618.5</v>
      </c>
      <c r="Q484" s="15">
        <v>8659480</v>
      </c>
      <c r="R484" s="15">
        <v>1390049.8</v>
      </c>
      <c r="T484" s="19">
        <f t="shared" si="136"/>
        <v>10049529.8</v>
      </c>
      <c r="U484" s="18">
        <f t="shared" si="137"/>
        <v>59312057.2</v>
      </c>
      <c r="V484" s="20">
        <f t="shared" si="138"/>
        <v>0.31085974271061667</v>
      </c>
      <c r="W484" s="20">
        <f t="shared" si="151"/>
        <v>0</v>
      </c>
      <c r="X484" s="20">
        <f t="shared" si="139"/>
        <v>0.049900285373133735</v>
      </c>
      <c r="Y484" s="20">
        <f t="shared" si="140"/>
        <v>0.3607600280837504</v>
      </c>
      <c r="Z484" s="21">
        <f t="shared" si="141"/>
        <v>1.382174689541985</v>
      </c>
      <c r="AA484" s="21">
        <f t="shared" si="142"/>
        <v>0.3862613589088114</v>
      </c>
      <c r="AB484" s="22"/>
      <c r="AC484" s="21">
        <f t="shared" si="143"/>
        <v>2.129196076534547</v>
      </c>
      <c r="AD484" s="30">
        <v>412042.355582772</v>
      </c>
      <c r="AE484" s="24">
        <f t="shared" si="144"/>
        <v>8773.189668728908</v>
      </c>
      <c r="AG484" s="26">
        <f t="shared" si="145"/>
        <v>2887287532.1310115</v>
      </c>
      <c r="AH484" s="20">
        <f t="shared" si="146"/>
        <v>0.37266495907522124</v>
      </c>
      <c r="AI484" s="20">
        <f t="shared" si="147"/>
        <v>1.3335221404701072</v>
      </c>
      <c r="AJ484" s="20">
        <f t="shared" si="148"/>
        <v>0.29991747976720295</v>
      </c>
      <c r="AK484" s="20">
        <f t="shared" si="149"/>
        <v>0.3480612750952024</v>
      </c>
      <c r="AL484" s="20">
        <f t="shared" si="150"/>
        <v>2.055</v>
      </c>
    </row>
    <row r="485" spans="1:38" ht="15">
      <c r="A485" s="12" t="s">
        <v>1008</v>
      </c>
      <c r="B485" s="13" t="s">
        <v>1009</v>
      </c>
      <c r="C485" s="14" t="s">
        <v>999</v>
      </c>
      <c r="D485" s="61"/>
      <c r="E485" s="32">
        <v>8437787805</v>
      </c>
      <c r="F485" s="46">
        <v>94.09</v>
      </c>
      <c r="G485" s="17">
        <f t="shared" si="133"/>
        <v>0.9409000000000001</v>
      </c>
      <c r="H485" s="15">
        <v>26664003.12</v>
      </c>
      <c r="I485" s="15">
        <v>3874724.95</v>
      </c>
      <c r="K485" s="15">
        <v>2730102.87</v>
      </c>
      <c r="L485" s="18">
        <f t="shared" si="134"/>
        <v>33268830.94</v>
      </c>
      <c r="N485" s="15">
        <v>111787443.35</v>
      </c>
      <c r="P485" s="18">
        <f t="shared" si="135"/>
        <v>111787443.35</v>
      </c>
      <c r="Q485" s="15">
        <v>20912497.41</v>
      </c>
      <c r="T485" s="19">
        <f t="shared" si="136"/>
        <v>20912497.41</v>
      </c>
      <c r="U485" s="18">
        <f t="shared" si="137"/>
        <v>165968771.7</v>
      </c>
      <c r="V485" s="20">
        <f t="shared" si="138"/>
        <v>0.24784336716322533</v>
      </c>
      <c r="W485" s="20">
        <f t="shared" si="151"/>
        <v>0</v>
      </c>
      <c r="X485" s="20">
        <f t="shared" si="139"/>
        <v>0</v>
      </c>
      <c r="Y485" s="20">
        <f t="shared" si="140"/>
        <v>0.24784336716322533</v>
      </c>
      <c r="Z485" s="21">
        <f t="shared" si="141"/>
        <v>1.324843026791428</v>
      </c>
      <c r="AA485" s="21">
        <f t="shared" si="142"/>
        <v>0.3942838064769276</v>
      </c>
      <c r="AB485" s="22"/>
      <c r="AC485" s="21">
        <f t="shared" si="143"/>
        <v>1.966970200431581</v>
      </c>
      <c r="AD485" s="48">
        <v>411330.2565138356</v>
      </c>
      <c r="AE485" s="24">
        <f t="shared" si="144"/>
        <v>8090.743570985928</v>
      </c>
      <c r="AF485" s="25"/>
      <c r="AG485" s="26">
        <f t="shared" si="145"/>
        <v>8967783829.31236</v>
      </c>
      <c r="AH485" s="20">
        <f t="shared" si="146"/>
        <v>0.37098163351414126</v>
      </c>
      <c r="AI485" s="20">
        <f t="shared" si="147"/>
        <v>1.2465448039080544</v>
      </c>
      <c r="AJ485" s="20">
        <f t="shared" si="148"/>
        <v>0.23319582416387868</v>
      </c>
      <c r="AK485" s="20">
        <f t="shared" si="149"/>
        <v>0.23319582416387868</v>
      </c>
      <c r="AL485" s="20">
        <f t="shared" si="150"/>
        <v>1.8510000000000002</v>
      </c>
    </row>
    <row r="486" spans="1:38" ht="15">
      <c r="A486" s="12" t="s">
        <v>1010</v>
      </c>
      <c r="B486" s="13" t="s">
        <v>1011</v>
      </c>
      <c r="C486" s="14" t="s">
        <v>999</v>
      </c>
      <c r="D486" s="61"/>
      <c r="E486" s="32">
        <v>435188434</v>
      </c>
      <c r="F486" s="46">
        <v>96.92</v>
      </c>
      <c r="G486" s="17">
        <f t="shared" si="133"/>
        <v>0.9692000000000001</v>
      </c>
      <c r="H486" s="15">
        <v>1334877.33</v>
      </c>
      <c r="K486" s="15">
        <v>136688.03</v>
      </c>
      <c r="L486" s="18">
        <f t="shared" si="134"/>
        <v>1471565.36</v>
      </c>
      <c r="N486" s="15">
        <v>1813695.84</v>
      </c>
      <c r="P486" s="18">
        <f t="shared" si="135"/>
        <v>1813695.84</v>
      </c>
      <c r="Q486" s="15">
        <v>1916532.16</v>
      </c>
      <c r="S486" s="15">
        <v>156776.51</v>
      </c>
      <c r="T486" s="19">
        <f t="shared" si="136"/>
        <v>2073308.67</v>
      </c>
      <c r="U486" s="18">
        <f t="shared" si="137"/>
        <v>5358569.869999999</v>
      </c>
      <c r="V486" s="20">
        <f t="shared" si="138"/>
        <v>0.4403913363193839</v>
      </c>
      <c r="W486" s="20">
        <f t="shared" si="151"/>
        <v>0.03602497165630096</v>
      </c>
      <c r="X486" s="20">
        <f t="shared" si="139"/>
        <v>0</v>
      </c>
      <c r="Y486" s="20">
        <f t="shared" si="140"/>
        <v>0.4764163079756848</v>
      </c>
      <c r="Z486" s="21">
        <f t="shared" si="141"/>
        <v>0.4167610391961842</v>
      </c>
      <c r="AA486" s="21">
        <f t="shared" si="142"/>
        <v>0.3381444094169102</v>
      </c>
      <c r="AB486" s="22"/>
      <c r="AC486" s="21">
        <f t="shared" si="143"/>
        <v>1.2313217565887788</v>
      </c>
      <c r="AD486" s="48">
        <v>1120964.9717514124</v>
      </c>
      <c r="AE486" s="24">
        <f t="shared" si="144"/>
        <v>13802.685580914398</v>
      </c>
      <c r="AF486" s="25"/>
      <c r="AG486" s="26">
        <f t="shared" si="145"/>
        <v>449018194.38712335</v>
      </c>
      <c r="AH486" s="20">
        <f t="shared" si="146"/>
        <v>0.32772956160686945</v>
      </c>
      <c r="AI486" s="20">
        <f t="shared" si="147"/>
        <v>0.4039247991889417</v>
      </c>
      <c r="AJ486" s="20">
        <f t="shared" si="148"/>
        <v>0.42682728316074686</v>
      </c>
      <c r="AK486" s="20">
        <f t="shared" si="149"/>
        <v>0.4617426856900338</v>
      </c>
      <c r="AL486" s="20">
        <f t="shared" si="150"/>
        <v>1.194</v>
      </c>
    </row>
    <row r="487" spans="1:38" ht="15">
      <c r="A487" s="12" t="s">
        <v>1012</v>
      </c>
      <c r="B487" s="13" t="s">
        <v>494</v>
      </c>
      <c r="C487" s="14" t="s">
        <v>999</v>
      </c>
      <c r="D487" s="61"/>
      <c r="E487" s="32">
        <v>8980044323</v>
      </c>
      <c r="F487" s="46">
        <v>100.81</v>
      </c>
      <c r="G487" s="17">
        <f t="shared" si="133"/>
        <v>1.0081</v>
      </c>
      <c r="H487" s="15">
        <v>26984488.07</v>
      </c>
      <c r="K487" s="15">
        <v>2760562.67</v>
      </c>
      <c r="L487" s="18">
        <f t="shared" si="134"/>
        <v>29745050.740000002</v>
      </c>
      <c r="M487" s="15">
        <v>123294638.5</v>
      </c>
      <c r="P487" s="18">
        <f t="shared" si="135"/>
        <v>123294638.5</v>
      </c>
      <c r="Q487" s="15">
        <v>30613644</v>
      </c>
      <c r="R487" s="15">
        <v>4483300</v>
      </c>
      <c r="S487" s="15">
        <v>3164726</v>
      </c>
      <c r="T487" s="19">
        <f t="shared" si="136"/>
        <v>38261670</v>
      </c>
      <c r="U487" s="18">
        <f t="shared" si="137"/>
        <v>191301359.23999998</v>
      </c>
      <c r="V487" s="20">
        <f t="shared" si="138"/>
        <v>0.34090749331371645</v>
      </c>
      <c r="W487" s="20">
        <f t="shared" si="151"/>
        <v>0.035241763694800414</v>
      </c>
      <c r="X487" s="20">
        <f t="shared" si="139"/>
        <v>0.0499251433371795</v>
      </c>
      <c r="Y487" s="20">
        <f t="shared" si="140"/>
        <v>0.4260744003456963</v>
      </c>
      <c r="Z487" s="21">
        <f t="shared" si="141"/>
        <v>1.3729847433404476</v>
      </c>
      <c r="AA487" s="21">
        <f t="shared" si="142"/>
        <v>0.3312350103196702</v>
      </c>
      <c r="AB487" s="22"/>
      <c r="AC487" s="21">
        <f t="shared" si="143"/>
        <v>2.130294154005814</v>
      </c>
      <c r="AD487" s="48">
        <v>312243.72876119864</v>
      </c>
      <c r="AE487" s="24">
        <f t="shared" si="144"/>
        <v>6651.7099000495855</v>
      </c>
      <c r="AF487" s="25"/>
      <c r="AG487" s="26">
        <f t="shared" si="145"/>
        <v>8907890410.673544</v>
      </c>
      <c r="AH487" s="20">
        <f t="shared" si="146"/>
        <v>0.3339180139032595</v>
      </c>
      <c r="AI487" s="20">
        <f t="shared" si="147"/>
        <v>1.3841059197615053</v>
      </c>
      <c r="AJ487" s="20">
        <f t="shared" si="148"/>
        <v>0.34366884400955755</v>
      </c>
      <c r="AK487" s="20">
        <f t="shared" si="149"/>
        <v>0.4295256029884965</v>
      </c>
      <c r="AL487" s="20">
        <f t="shared" si="150"/>
        <v>2.148</v>
      </c>
    </row>
    <row r="488" spans="1:38" ht="15">
      <c r="A488" s="12" t="s">
        <v>1013</v>
      </c>
      <c r="B488" s="13" t="s">
        <v>1014</v>
      </c>
      <c r="C488" s="14" t="s">
        <v>999</v>
      </c>
      <c r="D488" s="61"/>
      <c r="E488" s="32">
        <v>1394057609</v>
      </c>
      <c r="F488" s="46">
        <v>94.35</v>
      </c>
      <c r="G488" s="17">
        <f t="shared" si="133"/>
        <v>0.9434999999999999</v>
      </c>
      <c r="H488" s="15">
        <v>4329484.99</v>
      </c>
      <c r="I488" s="15">
        <v>629104.65</v>
      </c>
      <c r="K488" s="15">
        <v>443379.91</v>
      </c>
      <c r="L488" s="18">
        <f t="shared" si="134"/>
        <v>5401969.550000001</v>
      </c>
      <c r="M488" s="15">
        <v>21306220</v>
      </c>
      <c r="P488" s="18">
        <f t="shared" si="135"/>
        <v>21306220</v>
      </c>
      <c r="Q488" s="15">
        <v>6217361.74</v>
      </c>
      <c r="R488" s="15">
        <v>69660.8</v>
      </c>
      <c r="T488" s="19">
        <f t="shared" si="136"/>
        <v>6287022.54</v>
      </c>
      <c r="U488" s="18">
        <f t="shared" si="137"/>
        <v>32995212.089999996</v>
      </c>
      <c r="V488" s="20">
        <f t="shared" si="138"/>
        <v>0.4459903019689339</v>
      </c>
      <c r="W488" s="20">
        <f t="shared" si="151"/>
        <v>0</v>
      </c>
      <c r="X488" s="20">
        <f t="shared" si="139"/>
        <v>0.00499698144110198</v>
      </c>
      <c r="Y488" s="20">
        <f t="shared" si="140"/>
        <v>0.4509872834100359</v>
      </c>
      <c r="Z488" s="21">
        <f t="shared" si="141"/>
        <v>1.5283600808494278</v>
      </c>
      <c r="AA488" s="21">
        <f t="shared" si="142"/>
        <v>0.3874997356726884</v>
      </c>
      <c r="AB488" s="22"/>
      <c r="AC488" s="21">
        <f t="shared" si="143"/>
        <v>2.366847099932152</v>
      </c>
      <c r="AD488" s="49">
        <v>480598.8120492151</v>
      </c>
      <c r="AE488" s="24">
        <f t="shared" si="144"/>
        <v>11375.039045295222</v>
      </c>
      <c r="AF488" s="50"/>
      <c r="AG488" s="26">
        <f t="shared" si="145"/>
        <v>1477538536.301007</v>
      </c>
      <c r="AH488" s="20">
        <f t="shared" si="146"/>
        <v>0.3656060006071815</v>
      </c>
      <c r="AI488" s="20">
        <f t="shared" si="147"/>
        <v>1.442007736281435</v>
      </c>
      <c r="AJ488" s="20">
        <f t="shared" si="148"/>
        <v>0.42079184990768914</v>
      </c>
      <c r="AK488" s="20">
        <f t="shared" si="149"/>
        <v>0.4255065018973689</v>
      </c>
      <c r="AL488" s="20">
        <f t="shared" si="150"/>
        <v>2.234</v>
      </c>
    </row>
    <row r="489" spans="1:38" ht="15">
      <c r="A489" s="12" t="s">
        <v>1015</v>
      </c>
      <c r="B489" s="13" t="s">
        <v>1016</v>
      </c>
      <c r="C489" s="14" t="s">
        <v>999</v>
      </c>
      <c r="D489" s="61"/>
      <c r="E489" s="32">
        <v>5552933316</v>
      </c>
      <c r="F489" s="29">
        <v>92.29</v>
      </c>
      <c r="G489" s="17">
        <f t="shared" si="133"/>
        <v>0.9229</v>
      </c>
      <c r="H489" s="15">
        <v>17502114.92</v>
      </c>
      <c r="I489" s="15">
        <v>2543380.28</v>
      </c>
      <c r="K489" s="15">
        <v>1791882.05</v>
      </c>
      <c r="L489" s="18">
        <f t="shared" si="134"/>
        <v>21837377.250000004</v>
      </c>
      <c r="N489" s="15">
        <v>80739132.96</v>
      </c>
      <c r="P489" s="18">
        <f t="shared" si="135"/>
        <v>80739132.96</v>
      </c>
      <c r="Q489" s="15">
        <v>17167930</v>
      </c>
      <c r="R489" s="15">
        <v>1554821.33</v>
      </c>
      <c r="T489" s="19">
        <f t="shared" si="136"/>
        <v>18722751.33</v>
      </c>
      <c r="U489" s="18">
        <f t="shared" si="137"/>
        <v>121299261.53999999</v>
      </c>
      <c r="V489" s="20">
        <f t="shared" si="138"/>
        <v>0.3091686685761742</v>
      </c>
      <c r="W489" s="20">
        <f t="shared" si="151"/>
        <v>0</v>
      </c>
      <c r="X489" s="20">
        <f t="shared" si="139"/>
        <v>0.02800000002737292</v>
      </c>
      <c r="Y489" s="20">
        <f t="shared" si="140"/>
        <v>0.3371686686035471</v>
      </c>
      <c r="Z489" s="21">
        <f t="shared" si="141"/>
        <v>1.45399068141808</v>
      </c>
      <c r="AA489" s="21">
        <f t="shared" si="142"/>
        <v>0.39325840969634296</v>
      </c>
      <c r="AB489" s="22"/>
      <c r="AC489" s="21">
        <f t="shared" si="143"/>
        <v>2.18441775971797</v>
      </c>
      <c r="AD489" s="51">
        <v>373521.563066257</v>
      </c>
      <c r="AE489" s="24">
        <f t="shared" si="144"/>
        <v>8159.271359995476</v>
      </c>
      <c r="AG489" s="26">
        <f t="shared" si="145"/>
        <v>6016830984.93878</v>
      </c>
      <c r="AH489" s="20">
        <f t="shared" si="146"/>
        <v>0.36293818630875496</v>
      </c>
      <c r="AI489" s="20">
        <f t="shared" si="147"/>
        <v>1.3418879998807463</v>
      </c>
      <c r="AJ489" s="20">
        <f t="shared" si="148"/>
        <v>0.2853317642289512</v>
      </c>
      <c r="AK489" s="20">
        <f t="shared" si="149"/>
        <v>0.3111729642542136</v>
      </c>
      <c r="AL489" s="20">
        <f t="shared" si="150"/>
        <v>2.016</v>
      </c>
    </row>
    <row r="490" spans="1:38" ht="15">
      <c r="A490" s="12" t="s">
        <v>1017</v>
      </c>
      <c r="B490" s="13" t="s">
        <v>1018</v>
      </c>
      <c r="C490" s="14" t="s">
        <v>999</v>
      </c>
      <c r="D490" s="61"/>
      <c r="E490" s="32">
        <v>1145114557</v>
      </c>
      <c r="F490" s="29">
        <v>117.71</v>
      </c>
      <c r="G490" s="17">
        <f t="shared" si="133"/>
        <v>1.1771</v>
      </c>
      <c r="H490" s="15">
        <v>3262839.0799999996</v>
      </c>
      <c r="I490" s="15">
        <v>234351.81</v>
      </c>
      <c r="K490" s="15">
        <v>334028.26</v>
      </c>
      <c r="L490" s="18">
        <f t="shared" si="134"/>
        <v>3831219.1499999994</v>
      </c>
      <c r="M490" s="15">
        <v>13385780.5</v>
      </c>
      <c r="P490" s="18">
        <f t="shared" si="135"/>
        <v>13385780.5</v>
      </c>
      <c r="Q490" s="15">
        <v>8431005.11</v>
      </c>
      <c r="S490" s="15">
        <v>183398.78</v>
      </c>
      <c r="T490" s="19">
        <f t="shared" si="136"/>
        <v>8614403.889999999</v>
      </c>
      <c r="U490" s="18">
        <f t="shared" si="137"/>
        <v>25831403.54</v>
      </c>
      <c r="V490" s="20">
        <f t="shared" si="138"/>
        <v>0.7362586614991393</v>
      </c>
      <c r="W490" s="20">
        <f t="shared" si="151"/>
        <v>0.016015758325566374</v>
      </c>
      <c r="X490" s="20">
        <f t="shared" si="139"/>
        <v>0</v>
      </c>
      <c r="Y490" s="20">
        <f t="shared" si="140"/>
        <v>0.7522744198247058</v>
      </c>
      <c r="Z490" s="21">
        <f t="shared" si="141"/>
        <v>1.1689468462498989</v>
      </c>
      <c r="AA490" s="21">
        <f t="shared" si="142"/>
        <v>0.3345708188390447</v>
      </c>
      <c r="AB490" s="22"/>
      <c r="AC490" s="21">
        <f t="shared" si="143"/>
        <v>2.255792084913649</v>
      </c>
      <c r="AD490" s="30">
        <v>300758.9355828221</v>
      </c>
      <c r="AE490" s="24">
        <f t="shared" si="144"/>
        <v>6784.4962635478405</v>
      </c>
      <c r="AG490" s="26">
        <f t="shared" si="145"/>
        <v>972826911.0525868</v>
      </c>
      <c r="AH490" s="20">
        <f t="shared" si="146"/>
        <v>0.3938233108554396</v>
      </c>
      <c r="AI490" s="20">
        <f t="shared" si="147"/>
        <v>1.375967332720756</v>
      </c>
      <c r="AJ490" s="20">
        <f t="shared" si="148"/>
        <v>0.866650070450637</v>
      </c>
      <c r="AK490" s="20">
        <f t="shared" si="149"/>
        <v>0.8855022195756611</v>
      </c>
      <c r="AL490" s="20">
        <f t="shared" si="150"/>
        <v>2.656</v>
      </c>
    </row>
    <row r="491" spans="1:38" ht="15">
      <c r="A491" s="12" t="s">
        <v>1019</v>
      </c>
      <c r="B491" s="13" t="s">
        <v>1020</v>
      </c>
      <c r="C491" s="14" t="s">
        <v>999</v>
      </c>
      <c r="D491" s="61"/>
      <c r="E491" s="32">
        <v>54435541</v>
      </c>
      <c r="F491" s="29">
        <v>96.52</v>
      </c>
      <c r="G491" s="17">
        <f t="shared" si="133"/>
        <v>0.9652</v>
      </c>
      <c r="H491" s="15">
        <v>164249.73</v>
      </c>
      <c r="I491" s="15">
        <v>23867.29</v>
      </c>
      <c r="K491" s="15">
        <v>16819.1</v>
      </c>
      <c r="L491" s="18">
        <f t="shared" si="134"/>
        <v>204936.12000000002</v>
      </c>
      <c r="N491" s="15">
        <v>810222.54</v>
      </c>
      <c r="P491" s="18">
        <f t="shared" si="135"/>
        <v>810222.54</v>
      </c>
      <c r="Q491" s="15">
        <v>317732.45</v>
      </c>
      <c r="T491" s="19">
        <f t="shared" si="136"/>
        <v>317732.45</v>
      </c>
      <c r="U491" s="18">
        <f t="shared" si="137"/>
        <v>1332891.11</v>
      </c>
      <c r="V491" s="20">
        <f t="shared" si="138"/>
        <v>0.5836856659512211</v>
      </c>
      <c r="W491" s="20">
        <f t="shared" si="151"/>
        <v>0</v>
      </c>
      <c r="X491" s="20">
        <f t="shared" si="139"/>
        <v>0</v>
      </c>
      <c r="Y491" s="20">
        <f t="shared" si="140"/>
        <v>0.5836856659512211</v>
      </c>
      <c r="Z491" s="21">
        <f t="shared" si="141"/>
        <v>1.4884072521663743</v>
      </c>
      <c r="AA491" s="21">
        <f t="shared" si="142"/>
        <v>0.376474847563286</v>
      </c>
      <c r="AB491" s="22"/>
      <c r="AC491" s="21">
        <f t="shared" si="143"/>
        <v>2.448567765680881</v>
      </c>
      <c r="AD491" s="30">
        <v>324474.02597402595</v>
      </c>
      <c r="AE491" s="24">
        <f t="shared" si="144"/>
        <v>7944.96640800701</v>
      </c>
      <c r="AG491" s="26">
        <f t="shared" si="145"/>
        <v>56398198.30087029</v>
      </c>
      <c r="AH491" s="20">
        <f t="shared" si="146"/>
        <v>0.36337352286808355</v>
      </c>
      <c r="AI491" s="20">
        <f t="shared" si="147"/>
        <v>1.4366106797909843</v>
      </c>
      <c r="AJ491" s="20">
        <f t="shared" si="148"/>
        <v>0.5633734047761185</v>
      </c>
      <c r="AK491" s="20">
        <f t="shared" si="149"/>
        <v>0.5633734047761185</v>
      </c>
      <c r="AL491" s="20">
        <f t="shared" si="150"/>
        <v>2.363</v>
      </c>
    </row>
    <row r="492" spans="1:38" ht="15">
      <c r="A492" s="12" t="s">
        <v>1021</v>
      </c>
      <c r="B492" s="13" t="s">
        <v>1022</v>
      </c>
      <c r="C492" s="14" t="s">
        <v>999</v>
      </c>
      <c r="D492" s="61"/>
      <c r="E492" s="32">
        <v>3708887217</v>
      </c>
      <c r="F492" s="29">
        <v>80.49</v>
      </c>
      <c r="G492" s="17">
        <f t="shared" si="133"/>
        <v>0.8049</v>
      </c>
      <c r="H492" s="15">
        <v>13251887.45</v>
      </c>
      <c r="I492" s="15">
        <v>1925626.37</v>
      </c>
      <c r="K492" s="15">
        <v>1356787.44</v>
      </c>
      <c r="L492" s="18">
        <f t="shared" si="134"/>
        <v>16534301.26</v>
      </c>
      <c r="N492" s="15">
        <v>70885752.86</v>
      </c>
      <c r="P492" s="18">
        <f t="shared" si="135"/>
        <v>70885752.86</v>
      </c>
      <c r="Q492" s="15">
        <v>11567318.2</v>
      </c>
      <c r="R492" s="15">
        <v>1483699.89</v>
      </c>
      <c r="T492" s="19">
        <f t="shared" si="136"/>
        <v>13051018.09</v>
      </c>
      <c r="U492" s="18">
        <f t="shared" si="137"/>
        <v>100471072.21000001</v>
      </c>
      <c r="V492" s="20">
        <f t="shared" si="138"/>
        <v>0.31188109864813934</v>
      </c>
      <c r="W492" s="20">
        <f t="shared" si="151"/>
        <v>0</v>
      </c>
      <c r="X492" s="20">
        <f t="shared" si="139"/>
        <v>0.04000390961470425</v>
      </c>
      <c r="Y492" s="20">
        <f t="shared" si="140"/>
        <v>0.3518850082628436</v>
      </c>
      <c r="Z492" s="21">
        <f t="shared" si="141"/>
        <v>1.911240453338379</v>
      </c>
      <c r="AA492" s="21">
        <f t="shared" si="142"/>
        <v>0.445802212162549</v>
      </c>
      <c r="AB492" s="22"/>
      <c r="AC492" s="21">
        <f t="shared" si="143"/>
        <v>2.708927673763772</v>
      </c>
      <c r="AD492" s="30">
        <v>503329.1549946129</v>
      </c>
      <c r="AE492" s="24">
        <f t="shared" si="144"/>
        <v>13634.822769770417</v>
      </c>
      <c r="AG492" s="26">
        <f t="shared" si="145"/>
        <v>4607885721.207603</v>
      </c>
      <c r="AH492" s="20">
        <f t="shared" si="146"/>
        <v>0.3588262005696357</v>
      </c>
      <c r="AI492" s="20">
        <f t="shared" si="147"/>
        <v>1.5383574408920615</v>
      </c>
      <c r="AJ492" s="20">
        <f t="shared" si="148"/>
        <v>0.2510330963018873</v>
      </c>
      <c r="AK492" s="20">
        <f t="shared" si="149"/>
        <v>0.28323224315076284</v>
      </c>
      <c r="AL492" s="20">
        <f t="shared" si="150"/>
        <v>2.18</v>
      </c>
    </row>
    <row r="493" spans="1:38" ht="15">
      <c r="A493" s="12" t="s">
        <v>1023</v>
      </c>
      <c r="B493" s="13" t="s">
        <v>1024</v>
      </c>
      <c r="C493" s="14" t="s">
        <v>999</v>
      </c>
      <c r="D493" s="61"/>
      <c r="E493" s="32">
        <v>1705945194</v>
      </c>
      <c r="F493" s="29">
        <v>106.95</v>
      </c>
      <c r="G493" s="17">
        <f t="shared" si="133"/>
        <v>1.0695000000000001</v>
      </c>
      <c r="H493" s="15">
        <v>4812818.19</v>
      </c>
      <c r="I493" s="15">
        <v>699723.06</v>
      </c>
      <c r="K493" s="15">
        <v>491827.75</v>
      </c>
      <c r="L493" s="18">
        <f t="shared" si="134"/>
        <v>6004369</v>
      </c>
      <c r="M493" s="15">
        <v>28847469</v>
      </c>
      <c r="P493" s="18">
        <f t="shared" si="135"/>
        <v>28847469</v>
      </c>
      <c r="Q493" s="15">
        <v>16204454.25</v>
      </c>
      <c r="T493" s="19">
        <f t="shared" si="136"/>
        <v>16204454.25</v>
      </c>
      <c r="U493" s="18">
        <f t="shared" si="137"/>
        <v>51056292.25</v>
      </c>
      <c r="V493" s="20">
        <f t="shared" si="138"/>
        <v>0.9498812920246722</v>
      </c>
      <c r="W493" s="20">
        <f t="shared" si="151"/>
        <v>0</v>
      </c>
      <c r="X493" s="20">
        <f t="shared" si="139"/>
        <v>0</v>
      </c>
      <c r="Y493" s="20">
        <f t="shared" si="140"/>
        <v>0.9498812920246722</v>
      </c>
      <c r="Z493" s="21">
        <f t="shared" si="141"/>
        <v>1.6909962349001464</v>
      </c>
      <c r="AA493" s="21">
        <f t="shared" si="142"/>
        <v>0.3519672860018034</v>
      </c>
      <c r="AB493" s="22"/>
      <c r="AC493" s="21">
        <f t="shared" si="143"/>
        <v>2.992844812926622</v>
      </c>
      <c r="AD493" s="30">
        <v>258353.50434255705</v>
      </c>
      <c r="AE493" s="24">
        <f t="shared" si="144"/>
        <v>7732.119453730374</v>
      </c>
      <c r="AG493" s="26">
        <f t="shared" si="145"/>
        <v>1595086670.4067318</v>
      </c>
      <c r="AH493" s="20">
        <f t="shared" si="146"/>
        <v>0.37642901237892884</v>
      </c>
      <c r="AI493" s="20">
        <f t="shared" si="147"/>
        <v>1.8085204732257072</v>
      </c>
      <c r="AJ493" s="20">
        <f t="shared" si="148"/>
        <v>1.0158980418203871</v>
      </c>
      <c r="AK493" s="20">
        <f t="shared" si="149"/>
        <v>1.0158980418203871</v>
      </c>
      <c r="AL493" s="20">
        <f t="shared" si="150"/>
        <v>3.201</v>
      </c>
    </row>
    <row r="494" spans="1:38" ht="15">
      <c r="A494" s="12" t="s">
        <v>1025</v>
      </c>
      <c r="B494" s="13" t="s">
        <v>1026</v>
      </c>
      <c r="C494" s="14" t="s">
        <v>999</v>
      </c>
      <c r="D494" s="61"/>
      <c r="E494" s="32">
        <v>681494638</v>
      </c>
      <c r="F494" s="29">
        <v>92.62</v>
      </c>
      <c r="G494" s="17">
        <f t="shared" si="133"/>
        <v>0.9262</v>
      </c>
      <c r="H494" s="15">
        <v>2111536.59</v>
      </c>
      <c r="I494" s="15">
        <v>306829.29</v>
      </c>
      <c r="K494" s="15">
        <v>216219.57</v>
      </c>
      <c r="L494" s="18">
        <f t="shared" si="134"/>
        <v>2634585.4499999997</v>
      </c>
      <c r="N494" s="15">
        <v>6311235.94</v>
      </c>
      <c r="P494" s="18">
        <f t="shared" si="135"/>
        <v>6311235.94</v>
      </c>
      <c r="Q494" s="15">
        <v>3603888.89</v>
      </c>
      <c r="R494" s="15">
        <v>204448.38</v>
      </c>
      <c r="T494" s="19">
        <f t="shared" si="136"/>
        <v>3808337.27</v>
      </c>
      <c r="U494" s="18">
        <f t="shared" si="137"/>
        <v>12754158.66</v>
      </c>
      <c r="V494" s="20">
        <f t="shared" si="138"/>
        <v>0.52882131260437</v>
      </c>
      <c r="W494" s="20">
        <f t="shared" si="151"/>
        <v>0</v>
      </c>
      <c r="X494" s="20">
        <f t="shared" si="139"/>
        <v>0.02999999832720621</v>
      </c>
      <c r="Y494" s="20">
        <f t="shared" si="140"/>
        <v>0.5588213109315763</v>
      </c>
      <c r="Z494" s="21">
        <f t="shared" si="141"/>
        <v>0.926087394982556</v>
      </c>
      <c r="AA494" s="21">
        <f t="shared" si="142"/>
        <v>0.38658931458826823</v>
      </c>
      <c r="AB494" s="22"/>
      <c r="AC494" s="21">
        <f t="shared" si="143"/>
        <v>1.8714980205024003</v>
      </c>
      <c r="AD494" s="30">
        <v>686214.248366013</v>
      </c>
      <c r="AE494" s="24">
        <f t="shared" si="144"/>
        <v>12842.48607457536</v>
      </c>
      <c r="AG494" s="26">
        <f t="shared" si="145"/>
        <v>735796413.3016627</v>
      </c>
      <c r="AH494" s="20">
        <f t="shared" si="146"/>
        <v>0.35805902317165406</v>
      </c>
      <c r="AI494" s="20">
        <f t="shared" si="147"/>
        <v>0.8577421452328435</v>
      </c>
      <c r="AJ494" s="20">
        <f t="shared" si="148"/>
        <v>0.4897942997341676</v>
      </c>
      <c r="AK494" s="20">
        <f t="shared" si="149"/>
        <v>0.5175802981848259</v>
      </c>
      <c r="AL494" s="20">
        <f t="shared" si="150"/>
        <v>1.734</v>
      </c>
    </row>
    <row r="495" spans="1:38" ht="15">
      <c r="A495" s="12" t="s">
        <v>1027</v>
      </c>
      <c r="B495" s="13" t="s">
        <v>1028</v>
      </c>
      <c r="C495" s="14" t="s">
        <v>999</v>
      </c>
      <c r="D495" s="61"/>
      <c r="E495" s="32">
        <v>1140777311</v>
      </c>
      <c r="F495" s="29">
        <v>83.44</v>
      </c>
      <c r="G495" s="17">
        <f t="shared" si="133"/>
        <v>0.8344</v>
      </c>
      <c r="H495" s="15">
        <v>3652969.22</v>
      </c>
      <c r="K495" s="15">
        <v>374052.78</v>
      </c>
      <c r="L495" s="18">
        <f t="shared" si="134"/>
        <v>4027022</v>
      </c>
      <c r="N495" s="15">
        <v>14744961.7</v>
      </c>
      <c r="P495" s="18">
        <f t="shared" si="135"/>
        <v>14744961.7</v>
      </c>
      <c r="Q495" s="15">
        <v>6897524</v>
      </c>
      <c r="S495" s="15">
        <v>410266.89</v>
      </c>
      <c r="T495" s="19">
        <f t="shared" si="136"/>
        <v>7307790.89</v>
      </c>
      <c r="U495" s="18">
        <f t="shared" si="137"/>
        <v>26079774.59</v>
      </c>
      <c r="V495" s="20">
        <f t="shared" si="138"/>
        <v>0.6046336943670158</v>
      </c>
      <c r="W495" s="20">
        <f t="shared" si="151"/>
        <v>0.035963801702925</v>
      </c>
      <c r="X495" s="20">
        <f t="shared" si="139"/>
        <v>0</v>
      </c>
      <c r="Y495" s="20">
        <f t="shared" si="140"/>
        <v>0.6405974960699407</v>
      </c>
      <c r="Z495" s="21">
        <f t="shared" si="141"/>
        <v>1.2925363747876994</v>
      </c>
      <c r="AA495" s="21">
        <f t="shared" si="142"/>
        <v>0.35300684552271916</v>
      </c>
      <c r="AB495" s="22"/>
      <c r="AC495" s="21">
        <f t="shared" si="143"/>
        <v>2.286140716380359</v>
      </c>
      <c r="AD495" s="30">
        <v>320445.19349764026</v>
      </c>
      <c r="AE495" s="24">
        <f t="shared" si="144"/>
        <v>7325.828042233381</v>
      </c>
      <c r="AG495" s="26">
        <f t="shared" si="145"/>
        <v>1367182779.2425694</v>
      </c>
      <c r="AH495" s="20">
        <f t="shared" si="146"/>
        <v>0.2945489119041569</v>
      </c>
      <c r="AI495" s="20">
        <f t="shared" si="147"/>
        <v>1.0784923511228566</v>
      </c>
      <c r="AJ495" s="20">
        <f t="shared" si="148"/>
        <v>0.504506354579838</v>
      </c>
      <c r="AK495" s="20">
        <f t="shared" si="149"/>
        <v>0.5345145507207585</v>
      </c>
      <c r="AL495" s="20">
        <f t="shared" si="150"/>
        <v>1.908</v>
      </c>
    </row>
    <row r="496" spans="1:38" ht="15">
      <c r="A496" s="12" t="s">
        <v>1029</v>
      </c>
      <c r="B496" s="13" t="s">
        <v>1030</v>
      </c>
      <c r="C496" s="14" t="s">
        <v>999</v>
      </c>
      <c r="D496" s="61"/>
      <c r="E496" s="32">
        <v>121208657</v>
      </c>
      <c r="F496" s="29">
        <v>95.98</v>
      </c>
      <c r="G496" s="17">
        <f t="shared" si="133"/>
        <v>0.9598</v>
      </c>
      <c r="H496" s="15">
        <v>388647.72000000003</v>
      </c>
      <c r="I496" s="15">
        <v>56473.62</v>
      </c>
      <c r="K496" s="15">
        <v>39794.85</v>
      </c>
      <c r="L496" s="18">
        <f t="shared" si="134"/>
        <v>484916.19</v>
      </c>
      <c r="N496" s="15">
        <v>1486440.66</v>
      </c>
      <c r="P496" s="18">
        <f t="shared" si="135"/>
        <v>1486440.66</v>
      </c>
      <c r="Q496" s="15">
        <v>445418.91</v>
      </c>
      <c r="R496" s="15">
        <v>12121</v>
      </c>
      <c r="T496" s="19">
        <f t="shared" si="136"/>
        <v>457539.91</v>
      </c>
      <c r="U496" s="18">
        <f t="shared" si="137"/>
        <v>2428896.7600000002</v>
      </c>
      <c r="V496" s="20">
        <f t="shared" si="138"/>
        <v>0.3674811032680611</v>
      </c>
      <c r="W496" s="20">
        <f t="shared" si="151"/>
        <v>0</v>
      </c>
      <c r="X496" s="20">
        <f t="shared" si="139"/>
        <v>0.010000110800666656</v>
      </c>
      <c r="Y496" s="20">
        <f t="shared" si="140"/>
        <v>0.37748121406872776</v>
      </c>
      <c r="Z496" s="21">
        <f t="shared" si="141"/>
        <v>1.2263485932362075</v>
      </c>
      <c r="AA496" s="21">
        <f t="shared" si="142"/>
        <v>0.40006729057314777</v>
      </c>
      <c r="AB496" s="22"/>
      <c r="AC496" s="21">
        <f t="shared" si="143"/>
        <v>2.0038970978780832</v>
      </c>
      <c r="AD496" s="30">
        <v>406630.6201550388</v>
      </c>
      <c r="AE496" s="24">
        <f t="shared" si="144"/>
        <v>8148.459196370474</v>
      </c>
      <c r="AG496" s="26">
        <f t="shared" si="145"/>
        <v>126285327.1514899</v>
      </c>
      <c r="AH496" s="20">
        <f t="shared" si="146"/>
        <v>0.3839845854921072</v>
      </c>
      <c r="AI496" s="20">
        <f t="shared" si="147"/>
        <v>1.1770493797881119</v>
      </c>
      <c r="AJ496" s="20">
        <f t="shared" si="148"/>
        <v>0.35270836291668506</v>
      </c>
      <c r="AK496" s="20">
        <f t="shared" si="149"/>
        <v>0.3623064692631649</v>
      </c>
      <c r="AL496" s="20">
        <f t="shared" si="150"/>
        <v>1.923</v>
      </c>
    </row>
    <row r="497" spans="1:38" ht="15">
      <c r="A497" s="12" t="s">
        <v>1031</v>
      </c>
      <c r="B497" s="13" t="s">
        <v>1032</v>
      </c>
      <c r="C497" s="14" t="s">
        <v>999</v>
      </c>
      <c r="D497" s="61"/>
      <c r="E497" s="32">
        <v>1201467798</v>
      </c>
      <c r="F497" s="29">
        <v>96.99</v>
      </c>
      <c r="G497" s="17">
        <f t="shared" si="133"/>
        <v>0.9699</v>
      </c>
      <c r="H497" s="15">
        <v>3715996.56</v>
      </c>
      <c r="I497" s="15">
        <v>539964.15</v>
      </c>
      <c r="K497" s="15">
        <v>380504.11</v>
      </c>
      <c r="L497" s="18">
        <f t="shared" si="134"/>
        <v>4636464.82</v>
      </c>
      <c r="M497" s="15">
        <v>21538682</v>
      </c>
      <c r="P497" s="18">
        <f t="shared" si="135"/>
        <v>21538682</v>
      </c>
      <c r="Q497" s="15">
        <v>11484419</v>
      </c>
      <c r="T497" s="19">
        <f t="shared" si="136"/>
        <v>11484419</v>
      </c>
      <c r="U497" s="18">
        <f t="shared" si="137"/>
        <v>37659565.82</v>
      </c>
      <c r="V497" s="20">
        <f t="shared" si="138"/>
        <v>0.9558657351547262</v>
      </c>
      <c r="W497" s="20">
        <f t="shared" si="151"/>
        <v>0</v>
      </c>
      <c r="X497" s="20">
        <f t="shared" si="139"/>
        <v>0</v>
      </c>
      <c r="Y497" s="20">
        <f t="shared" si="140"/>
        <v>0.9558657351547262</v>
      </c>
      <c r="Z497" s="21">
        <f t="shared" si="141"/>
        <v>1.7926974019490116</v>
      </c>
      <c r="AA497" s="21">
        <f t="shared" si="142"/>
        <v>0.38590004890002055</v>
      </c>
      <c r="AB497" s="22"/>
      <c r="AC497" s="21">
        <f t="shared" si="143"/>
        <v>3.134463186003758</v>
      </c>
      <c r="AD497" s="30">
        <v>278509.4843808807</v>
      </c>
      <c r="AE497" s="24">
        <f t="shared" si="144"/>
        <v>8729.777257447593</v>
      </c>
      <c r="AG497" s="26">
        <f t="shared" si="145"/>
        <v>1238754302.505413</v>
      </c>
      <c r="AH497" s="20">
        <f t="shared" si="146"/>
        <v>0.37428445742812994</v>
      </c>
      <c r="AI497" s="20">
        <f t="shared" si="147"/>
        <v>1.7387372101503464</v>
      </c>
      <c r="AJ497" s="20">
        <f t="shared" si="148"/>
        <v>0.9270941765265687</v>
      </c>
      <c r="AK497" s="20">
        <f t="shared" si="149"/>
        <v>0.9270941765265687</v>
      </c>
      <c r="AL497" s="20">
        <f t="shared" si="150"/>
        <v>3.04</v>
      </c>
    </row>
    <row r="498" spans="1:38" ht="15">
      <c r="A498" s="12" t="s">
        <v>1033</v>
      </c>
      <c r="B498" s="13" t="s">
        <v>1034</v>
      </c>
      <c r="C498" s="14" t="s">
        <v>999</v>
      </c>
      <c r="D498" s="61"/>
      <c r="E498" s="32">
        <v>338513362</v>
      </c>
      <c r="F498" s="29">
        <v>111</v>
      </c>
      <c r="G498" s="17">
        <f t="shared" si="133"/>
        <v>1.11</v>
      </c>
      <c r="H498" s="15">
        <v>968940.64</v>
      </c>
      <c r="I498" s="15">
        <v>140801.72</v>
      </c>
      <c r="K498" s="15">
        <v>99205.41</v>
      </c>
      <c r="L498" s="18">
        <f t="shared" si="134"/>
        <v>1208947.77</v>
      </c>
      <c r="M498" s="15">
        <v>5643643</v>
      </c>
      <c r="P498" s="18">
        <f t="shared" si="135"/>
        <v>5643643</v>
      </c>
      <c r="Q498" s="15">
        <v>2850427.05</v>
      </c>
      <c r="T498" s="19">
        <f t="shared" si="136"/>
        <v>2850427.05</v>
      </c>
      <c r="U498" s="18">
        <f t="shared" si="137"/>
        <v>9703017.820000002</v>
      </c>
      <c r="V498" s="20">
        <f t="shared" si="138"/>
        <v>0.8420426990412271</v>
      </c>
      <c r="W498" s="20">
        <f t="shared" si="151"/>
        <v>0</v>
      </c>
      <c r="X498" s="20">
        <f t="shared" si="139"/>
        <v>0</v>
      </c>
      <c r="Y498" s="20">
        <f t="shared" si="140"/>
        <v>0.8420426990412271</v>
      </c>
      <c r="Z498" s="21">
        <f t="shared" si="141"/>
        <v>1.6671847062864242</v>
      </c>
      <c r="AA498" s="21">
        <f t="shared" si="142"/>
        <v>0.35713443122519933</v>
      </c>
      <c r="AB498" s="22"/>
      <c r="AC498" s="21">
        <f t="shared" si="143"/>
        <v>2.8663618365528514</v>
      </c>
      <c r="AD498" s="30">
        <v>240431.94644351464</v>
      </c>
      <c r="AE498" s="24">
        <f t="shared" si="144"/>
        <v>6891.649555738095</v>
      </c>
      <c r="AG498" s="26">
        <f t="shared" si="145"/>
        <v>304966992.79279274</v>
      </c>
      <c r="AH498" s="20">
        <f t="shared" si="146"/>
        <v>0.3964192186599713</v>
      </c>
      <c r="AI498" s="20">
        <f t="shared" si="147"/>
        <v>1.8505750239779313</v>
      </c>
      <c r="AJ498" s="20">
        <f t="shared" si="148"/>
        <v>0.9346673959357623</v>
      </c>
      <c r="AK498" s="20">
        <f t="shared" si="149"/>
        <v>0.9346673959357623</v>
      </c>
      <c r="AL498" s="20">
        <f t="shared" si="150"/>
        <v>3.182</v>
      </c>
    </row>
    <row r="499" spans="1:38" ht="15">
      <c r="A499" s="12" t="s">
        <v>1035</v>
      </c>
      <c r="B499" s="13" t="s">
        <v>1036</v>
      </c>
      <c r="C499" s="14" t="s">
        <v>999</v>
      </c>
      <c r="D499" s="61"/>
      <c r="E499" s="32">
        <v>4007517982</v>
      </c>
      <c r="F499" s="29">
        <v>95.13</v>
      </c>
      <c r="G499" s="17">
        <f t="shared" si="133"/>
        <v>0.9512999999999999</v>
      </c>
      <c r="H499" s="15">
        <v>12203863.33</v>
      </c>
      <c r="I499" s="15">
        <v>1773358.54</v>
      </c>
      <c r="K499" s="15">
        <v>1249643.53</v>
      </c>
      <c r="L499" s="18">
        <f t="shared" si="134"/>
        <v>15226865.4</v>
      </c>
      <c r="M499" s="15">
        <v>37410322.5</v>
      </c>
      <c r="N499" s="15">
        <v>15586659.06</v>
      </c>
      <c r="P499" s="18">
        <f t="shared" si="135"/>
        <v>52996981.56</v>
      </c>
      <c r="Q499" s="15">
        <v>10819960.36</v>
      </c>
      <c r="R499" s="15">
        <v>801503.6</v>
      </c>
      <c r="T499" s="19">
        <f t="shared" si="136"/>
        <v>11621463.959999999</v>
      </c>
      <c r="U499" s="18">
        <f t="shared" si="137"/>
        <v>79845310.92</v>
      </c>
      <c r="V499" s="20">
        <f t="shared" si="138"/>
        <v>0.2699915610759198</v>
      </c>
      <c r="W499" s="20">
        <f t="shared" si="151"/>
        <v>0</v>
      </c>
      <c r="X499" s="20">
        <f t="shared" si="139"/>
        <v>0.020000000089831164</v>
      </c>
      <c r="Y499" s="20">
        <f t="shared" si="140"/>
        <v>0.289991561165751</v>
      </c>
      <c r="Z499" s="21">
        <f t="shared" si="141"/>
        <v>1.3224390208113608</v>
      </c>
      <c r="AA499" s="21">
        <f t="shared" si="142"/>
        <v>0.3799575065761988</v>
      </c>
      <c r="AB499" s="22"/>
      <c r="AC499" s="21">
        <f t="shared" si="143"/>
        <v>1.9923880885533107</v>
      </c>
      <c r="AD499" s="30">
        <v>625652.8018486424</v>
      </c>
      <c r="AE499" s="24">
        <f t="shared" si="144"/>
        <v>12465.431899732399</v>
      </c>
      <c r="AG499" s="26">
        <f t="shared" si="145"/>
        <v>4212675267.5286455</v>
      </c>
      <c r="AH499" s="20">
        <f t="shared" si="146"/>
        <v>0.3614535760059379</v>
      </c>
      <c r="AI499" s="20">
        <f t="shared" si="147"/>
        <v>1.2580362404978471</v>
      </c>
      <c r="AJ499" s="20">
        <f t="shared" si="148"/>
        <v>0.2568429720515225</v>
      </c>
      <c r="AK499" s="20">
        <f t="shared" si="149"/>
        <v>0.27586897213697886</v>
      </c>
      <c r="AL499" s="20">
        <f t="shared" si="150"/>
        <v>1.895</v>
      </c>
    </row>
    <row r="500" spans="1:38" ht="15">
      <c r="A500" s="12" t="s">
        <v>1037</v>
      </c>
      <c r="B500" s="13" t="s">
        <v>1038</v>
      </c>
      <c r="C500" s="14" t="s">
        <v>999</v>
      </c>
      <c r="D500" s="61"/>
      <c r="E500" s="32">
        <v>1596834186</v>
      </c>
      <c r="F500" s="29">
        <v>97.95</v>
      </c>
      <c r="G500" s="17">
        <f t="shared" si="133"/>
        <v>0.9795</v>
      </c>
      <c r="H500" s="15">
        <v>4920188.92</v>
      </c>
      <c r="I500" s="15">
        <v>714972.86</v>
      </c>
      <c r="K500" s="15">
        <v>503787.21</v>
      </c>
      <c r="L500" s="18">
        <f t="shared" si="134"/>
        <v>6138948.99</v>
      </c>
      <c r="M500" s="15">
        <v>11697372.5</v>
      </c>
      <c r="N500" s="15">
        <v>6020724.69</v>
      </c>
      <c r="P500" s="18">
        <f t="shared" si="135"/>
        <v>17718097.19</v>
      </c>
      <c r="Q500" s="15">
        <v>7973857.78</v>
      </c>
      <c r="R500" s="15">
        <v>319366.84</v>
      </c>
      <c r="T500" s="19">
        <f t="shared" si="136"/>
        <v>8293224.62</v>
      </c>
      <c r="U500" s="18">
        <f t="shared" si="137"/>
        <v>32150270.800000004</v>
      </c>
      <c r="V500" s="20">
        <f t="shared" si="138"/>
        <v>0.4993541502248375</v>
      </c>
      <c r="W500" s="20">
        <f t="shared" si="151"/>
        <v>0</v>
      </c>
      <c r="X500" s="20">
        <f t="shared" si="139"/>
        <v>0.02000000017534695</v>
      </c>
      <c r="Y500" s="20">
        <f t="shared" si="140"/>
        <v>0.5193541504001844</v>
      </c>
      <c r="Z500" s="21">
        <f t="shared" si="141"/>
        <v>1.1095765199255323</v>
      </c>
      <c r="AA500" s="21">
        <f t="shared" si="142"/>
        <v>0.38444498770268687</v>
      </c>
      <c r="AB500" s="22"/>
      <c r="AC500" s="21">
        <f t="shared" si="143"/>
        <v>2.0133756580284037</v>
      </c>
      <c r="AD500" s="30">
        <v>633203.5769828927</v>
      </c>
      <c r="AE500" s="24">
        <f t="shared" si="144"/>
        <v>12748.766684738706</v>
      </c>
      <c r="AG500" s="26">
        <f t="shared" si="145"/>
        <v>1630254401.2251148</v>
      </c>
      <c r="AH500" s="20">
        <f t="shared" si="146"/>
        <v>0.3765638654547818</v>
      </c>
      <c r="AI500" s="20">
        <f t="shared" si="147"/>
        <v>1.0868302012670588</v>
      </c>
      <c r="AJ500" s="20">
        <f t="shared" si="148"/>
        <v>0.4891173901452283</v>
      </c>
      <c r="AK500" s="20">
        <f t="shared" si="149"/>
        <v>0.5087073903169806</v>
      </c>
      <c r="AL500" s="20">
        <f t="shared" si="150"/>
        <v>1.9729999999999999</v>
      </c>
    </row>
    <row r="501" spans="1:38" ht="15">
      <c r="A501" s="12" t="s">
        <v>1039</v>
      </c>
      <c r="B501" s="13" t="s">
        <v>1040</v>
      </c>
      <c r="C501" s="14" t="s">
        <v>1041</v>
      </c>
      <c r="D501" s="61"/>
      <c r="E501" s="32">
        <v>46172463</v>
      </c>
      <c r="F501" s="29">
        <v>60.08</v>
      </c>
      <c r="G501" s="17">
        <f t="shared" si="133"/>
        <v>0.6008</v>
      </c>
      <c r="H501" s="15">
        <v>326454.1</v>
      </c>
      <c r="I501" s="15">
        <v>23755.36</v>
      </c>
      <c r="J501" s="15">
        <v>9206.99</v>
      </c>
      <c r="K501" s="15">
        <v>1643.97</v>
      </c>
      <c r="L501" s="18">
        <f t="shared" si="134"/>
        <v>361060.4199999999</v>
      </c>
      <c r="M501" s="15">
        <v>0</v>
      </c>
      <c r="N501" s="15">
        <v>1062576.77</v>
      </c>
      <c r="O501" s="15">
        <v>0</v>
      </c>
      <c r="P501" s="18">
        <f t="shared" si="135"/>
        <v>1062576.77</v>
      </c>
      <c r="Q501" s="15">
        <v>298301</v>
      </c>
      <c r="R501" s="15">
        <v>18469</v>
      </c>
      <c r="S501" s="15">
        <v>0</v>
      </c>
      <c r="T501" s="19">
        <f t="shared" si="136"/>
        <v>316770</v>
      </c>
      <c r="U501" s="18">
        <f t="shared" si="137"/>
        <v>1740407.19</v>
      </c>
      <c r="V501" s="20">
        <f t="shared" si="138"/>
        <v>0.6460582360529478</v>
      </c>
      <c r="W501" s="20">
        <f t="shared" si="151"/>
        <v>0</v>
      </c>
      <c r="X501" s="20">
        <f t="shared" si="139"/>
        <v>0.04000003205373731</v>
      </c>
      <c r="Y501" s="20">
        <f t="shared" si="140"/>
        <v>0.6860582681066851</v>
      </c>
      <c r="Z501" s="21">
        <f t="shared" si="141"/>
        <v>2.301321395828505</v>
      </c>
      <c r="AA501" s="21">
        <f t="shared" si="142"/>
        <v>0.7819821524357493</v>
      </c>
      <c r="AB501" s="22"/>
      <c r="AC501" s="21">
        <f t="shared" si="143"/>
        <v>3.7693618163709393</v>
      </c>
      <c r="AD501" s="30">
        <v>153357.14285714287</v>
      </c>
      <c r="AE501" s="24">
        <f t="shared" si="144"/>
        <v>5780.585585534576</v>
      </c>
      <c r="AG501" s="26">
        <f t="shared" si="145"/>
        <v>76851636.15179761</v>
      </c>
      <c r="AH501" s="20">
        <f t="shared" si="146"/>
        <v>0.46981487718339815</v>
      </c>
      <c r="AI501" s="20">
        <f t="shared" si="147"/>
        <v>1.3826338946137657</v>
      </c>
      <c r="AJ501" s="20">
        <f t="shared" si="148"/>
        <v>0.388151788220611</v>
      </c>
      <c r="AK501" s="20">
        <f t="shared" si="149"/>
        <v>0.41218380747849637</v>
      </c>
      <c r="AL501" s="20">
        <f t="shared" si="150"/>
        <v>2.265</v>
      </c>
    </row>
    <row r="502" spans="1:38" ht="15">
      <c r="A502" s="12" t="s">
        <v>1042</v>
      </c>
      <c r="B502" s="13" t="s">
        <v>1043</v>
      </c>
      <c r="C502" s="14" t="s">
        <v>1041</v>
      </c>
      <c r="D502" s="61"/>
      <c r="E502" s="32">
        <v>611817206</v>
      </c>
      <c r="F502" s="29">
        <v>84.6</v>
      </c>
      <c r="G502" s="17">
        <f t="shared" si="133"/>
        <v>0.846</v>
      </c>
      <c r="H502" s="15">
        <v>3298784.02</v>
      </c>
      <c r="I502" s="15">
        <v>240039.55</v>
      </c>
      <c r="J502" s="15">
        <v>93036.56</v>
      </c>
      <c r="K502" s="15">
        <v>16549.59</v>
      </c>
      <c r="L502" s="18">
        <f t="shared" si="134"/>
        <v>3648409.7199999997</v>
      </c>
      <c r="M502" s="15">
        <v>0</v>
      </c>
      <c r="N502" s="15">
        <v>11306518.71</v>
      </c>
      <c r="O502" s="15">
        <v>0</v>
      </c>
      <c r="P502" s="18">
        <f t="shared" si="135"/>
        <v>11306518.71</v>
      </c>
      <c r="Q502" s="15">
        <v>5312143.88</v>
      </c>
      <c r="R502" s="15">
        <v>61181</v>
      </c>
      <c r="S502" s="15">
        <v>0</v>
      </c>
      <c r="T502" s="19">
        <f t="shared" si="136"/>
        <v>5373324.88</v>
      </c>
      <c r="U502" s="18">
        <f t="shared" si="137"/>
        <v>20328253.31</v>
      </c>
      <c r="V502" s="20">
        <f t="shared" si="138"/>
        <v>0.8682566995345339</v>
      </c>
      <c r="W502" s="20">
        <f t="shared" si="151"/>
        <v>0</v>
      </c>
      <c r="X502" s="20">
        <f t="shared" si="139"/>
        <v>0.009999882219722993</v>
      </c>
      <c r="Y502" s="20">
        <f t="shared" si="140"/>
        <v>0.8782565817542567</v>
      </c>
      <c r="Z502" s="21">
        <f t="shared" si="141"/>
        <v>1.8480223503227207</v>
      </c>
      <c r="AA502" s="21">
        <f t="shared" si="142"/>
        <v>0.5963234907780609</v>
      </c>
      <c r="AB502" s="22"/>
      <c r="AC502" s="21">
        <f t="shared" si="143"/>
        <v>3.322602422855038</v>
      </c>
      <c r="AD502" s="30">
        <v>247209.3372036768</v>
      </c>
      <c r="AE502" s="24">
        <f t="shared" si="144"/>
        <v>8213.783427453245</v>
      </c>
      <c r="AG502" s="26">
        <f t="shared" si="145"/>
        <v>723188186.7612294</v>
      </c>
      <c r="AH502" s="20">
        <f t="shared" si="146"/>
        <v>0.5044896731982395</v>
      </c>
      <c r="AI502" s="20">
        <f t="shared" si="147"/>
        <v>1.5634269083730212</v>
      </c>
      <c r="AJ502" s="20">
        <f t="shared" si="148"/>
        <v>0.7345451678062155</v>
      </c>
      <c r="AK502" s="20">
        <f t="shared" si="149"/>
        <v>0.7430050681641012</v>
      </c>
      <c r="AL502" s="20">
        <f t="shared" si="150"/>
        <v>2.81</v>
      </c>
    </row>
    <row r="503" spans="1:38" ht="15">
      <c r="A503" s="12" t="s">
        <v>1044</v>
      </c>
      <c r="B503" s="13" t="s">
        <v>1045</v>
      </c>
      <c r="C503" s="14" t="s">
        <v>1041</v>
      </c>
      <c r="D503" s="61"/>
      <c r="E503" s="32">
        <v>133199459</v>
      </c>
      <c r="F503" s="29">
        <v>91.02</v>
      </c>
      <c r="G503" s="17">
        <f t="shared" si="133"/>
        <v>0.9102</v>
      </c>
      <c r="H503" s="15">
        <v>599725.94</v>
      </c>
      <c r="I503" s="15">
        <v>43638.66</v>
      </c>
      <c r="J503" s="15">
        <v>16913.82</v>
      </c>
      <c r="K503" s="15">
        <v>3017.71</v>
      </c>
      <c r="L503" s="18">
        <f t="shared" si="134"/>
        <v>663296.1299999999</v>
      </c>
      <c r="M503" s="15">
        <v>0</v>
      </c>
      <c r="N503" s="15">
        <v>2038586.5</v>
      </c>
      <c r="O503" s="15">
        <v>0</v>
      </c>
      <c r="P503" s="18">
        <f t="shared" si="135"/>
        <v>2038586.5</v>
      </c>
      <c r="Q503" s="15">
        <v>0</v>
      </c>
      <c r="R503" s="15">
        <v>0</v>
      </c>
      <c r="S503" s="15">
        <v>0</v>
      </c>
      <c r="T503" s="19">
        <f t="shared" si="136"/>
        <v>0</v>
      </c>
      <c r="U503" s="18">
        <f t="shared" si="137"/>
        <v>2701882.63</v>
      </c>
      <c r="V503" s="20">
        <f t="shared" si="138"/>
        <v>0</v>
      </c>
      <c r="W503" s="20">
        <f t="shared" si="151"/>
        <v>0</v>
      </c>
      <c r="X503" s="20">
        <f t="shared" si="139"/>
        <v>0</v>
      </c>
      <c r="Y503" s="20">
        <f t="shared" si="140"/>
        <v>0</v>
      </c>
      <c r="Z503" s="21">
        <f t="shared" si="141"/>
        <v>1.5304765614701181</v>
      </c>
      <c r="AA503" s="21">
        <f t="shared" si="142"/>
        <v>0.49797209011186744</v>
      </c>
      <c r="AB503" s="22"/>
      <c r="AC503" s="21">
        <f t="shared" si="143"/>
        <v>2.0284486515819857</v>
      </c>
      <c r="AD503" s="30">
        <v>295447.85714285716</v>
      </c>
      <c r="AE503" s="24">
        <f t="shared" si="144"/>
        <v>5993.008074342158</v>
      </c>
      <c r="AG503" s="26">
        <f t="shared" si="145"/>
        <v>146340869.03977147</v>
      </c>
      <c r="AH503" s="20">
        <f t="shared" si="146"/>
        <v>0.4532541964198218</v>
      </c>
      <c r="AI503" s="20">
        <f t="shared" si="147"/>
        <v>1.3930397662501017</v>
      </c>
      <c r="AJ503" s="20">
        <f t="shared" si="148"/>
        <v>0</v>
      </c>
      <c r="AK503" s="20">
        <f t="shared" si="149"/>
        <v>0</v>
      </c>
      <c r="AL503" s="20">
        <f t="shared" si="150"/>
        <v>1.846</v>
      </c>
    </row>
    <row r="504" spans="1:38" ht="15">
      <c r="A504" s="12" t="s">
        <v>1046</v>
      </c>
      <c r="B504" s="13" t="s">
        <v>1047</v>
      </c>
      <c r="C504" s="14" t="s">
        <v>1041</v>
      </c>
      <c r="D504" s="61"/>
      <c r="E504" s="32">
        <v>932256721</v>
      </c>
      <c r="F504" s="29">
        <v>91.78</v>
      </c>
      <c r="G504" s="17">
        <f t="shared" si="133"/>
        <v>0.9178000000000001</v>
      </c>
      <c r="H504" s="15">
        <v>4286081.8100000005</v>
      </c>
      <c r="I504" s="15">
        <v>311831.23</v>
      </c>
      <c r="J504" s="15">
        <v>120876.96</v>
      </c>
      <c r="K504" s="15">
        <v>21393.95</v>
      </c>
      <c r="L504" s="18">
        <f t="shared" si="134"/>
        <v>4740183.950000001</v>
      </c>
      <c r="M504" s="15">
        <v>11048664</v>
      </c>
      <c r="N504" s="15">
        <v>5886275.16</v>
      </c>
      <c r="O504" s="15">
        <v>0</v>
      </c>
      <c r="P504" s="18">
        <f t="shared" si="135"/>
        <v>16934939.16</v>
      </c>
      <c r="Q504" s="15">
        <v>7826629</v>
      </c>
      <c r="R504" s="15">
        <v>110430</v>
      </c>
      <c r="S504" s="15">
        <v>0</v>
      </c>
      <c r="T504" s="19">
        <f t="shared" si="136"/>
        <v>7937059</v>
      </c>
      <c r="U504" s="18">
        <f t="shared" si="137"/>
        <v>29612182.11</v>
      </c>
      <c r="V504" s="20">
        <f t="shared" si="138"/>
        <v>0.8395358085061206</v>
      </c>
      <c r="W504" s="20">
        <f t="shared" si="151"/>
        <v>0</v>
      </c>
      <c r="X504" s="20">
        <f t="shared" si="139"/>
        <v>0.011845449596924922</v>
      </c>
      <c r="Y504" s="20">
        <f t="shared" si="140"/>
        <v>0.8513812581030455</v>
      </c>
      <c r="Z504" s="21">
        <f t="shared" si="141"/>
        <v>1.8165531852464918</v>
      </c>
      <c r="AA504" s="21">
        <f t="shared" si="142"/>
        <v>0.5084633710031469</v>
      </c>
      <c r="AB504" s="22"/>
      <c r="AC504" s="21">
        <f t="shared" si="143"/>
        <v>3.176397814352684</v>
      </c>
      <c r="AD504" s="30">
        <v>254757.32718894008</v>
      </c>
      <c r="AE504" s="24">
        <f t="shared" si="144"/>
        <v>8092.10617273281</v>
      </c>
      <c r="AG504" s="26">
        <f t="shared" si="145"/>
        <v>1015751493.7894965</v>
      </c>
      <c r="AH504" s="20">
        <f t="shared" si="146"/>
        <v>0.46666768190668817</v>
      </c>
      <c r="AI504" s="20">
        <f t="shared" si="147"/>
        <v>1.66723251341923</v>
      </c>
      <c r="AJ504" s="20">
        <f t="shared" si="148"/>
        <v>0.7705259650469176</v>
      </c>
      <c r="AK504" s="20">
        <f t="shared" si="149"/>
        <v>0.7813977186869754</v>
      </c>
      <c r="AL504" s="20">
        <f t="shared" si="150"/>
        <v>2.915</v>
      </c>
    </row>
    <row r="505" spans="1:38" ht="15">
      <c r="A505" s="12" t="s">
        <v>1048</v>
      </c>
      <c r="B505" s="13" t="s">
        <v>1049</v>
      </c>
      <c r="C505" s="14" t="s">
        <v>1041</v>
      </c>
      <c r="D505" s="61"/>
      <c r="E505" s="32">
        <v>940738257</v>
      </c>
      <c r="F505" s="29">
        <v>110.62</v>
      </c>
      <c r="G505" s="17">
        <f t="shared" si="133"/>
        <v>1.1062</v>
      </c>
      <c r="H505" s="15">
        <v>3602630.88</v>
      </c>
      <c r="I505" s="15">
        <v>262120.03</v>
      </c>
      <c r="J505" s="15">
        <v>101621.46</v>
      </c>
      <c r="K505" s="15">
        <v>17964.18</v>
      </c>
      <c r="L505" s="18">
        <f t="shared" si="134"/>
        <v>3984336.55</v>
      </c>
      <c r="M505" s="15">
        <v>0</v>
      </c>
      <c r="N505" s="15">
        <v>11960568.19</v>
      </c>
      <c r="O505" s="15">
        <v>0</v>
      </c>
      <c r="P505" s="18">
        <f t="shared" si="135"/>
        <v>11960568.19</v>
      </c>
      <c r="Q505" s="15">
        <v>2113719.19</v>
      </c>
      <c r="R505" s="15">
        <v>0</v>
      </c>
      <c r="S505" s="15">
        <v>0</v>
      </c>
      <c r="T505" s="19">
        <f t="shared" si="136"/>
        <v>2113719.19</v>
      </c>
      <c r="U505" s="18">
        <f t="shared" si="137"/>
        <v>18058623.93</v>
      </c>
      <c r="V505" s="20">
        <f t="shared" si="138"/>
        <v>0.2246872787698268</v>
      </c>
      <c r="W505" s="20">
        <f t="shared" si="151"/>
        <v>0</v>
      </c>
      <c r="X505" s="20">
        <f t="shared" si="139"/>
        <v>0</v>
      </c>
      <c r="Y505" s="20">
        <f t="shared" si="140"/>
        <v>0.2246872787698268</v>
      </c>
      <c r="Z505" s="21">
        <f t="shared" si="141"/>
        <v>1.271402337579219</v>
      </c>
      <c r="AA505" s="21">
        <f t="shared" si="142"/>
        <v>0.4235329562025029</v>
      </c>
      <c r="AB505" s="22"/>
      <c r="AC505" s="21">
        <f t="shared" si="143"/>
        <v>1.9196225725515488</v>
      </c>
      <c r="AD505" s="30">
        <v>348534.78442863125</v>
      </c>
      <c r="AE505" s="24">
        <f t="shared" si="144"/>
        <v>6690.552395085886</v>
      </c>
      <c r="AG505" s="26">
        <f t="shared" si="145"/>
        <v>850423302.2961489</v>
      </c>
      <c r="AH505" s="20">
        <f t="shared" si="146"/>
        <v>0.46851215615120884</v>
      </c>
      <c r="AI505" s="20">
        <f t="shared" si="147"/>
        <v>1.4064252658301322</v>
      </c>
      <c r="AJ505" s="20">
        <f t="shared" si="148"/>
        <v>0.24854906777518246</v>
      </c>
      <c r="AK505" s="20">
        <f t="shared" si="149"/>
        <v>0.24854906777518246</v>
      </c>
      <c r="AL505" s="20">
        <f t="shared" si="150"/>
        <v>2.124</v>
      </c>
    </row>
    <row r="506" spans="1:38" ht="15">
      <c r="A506" s="12" t="s">
        <v>1050</v>
      </c>
      <c r="B506" s="13" t="s">
        <v>1051</v>
      </c>
      <c r="C506" s="14" t="s">
        <v>1041</v>
      </c>
      <c r="D506" s="61"/>
      <c r="E506" s="32">
        <v>465191273</v>
      </c>
      <c r="F506" s="29">
        <v>103.65</v>
      </c>
      <c r="G506" s="17">
        <f t="shared" si="133"/>
        <v>1.0365</v>
      </c>
      <c r="H506" s="15">
        <v>2071919.3499999999</v>
      </c>
      <c r="I506" s="15">
        <v>150765.78</v>
      </c>
      <c r="J506" s="15">
        <v>58429.84</v>
      </c>
      <c r="K506" s="15">
        <v>10396.77</v>
      </c>
      <c r="L506" s="18">
        <f t="shared" si="134"/>
        <v>2291511.7399999998</v>
      </c>
      <c r="M506" s="15">
        <v>4452232</v>
      </c>
      <c r="N506" s="15">
        <v>2125282.09</v>
      </c>
      <c r="O506" s="15">
        <v>0</v>
      </c>
      <c r="P506" s="18">
        <f t="shared" si="135"/>
        <v>6577514.09</v>
      </c>
      <c r="Q506" s="15">
        <v>4336295</v>
      </c>
      <c r="R506" s="15">
        <v>0</v>
      </c>
      <c r="S506" s="15">
        <v>0</v>
      </c>
      <c r="T506" s="19">
        <f t="shared" si="136"/>
        <v>4336295</v>
      </c>
      <c r="U506" s="18">
        <f t="shared" si="137"/>
        <v>13205320.829999998</v>
      </c>
      <c r="V506" s="20">
        <f t="shared" si="138"/>
        <v>0.9321531274727934</v>
      </c>
      <c r="W506" s="20">
        <f t="shared" si="151"/>
        <v>0</v>
      </c>
      <c r="X506" s="20">
        <f t="shared" si="139"/>
        <v>0</v>
      </c>
      <c r="Y506" s="20">
        <f t="shared" si="140"/>
        <v>0.9321531274727934</v>
      </c>
      <c r="Z506" s="21">
        <f t="shared" si="141"/>
        <v>1.4139375503718874</v>
      </c>
      <c r="AA506" s="21">
        <f t="shared" si="142"/>
        <v>0.4925955994879551</v>
      </c>
      <c r="AB506" s="22"/>
      <c r="AC506" s="21">
        <f t="shared" si="143"/>
        <v>2.8386862773326356</v>
      </c>
      <c r="AD506" s="30">
        <v>216020.06872852234</v>
      </c>
      <c r="AE506" s="24">
        <f t="shared" si="144"/>
        <v>6132.132047281092</v>
      </c>
      <c r="AG506" s="26">
        <f t="shared" si="145"/>
        <v>448809718.2826821</v>
      </c>
      <c r="AH506" s="20">
        <f t="shared" si="146"/>
        <v>0.5105753388692654</v>
      </c>
      <c r="AI506" s="20">
        <f t="shared" si="147"/>
        <v>1.4655462709604614</v>
      </c>
      <c r="AJ506" s="20">
        <f t="shared" si="148"/>
        <v>0.9661767166255503</v>
      </c>
      <c r="AK506" s="20">
        <f t="shared" si="149"/>
        <v>0.9661767166255503</v>
      </c>
      <c r="AL506" s="20">
        <f t="shared" si="150"/>
        <v>2.9429999999999996</v>
      </c>
    </row>
    <row r="507" spans="1:38" ht="15">
      <c r="A507" s="12" t="s">
        <v>1052</v>
      </c>
      <c r="B507" s="13" t="s">
        <v>1053</v>
      </c>
      <c r="C507" s="14" t="s">
        <v>1041</v>
      </c>
      <c r="D507" s="61"/>
      <c r="E507" s="32">
        <v>446575073</v>
      </c>
      <c r="F507" s="29">
        <v>93.35</v>
      </c>
      <c r="G507" s="17">
        <f t="shared" si="133"/>
        <v>0.9335</v>
      </c>
      <c r="H507" s="15">
        <v>1963762.3199999998</v>
      </c>
      <c r="I507" s="15">
        <v>142856.57</v>
      </c>
      <c r="J507" s="15">
        <v>55373.48</v>
      </c>
      <c r="K507" s="15">
        <v>9740.78</v>
      </c>
      <c r="L507" s="18">
        <f t="shared" si="134"/>
        <v>2171733.1499999994</v>
      </c>
      <c r="M507" s="15">
        <v>4420188.5</v>
      </c>
      <c r="N507" s="15">
        <v>3148556.67</v>
      </c>
      <c r="O507" s="15">
        <v>0</v>
      </c>
      <c r="P507" s="18">
        <f t="shared" si="135"/>
        <v>7568745.17</v>
      </c>
      <c r="Q507" s="15">
        <v>1606692</v>
      </c>
      <c r="R507" s="15">
        <v>22329</v>
      </c>
      <c r="S507" s="15">
        <v>0</v>
      </c>
      <c r="T507" s="19">
        <f t="shared" si="136"/>
        <v>1629021</v>
      </c>
      <c r="U507" s="18">
        <f t="shared" si="137"/>
        <v>11369499.32</v>
      </c>
      <c r="V507" s="20">
        <f t="shared" si="138"/>
        <v>0.359780941019966</v>
      </c>
      <c r="W507" s="20">
        <f t="shared" si="151"/>
        <v>0</v>
      </c>
      <c r="X507" s="20">
        <f t="shared" si="139"/>
        <v>0.0050000551642970905</v>
      </c>
      <c r="Y507" s="20">
        <f t="shared" si="140"/>
        <v>0.3647809961842631</v>
      </c>
      <c r="Z507" s="21">
        <f t="shared" si="141"/>
        <v>1.6948427325230486</v>
      </c>
      <c r="AA507" s="21">
        <f t="shared" si="142"/>
        <v>0.4863086368459261</v>
      </c>
      <c r="AB507" s="22"/>
      <c r="AC507" s="21">
        <f t="shared" si="143"/>
        <v>2.545932365553238</v>
      </c>
      <c r="AD507" s="30">
        <v>341602.327514547</v>
      </c>
      <c r="AE507" s="24">
        <f t="shared" si="144"/>
        <v>8696.964217676024</v>
      </c>
      <c r="AG507" s="26">
        <f t="shared" si="145"/>
        <v>478387866.09534013</v>
      </c>
      <c r="AH507" s="20">
        <f t="shared" si="146"/>
        <v>0.45396911249567207</v>
      </c>
      <c r="AI507" s="20">
        <f t="shared" si="147"/>
        <v>1.5821356908102662</v>
      </c>
      <c r="AJ507" s="20">
        <f t="shared" si="148"/>
        <v>0.33585550844213824</v>
      </c>
      <c r="AK507" s="20">
        <f t="shared" si="149"/>
        <v>0.3405230599380095</v>
      </c>
      <c r="AL507" s="20">
        <f t="shared" si="150"/>
        <v>2.3770000000000002</v>
      </c>
    </row>
    <row r="508" spans="1:38" ht="15">
      <c r="A508" s="12" t="s">
        <v>1054</v>
      </c>
      <c r="B508" s="13" t="s">
        <v>1055</v>
      </c>
      <c r="C508" s="14" t="s">
        <v>1041</v>
      </c>
      <c r="D508" s="61"/>
      <c r="E508" s="32">
        <v>555495283</v>
      </c>
      <c r="F508" s="29">
        <v>118.4</v>
      </c>
      <c r="G508" s="17">
        <f t="shared" si="133"/>
        <v>1.1840000000000002</v>
      </c>
      <c r="H508" s="15">
        <v>2135718.12</v>
      </c>
      <c r="I508" s="15">
        <v>155408.68</v>
      </c>
      <c r="J508" s="15">
        <v>60229.31</v>
      </c>
      <c r="K508" s="15">
        <v>10731.35</v>
      </c>
      <c r="L508" s="18">
        <f t="shared" si="134"/>
        <v>2362087.4600000004</v>
      </c>
      <c r="M508" s="15">
        <v>8119637</v>
      </c>
      <c r="N508" s="15">
        <v>0</v>
      </c>
      <c r="O508" s="15">
        <v>0</v>
      </c>
      <c r="P508" s="18">
        <f t="shared" si="135"/>
        <v>8119637</v>
      </c>
      <c r="Q508" s="15">
        <v>2406350</v>
      </c>
      <c r="R508" s="15">
        <v>166650</v>
      </c>
      <c r="S508" s="15">
        <v>0</v>
      </c>
      <c r="T508" s="19">
        <f t="shared" si="136"/>
        <v>2573000</v>
      </c>
      <c r="U508" s="18">
        <f t="shared" si="137"/>
        <v>13054724.46</v>
      </c>
      <c r="V508" s="20">
        <f t="shared" si="138"/>
        <v>0.4331899970426932</v>
      </c>
      <c r="W508" s="20">
        <f t="shared" si="151"/>
        <v>0</v>
      </c>
      <c r="X508" s="20">
        <f t="shared" si="139"/>
        <v>0.030000254745637504</v>
      </c>
      <c r="Y508" s="20">
        <f t="shared" si="140"/>
        <v>0.4631902517883307</v>
      </c>
      <c r="Z508" s="21">
        <f t="shared" si="141"/>
        <v>1.4616932399766212</v>
      </c>
      <c r="AA508" s="21">
        <f t="shared" si="142"/>
        <v>0.4252218753763927</v>
      </c>
      <c r="AB508" s="22"/>
      <c r="AC508" s="21">
        <f t="shared" si="143"/>
        <v>2.3501053671413445</v>
      </c>
      <c r="AD508" s="30">
        <v>417091.0931174089</v>
      </c>
      <c r="AE508" s="24">
        <f t="shared" si="144"/>
        <v>9802.08016522073</v>
      </c>
      <c r="AG508" s="26">
        <f t="shared" si="145"/>
        <v>469168313.34459454</v>
      </c>
      <c r="AH508" s="20">
        <f t="shared" si="146"/>
        <v>0.5034627004456491</v>
      </c>
      <c r="AI508" s="20">
        <f t="shared" si="147"/>
        <v>1.7306447961323195</v>
      </c>
      <c r="AJ508" s="20">
        <f t="shared" si="148"/>
        <v>0.5128969564985488</v>
      </c>
      <c r="AK508" s="20">
        <f t="shared" si="149"/>
        <v>0.5484172581173835</v>
      </c>
      <c r="AL508" s="20">
        <f t="shared" si="150"/>
        <v>2.782</v>
      </c>
    </row>
    <row r="509" spans="1:38" ht="15">
      <c r="A509" s="12" t="s">
        <v>1056</v>
      </c>
      <c r="B509" s="13" t="s">
        <v>1057</v>
      </c>
      <c r="C509" s="14" t="s">
        <v>1041</v>
      </c>
      <c r="D509" s="61"/>
      <c r="E509" s="32">
        <v>206929779</v>
      </c>
      <c r="F509" s="29">
        <v>71.39</v>
      </c>
      <c r="G509" s="17">
        <f t="shared" si="133"/>
        <v>0.7139</v>
      </c>
      <c r="H509" s="15">
        <v>1299387.6400000001</v>
      </c>
      <c r="I509" s="15">
        <v>94551.39</v>
      </c>
      <c r="J509" s="15">
        <v>36646.47</v>
      </c>
      <c r="K509" s="15">
        <v>6534.86</v>
      </c>
      <c r="L509" s="18">
        <f t="shared" si="134"/>
        <v>1437120.36</v>
      </c>
      <c r="M509" s="15">
        <v>3846892</v>
      </c>
      <c r="N509" s="15">
        <v>1496585.23</v>
      </c>
      <c r="O509" s="15">
        <v>0</v>
      </c>
      <c r="P509" s="18">
        <f t="shared" si="135"/>
        <v>5343477.23</v>
      </c>
      <c r="Q509" s="15">
        <v>1953769</v>
      </c>
      <c r="R509" s="15">
        <v>6208</v>
      </c>
      <c r="S509" s="15">
        <v>0</v>
      </c>
      <c r="T509" s="19">
        <f t="shared" si="136"/>
        <v>1959977</v>
      </c>
      <c r="U509" s="18">
        <f t="shared" si="137"/>
        <v>8740574.59</v>
      </c>
      <c r="V509" s="20">
        <f t="shared" si="138"/>
        <v>0.9441700510393916</v>
      </c>
      <c r="W509" s="20">
        <f t="shared" si="151"/>
        <v>0</v>
      </c>
      <c r="X509" s="20">
        <f t="shared" si="139"/>
        <v>0.0030000515295577636</v>
      </c>
      <c r="Y509" s="20">
        <f t="shared" si="140"/>
        <v>0.9471701025689493</v>
      </c>
      <c r="Z509" s="21">
        <f t="shared" si="141"/>
        <v>2.5822659531279935</v>
      </c>
      <c r="AA509" s="21">
        <f t="shared" si="142"/>
        <v>0.6944966388815407</v>
      </c>
      <c r="AB509" s="22"/>
      <c r="AC509" s="21">
        <f t="shared" si="143"/>
        <v>4.223932694578483</v>
      </c>
      <c r="AD509" s="30">
        <v>133839.10447761195</v>
      </c>
      <c r="AE509" s="24">
        <f t="shared" si="144"/>
        <v>5653.273692160906</v>
      </c>
      <c r="AG509" s="26">
        <f t="shared" si="145"/>
        <v>289858214.0355792</v>
      </c>
      <c r="AH509" s="20">
        <f t="shared" si="146"/>
        <v>0.4958011504975319</v>
      </c>
      <c r="AI509" s="20">
        <f t="shared" si="147"/>
        <v>1.8434796639380746</v>
      </c>
      <c r="AJ509" s="20">
        <f t="shared" si="148"/>
        <v>0.6740429994370216</v>
      </c>
      <c r="AK509" s="20">
        <f t="shared" si="149"/>
        <v>0.6761847362239729</v>
      </c>
      <c r="AL509" s="20">
        <f t="shared" si="150"/>
        <v>3.015</v>
      </c>
    </row>
    <row r="510" spans="1:38" ht="15">
      <c r="A510" s="12" t="s">
        <v>1058</v>
      </c>
      <c r="B510" s="13" t="s">
        <v>1059</v>
      </c>
      <c r="C510" s="14" t="s">
        <v>1041</v>
      </c>
      <c r="D510" s="61"/>
      <c r="E510" s="32">
        <v>391423433</v>
      </c>
      <c r="F510" s="35">
        <v>60.45</v>
      </c>
      <c r="G510" s="17">
        <f t="shared" si="133"/>
        <v>0.6045</v>
      </c>
      <c r="H510" s="15">
        <v>2908393.8000000003</v>
      </c>
      <c r="I510" s="15">
        <v>211573</v>
      </c>
      <c r="J510" s="15">
        <v>82022.12</v>
      </c>
      <c r="K510" s="15">
        <v>14304.01</v>
      </c>
      <c r="L510" s="18">
        <f t="shared" si="134"/>
        <v>3216292.93</v>
      </c>
      <c r="M510" s="15">
        <v>4878752.5</v>
      </c>
      <c r="N510" s="15">
        <v>4737464.69</v>
      </c>
      <c r="O510" s="15">
        <v>0</v>
      </c>
      <c r="P510" s="18">
        <f t="shared" si="135"/>
        <v>9616217.190000001</v>
      </c>
      <c r="Q510" s="15">
        <v>2372243</v>
      </c>
      <c r="R510" s="15">
        <v>39142.32</v>
      </c>
      <c r="S510" s="15">
        <v>0</v>
      </c>
      <c r="T510" s="19">
        <f t="shared" si="136"/>
        <v>2411385.32</v>
      </c>
      <c r="U510" s="18">
        <f t="shared" si="137"/>
        <v>15243895.44</v>
      </c>
      <c r="V510" s="20">
        <f t="shared" si="138"/>
        <v>0.606055437667167</v>
      </c>
      <c r="W510" s="20">
        <f t="shared" si="151"/>
        <v>0</v>
      </c>
      <c r="X510" s="20">
        <f t="shared" si="139"/>
        <v>0.009999994047367112</v>
      </c>
      <c r="Y510" s="20">
        <f t="shared" si="140"/>
        <v>0.616055431714534</v>
      </c>
      <c r="Z510" s="21">
        <f t="shared" si="141"/>
        <v>2.456730072672987</v>
      </c>
      <c r="AA510" s="21">
        <f t="shared" si="142"/>
        <v>0.8216914621971547</v>
      </c>
      <c r="AB510" s="22"/>
      <c r="AC510" s="21">
        <f t="shared" si="143"/>
        <v>3.8944769665846755</v>
      </c>
      <c r="AD510" s="30">
        <v>154321.715418939</v>
      </c>
      <c r="AE510" s="24">
        <f t="shared" si="144"/>
        <v>6010.0236614289315</v>
      </c>
      <c r="AG510" s="26">
        <f t="shared" si="145"/>
        <v>647516018.1968569</v>
      </c>
      <c r="AH510" s="20">
        <f t="shared" si="146"/>
        <v>0.49671248889818004</v>
      </c>
      <c r="AI510" s="20">
        <f t="shared" si="147"/>
        <v>1.485093328930821</v>
      </c>
      <c r="AJ510" s="20">
        <f t="shared" si="148"/>
        <v>0.3663605120698024</v>
      </c>
      <c r="AK510" s="20">
        <f t="shared" si="149"/>
        <v>0.37240550847143583</v>
      </c>
      <c r="AL510" s="20">
        <f t="shared" si="150"/>
        <v>2.354</v>
      </c>
    </row>
    <row r="511" spans="1:38" ht="15">
      <c r="A511" s="12" t="s">
        <v>1060</v>
      </c>
      <c r="B511" s="13" t="s">
        <v>1061</v>
      </c>
      <c r="C511" s="14" t="s">
        <v>1041</v>
      </c>
      <c r="D511" s="61"/>
      <c r="E511" s="32">
        <v>1151575546</v>
      </c>
      <c r="F511" s="29">
        <v>97.44</v>
      </c>
      <c r="G511" s="17">
        <f t="shared" si="133"/>
        <v>0.9743999999999999</v>
      </c>
      <c r="H511" s="15">
        <v>5076096.970000001</v>
      </c>
      <c r="I511" s="15">
        <v>369320.68</v>
      </c>
      <c r="J511" s="15">
        <v>143151.45</v>
      </c>
      <c r="K511" s="15">
        <v>25324.46</v>
      </c>
      <c r="L511" s="18">
        <f t="shared" si="134"/>
        <v>5613893.5600000005</v>
      </c>
      <c r="M511" s="15">
        <v>9532139.5</v>
      </c>
      <c r="N511" s="15">
        <v>4674750.28</v>
      </c>
      <c r="O511" s="15">
        <v>0</v>
      </c>
      <c r="P511" s="18">
        <f t="shared" si="135"/>
        <v>14206889.780000001</v>
      </c>
      <c r="Q511" s="15">
        <v>6511739.29</v>
      </c>
      <c r="R511" s="15">
        <v>0</v>
      </c>
      <c r="S511" s="15">
        <v>0</v>
      </c>
      <c r="T511" s="19">
        <f t="shared" si="136"/>
        <v>6511739.29</v>
      </c>
      <c r="U511" s="18">
        <f t="shared" si="137"/>
        <v>26332522.630000003</v>
      </c>
      <c r="V511" s="20">
        <f t="shared" si="138"/>
        <v>0.5654634915285011</v>
      </c>
      <c r="W511" s="20">
        <f t="shared" si="151"/>
        <v>0</v>
      </c>
      <c r="X511" s="20">
        <f t="shared" si="139"/>
        <v>0</v>
      </c>
      <c r="Y511" s="20">
        <f t="shared" si="140"/>
        <v>0.5654634915285011</v>
      </c>
      <c r="Z511" s="21">
        <f t="shared" si="141"/>
        <v>1.233691513279147</v>
      </c>
      <c r="AA511" s="21">
        <f t="shared" si="142"/>
        <v>0.4874967673202051</v>
      </c>
      <c r="AB511" s="22"/>
      <c r="AC511" s="21">
        <f t="shared" si="143"/>
        <v>2.286651772127853</v>
      </c>
      <c r="AD511" s="30">
        <v>250798.16958277253</v>
      </c>
      <c r="AE511" s="24">
        <f t="shared" si="144"/>
        <v>5734.880789228686</v>
      </c>
      <c r="AG511" s="26">
        <f t="shared" si="145"/>
        <v>1181830404.3513958</v>
      </c>
      <c r="AH511" s="20">
        <f t="shared" si="146"/>
        <v>0.4750168500768077</v>
      </c>
      <c r="AI511" s="20">
        <f t="shared" si="147"/>
        <v>1.202109010539201</v>
      </c>
      <c r="AJ511" s="20">
        <f t="shared" si="148"/>
        <v>0.5509876261453714</v>
      </c>
      <c r="AK511" s="20">
        <f t="shared" si="149"/>
        <v>0.5509876261453714</v>
      </c>
      <c r="AL511" s="20">
        <f t="shared" si="150"/>
        <v>2.228</v>
      </c>
    </row>
    <row r="512" spans="1:38" ht="15">
      <c r="A512" s="12" t="s">
        <v>1062</v>
      </c>
      <c r="B512" s="13" t="s">
        <v>1063</v>
      </c>
      <c r="C512" s="14" t="s">
        <v>1041</v>
      </c>
      <c r="D512" s="61"/>
      <c r="E512" s="32">
        <v>1996422100</v>
      </c>
      <c r="F512" s="29">
        <v>117.94</v>
      </c>
      <c r="G512" s="17">
        <f t="shared" si="133"/>
        <v>1.1794</v>
      </c>
      <c r="H512" s="15">
        <v>7329011.7</v>
      </c>
      <c r="I512" s="15">
        <v>533297.08</v>
      </c>
      <c r="J512" s="15">
        <v>206698.94</v>
      </c>
      <c r="K512" s="15">
        <v>36729.6</v>
      </c>
      <c r="L512" s="18">
        <f t="shared" si="134"/>
        <v>8105737.32</v>
      </c>
      <c r="M512" s="15">
        <v>22854560</v>
      </c>
      <c r="N512" s="15">
        <v>0</v>
      </c>
      <c r="O512" s="15">
        <v>0</v>
      </c>
      <c r="P512" s="18">
        <f t="shared" si="135"/>
        <v>22854560</v>
      </c>
      <c r="Q512" s="15">
        <v>12039217</v>
      </c>
      <c r="R512" s="15">
        <v>9982</v>
      </c>
      <c r="S512" s="15">
        <v>0</v>
      </c>
      <c r="T512" s="19">
        <f t="shared" si="136"/>
        <v>12049199</v>
      </c>
      <c r="U512" s="18">
        <f t="shared" si="137"/>
        <v>43009496.32</v>
      </c>
      <c r="V512" s="20">
        <f t="shared" si="138"/>
        <v>0.6030396577958138</v>
      </c>
      <c r="W512" s="20">
        <f t="shared" si="151"/>
        <v>0</v>
      </c>
      <c r="X512" s="20">
        <f t="shared" si="139"/>
        <v>0.0004999944650983377</v>
      </c>
      <c r="Y512" s="20">
        <f t="shared" si="140"/>
        <v>0.6035396522609122</v>
      </c>
      <c r="Z512" s="21">
        <f t="shared" si="141"/>
        <v>1.144775946930261</v>
      </c>
      <c r="AA512" s="21">
        <f t="shared" si="142"/>
        <v>0.40601320332007945</v>
      </c>
      <c r="AB512" s="22"/>
      <c r="AC512" s="21">
        <f t="shared" si="143"/>
        <v>2.1543288025112526</v>
      </c>
      <c r="AD512" s="30">
        <v>308679.6582320079</v>
      </c>
      <c r="AE512" s="24">
        <f t="shared" si="144"/>
        <v>6649.974784785442</v>
      </c>
      <c r="AG512" s="26">
        <f t="shared" si="145"/>
        <v>1692743852.8065119</v>
      </c>
      <c r="AH512" s="20">
        <f t="shared" si="146"/>
        <v>0.47885197199570173</v>
      </c>
      <c r="AI512" s="20">
        <f t="shared" si="147"/>
        <v>1.3501487518095496</v>
      </c>
      <c r="AJ512" s="20">
        <f t="shared" si="148"/>
        <v>0.7112249724043828</v>
      </c>
      <c r="AK512" s="20">
        <f t="shared" si="149"/>
        <v>0.7118146658765198</v>
      </c>
      <c r="AL512" s="20">
        <f t="shared" si="150"/>
        <v>2.5410000000000004</v>
      </c>
    </row>
    <row r="513" spans="1:38" ht="15">
      <c r="A513" s="12" t="s">
        <v>1064</v>
      </c>
      <c r="B513" s="13" t="s">
        <v>1065</v>
      </c>
      <c r="C513" s="14" t="s">
        <v>1041</v>
      </c>
      <c r="D513" s="61"/>
      <c r="E513" s="32">
        <v>438801707</v>
      </c>
      <c r="F513" s="29">
        <v>117.88</v>
      </c>
      <c r="G513" s="17">
        <f t="shared" si="133"/>
        <v>1.1787999999999998</v>
      </c>
      <c r="H513" s="15">
        <v>1737564.62</v>
      </c>
      <c r="I513" s="15">
        <v>126438.06</v>
      </c>
      <c r="J513" s="15">
        <v>49002.75</v>
      </c>
      <c r="K513" s="15">
        <v>8722.48</v>
      </c>
      <c r="L513" s="18">
        <f t="shared" si="134"/>
        <v>1921727.9100000001</v>
      </c>
      <c r="M513" s="15">
        <v>4004037</v>
      </c>
      <c r="N513" s="15">
        <v>2457365.77</v>
      </c>
      <c r="O513" s="15">
        <v>0</v>
      </c>
      <c r="P513" s="18">
        <f t="shared" si="135"/>
        <v>6461402.77</v>
      </c>
      <c r="Q513" s="15">
        <v>818502.67</v>
      </c>
      <c r="R513" s="15">
        <v>43880.17</v>
      </c>
      <c r="S513" s="15">
        <v>0</v>
      </c>
      <c r="T513" s="19">
        <f t="shared" si="136"/>
        <v>862382.8400000001</v>
      </c>
      <c r="U513" s="18">
        <f t="shared" si="137"/>
        <v>9245513.52</v>
      </c>
      <c r="V513" s="20">
        <f t="shared" si="138"/>
        <v>0.18653133224935245</v>
      </c>
      <c r="W513" s="20">
        <f t="shared" si="151"/>
        <v>0</v>
      </c>
      <c r="X513" s="20">
        <f t="shared" si="139"/>
        <v>0.00999999984047464</v>
      </c>
      <c r="Y513" s="20">
        <f t="shared" si="140"/>
        <v>0.1965313320898271</v>
      </c>
      <c r="Z513" s="21">
        <f t="shared" si="141"/>
        <v>1.4725108555696662</v>
      </c>
      <c r="AA513" s="21">
        <f t="shared" si="142"/>
        <v>0.4379490506403158</v>
      </c>
      <c r="AB513" s="22"/>
      <c r="AC513" s="21">
        <f t="shared" si="143"/>
        <v>2.106991238299809</v>
      </c>
      <c r="AD513" s="30">
        <v>405590.35187287175</v>
      </c>
      <c r="AE513" s="24">
        <f t="shared" si="144"/>
        <v>8545.753177350773</v>
      </c>
      <c r="AG513" s="26">
        <f t="shared" si="145"/>
        <v>372244407.0240923</v>
      </c>
      <c r="AH513" s="20">
        <f t="shared" si="146"/>
        <v>0.5162543408948043</v>
      </c>
      <c r="AI513" s="20">
        <f t="shared" si="147"/>
        <v>1.7357957965455224</v>
      </c>
      <c r="AJ513" s="20">
        <f t="shared" si="148"/>
        <v>0.21988313445553664</v>
      </c>
      <c r="AK513" s="20">
        <f t="shared" si="149"/>
        <v>0.2316711342674882</v>
      </c>
      <c r="AL513" s="20">
        <f t="shared" si="150"/>
        <v>2.484</v>
      </c>
    </row>
    <row r="514" spans="1:38" ht="15">
      <c r="A514" s="12" t="s">
        <v>1066</v>
      </c>
      <c r="B514" s="13" t="s">
        <v>1067</v>
      </c>
      <c r="C514" s="14" t="s">
        <v>1041</v>
      </c>
      <c r="D514" s="61"/>
      <c r="E514" s="32">
        <v>226538854</v>
      </c>
      <c r="F514" s="29">
        <v>64.76</v>
      </c>
      <c r="G514" s="17">
        <f aca="true" t="shared" si="152" ref="G514:G568">F514/100</f>
        <v>0.6476000000000001</v>
      </c>
      <c r="H514" s="15">
        <v>1574502.49</v>
      </c>
      <c r="I514" s="15">
        <v>114570.87</v>
      </c>
      <c r="J514" s="15">
        <v>44408.19</v>
      </c>
      <c r="K514" s="15">
        <v>7915.89</v>
      </c>
      <c r="L514" s="18">
        <f aca="true" t="shared" si="153" ref="L514:L567">SUM(H514:K514)</f>
        <v>1741397.4399999997</v>
      </c>
      <c r="M514" s="15">
        <v>5597564</v>
      </c>
      <c r="N514" s="15">
        <v>0</v>
      </c>
      <c r="O514" s="15">
        <v>0</v>
      </c>
      <c r="P514" s="18">
        <f aca="true" t="shared" si="154" ref="P514:P567">SUM(M514:O514)</f>
        <v>5597564</v>
      </c>
      <c r="Q514" s="15">
        <v>1126819.96</v>
      </c>
      <c r="R514" s="15">
        <v>0</v>
      </c>
      <c r="S514" s="15">
        <v>0</v>
      </c>
      <c r="T514" s="19">
        <f aca="true" t="shared" si="155" ref="T514:T567">SUM(Q514:S514)</f>
        <v>1126819.96</v>
      </c>
      <c r="U514" s="18">
        <f aca="true" t="shared" si="156" ref="U514:U567">S514+R514+Q514+O514+N514+M514+K514+J514+I514+H514</f>
        <v>8465781.4</v>
      </c>
      <c r="V514" s="20">
        <f aca="true" t="shared" si="157" ref="V514:V568">(Q514/$E514)*100</f>
        <v>0.49740693046853673</v>
      </c>
      <c r="W514" s="20">
        <f t="shared" si="151"/>
        <v>0</v>
      </c>
      <c r="X514" s="20">
        <f aca="true" t="shared" si="158" ref="X514:X568">(R514/$E514)*100</f>
        <v>0</v>
      </c>
      <c r="Y514" s="20">
        <f aca="true" t="shared" si="159" ref="Y514:Y568">(T514/$E514)*100</f>
        <v>0.49740693046853673</v>
      </c>
      <c r="Z514" s="21">
        <f aca="true" t="shared" si="160" ref="Z514:Z568">(P514/E514)*100</f>
        <v>2.4709068228975855</v>
      </c>
      <c r="AA514" s="21">
        <f aca="true" t="shared" si="161" ref="AA514:AA568">(L514/E514)*100</f>
        <v>0.768697028899069</v>
      </c>
      <c r="AB514" s="22"/>
      <c r="AC514" s="21">
        <f aca="true" t="shared" si="162" ref="AC514:AC568">((U514/E514)*100)-AB514</f>
        <v>3.737010782265192</v>
      </c>
      <c r="AD514" s="30">
        <v>106984.67194570135</v>
      </c>
      <c r="AE514" s="24">
        <f aca="true" t="shared" si="163" ref="AE514:AE568">AD514/100*AC514</f>
        <v>3998.0287259819033</v>
      </c>
      <c r="AG514" s="26">
        <f aca="true" t="shared" si="164" ref="AG514:AG567">E514/G514</f>
        <v>349812930.8214947</v>
      </c>
      <c r="AH514" s="20">
        <f aca="true" t="shared" si="165" ref="AH514:AH568">(L514/AG514)*100</f>
        <v>0.49780819591503717</v>
      </c>
      <c r="AI514" s="20">
        <f aca="true" t="shared" si="166" ref="AI514:AI568">(P514/AG514)*100</f>
        <v>1.6001592585084767</v>
      </c>
      <c r="AJ514" s="20">
        <f aca="true" t="shared" si="167" ref="AJ514:AJ568">(Q514/AG514)*100</f>
        <v>0.32212072817142445</v>
      </c>
      <c r="AK514" s="20">
        <f aca="true" t="shared" si="168" ref="AK514:AK567">(T514/AG514)*100</f>
        <v>0.32212072817142445</v>
      </c>
      <c r="AL514" s="20">
        <f aca="true" t="shared" si="169" ref="AL514:AL567">ROUND(AH514,3)+ROUND(AI514,3)+ROUND(AK514,3)</f>
        <v>2.42</v>
      </c>
    </row>
    <row r="515" spans="1:38" ht="15">
      <c r="A515" s="12" t="s">
        <v>1068</v>
      </c>
      <c r="B515" s="13" t="s">
        <v>1069</v>
      </c>
      <c r="C515" s="14" t="s">
        <v>1041</v>
      </c>
      <c r="D515" s="61"/>
      <c r="E515" s="32">
        <v>690686490</v>
      </c>
      <c r="F515" s="29">
        <v>102.29</v>
      </c>
      <c r="G515" s="17">
        <f t="shared" si="152"/>
        <v>1.0229000000000001</v>
      </c>
      <c r="H515" s="15">
        <v>3044538.79</v>
      </c>
      <c r="I515" s="15">
        <v>221488.89</v>
      </c>
      <c r="J515" s="15">
        <v>85862.13</v>
      </c>
      <c r="K515" s="15">
        <v>15027.93</v>
      </c>
      <c r="L515" s="18">
        <f t="shared" si="153"/>
        <v>3366917.74</v>
      </c>
      <c r="M515" s="15">
        <v>11699954</v>
      </c>
      <c r="N515" s="15">
        <v>0</v>
      </c>
      <c r="O515" s="15">
        <v>0</v>
      </c>
      <c r="P515" s="18">
        <f t="shared" si="154"/>
        <v>11699954</v>
      </c>
      <c r="Q515" s="15">
        <v>7860280.11</v>
      </c>
      <c r="R515" s="15">
        <v>0</v>
      </c>
      <c r="S515" s="15">
        <v>0</v>
      </c>
      <c r="T515" s="19">
        <f t="shared" si="155"/>
        <v>7860280.11</v>
      </c>
      <c r="U515" s="18">
        <f t="shared" si="156"/>
        <v>22927151.849999998</v>
      </c>
      <c r="V515" s="20">
        <f t="shared" si="157"/>
        <v>1.1380387808077728</v>
      </c>
      <c r="W515" s="20">
        <f aca="true" t="shared" si="170" ref="W515:W568">(S515/$E515)*100</f>
        <v>0</v>
      </c>
      <c r="X515" s="20">
        <f t="shared" si="158"/>
        <v>0</v>
      </c>
      <c r="Y515" s="20">
        <f t="shared" si="159"/>
        <v>1.1380387808077728</v>
      </c>
      <c r="Z515" s="21">
        <f t="shared" si="160"/>
        <v>1.6939601641838977</v>
      </c>
      <c r="AA515" s="21">
        <f t="shared" si="161"/>
        <v>0.48747409841475253</v>
      </c>
      <c r="AB515" s="22"/>
      <c r="AC515" s="21">
        <f t="shared" si="162"/>
        <v>3.319473043406423</v>
      </c>
      <c r="AD515" s="30">
        <v>222100.5600814664</v>
      </c>
      <c r="AE515" s="24">
        <f t="shared" si="163"/>
        <v>7372.568221158963</v>
      </c>
      <c r="AG515" s="26">
        <f t="shared" si="164"/>
        <v>675223863.5252712</v>
      </c>
      <c r="AH515" s="20">
        <f t="shared" si="165"/>
        <v>0.4986372552684505</v>
      </c>
      <c r="AI515" s="20">
        <f t="shared" si="166"/>
        <v>1.732751851943709</v>
      </c>
      <c r="AJ515" s="20">
        <f t="shared" si="167"/>
        <v>1.164099868888271</v>
      </c>
      <c r="AK515" s="20">
        <f t="shared" si="168"/>
        <v>1.164099868888271</v>
      </c>
      <c r="AL515" s="20">
        <f t="shared" si="169"/>
        <v>3.396</v>
      </c>
    </row>
    <row r="516" spans="1:38" ht="15">
      <c r="A516" s="12" t="s">
        <v>1070</v>
      </c>
      <c r="B516" s="13" t="s">
        <v>1071</v>
      </c>
      <c r="C516" s="14" t="s">
        <v>1041</v>
      </c>
      <c r="D516" s="61"/>
      <c r="E516" s="32">
        <v>240997309</v>
      </c>
      <c r="F516" s="29">
        <v>111.95</v>
      </c>
      <c r="G516" s="17">
        <f t="shared" si="152"/>
        <v>1.1195</v>
      </c>
      <c r="H516" s="15">
        <v>975103.5700000001</v>
      </c>
      <c r="I516" s="15">
        <v>70934.06</v>
      </c>
      <c r="J516" s="15">
        <v>27500.51</v>
      </c>
      <c r="K516" s="15">
        <v>4810.97</v>
      </c>
      <c r="L516" s="18">
        <f t="shared" si="153"/>
        <v>1078349.11</v>
      </c>
      <c r="M516" s="15">
        <v>2270857</v>
      </c>
      <c r="N516" s="15">
        <v>886918.71</v>
      </c>
      <c r="O516" s="15">
        <v>0</v>
      </c>
      <c r="P516" s="18">
        <f t="shared" si="154"/>
        <v>3157775.71</v>
      </c>
      <c r="Q516" s="15">
        <v>2184461.49</v>
      </c>
      <c r="R516" s="15">
        <v>0</v>
      </c>
      <c r="S516" s="15">
        <v>0</v>
      </c>
      <c r="T516" s="19">
        <f t="shared" si="155"/>
        <v>2184461.49</v>
      </c>
      <c r="U516" s="18">
        <f t="shared" si="156"/>
        <v>6420586.31</v>
      </c>
      <c r="V516" s="20">
        <f t="shared" si="157"/>
        <v>0.906425677143142</v>
      </c>
      <c r="W516" s="20">
        <f t="shared" si="170"/>
        <v>0</v>
      </c>
      <c r="X516" s="20">
        <f t="shared" si="158"/>
        <v>0</v>
      </c>
      <c r="Y516" s="20">
        <f t="shared" si="159"/>
        <v>0.906425677143142</v>
      </c>
      <c r="Z516" s="21">
        <f t="shared" si="160"/>
        <v>1.3102950083148024</v>
      </c>
      <c r="AA516" s="21">
        <f t="shared" si="161"/>
        <v>0.4474527597318525</v>
      </c>
      <c r="AB516" s="22"/>
      <c r="AC516" s="21">
        <f t="shared" si="162"/>
        <v>2.6641734451897965</v>
      </c>
      <c r="AD516" s="30">
        <v>268209.70149253734</v>
      </c>
      <c r="AE516" s="24">
        <f t="shared" si="163"/>
        <v>7145.571644587001</v>
      </c>
      <c r="AG516" s="26">
        <f t="shared" si="164"/>
        <v>215272272.44305494</v>
      </c>
      <c r="AH516" s="20">
        <f t="shared" si="165"/>
        <v>0.5009233645198089</v>
      </c>
      <c r="AI516" s="20">
        <f t="shared" si="166"/>
        <v>1.4668752618084213</v>
      </c>
      <c r="AJ516" s="20">
        <f t="shared" si="167"/>
        <v>1.0147435455617475</v>
      </c>
      <c r="AK516" s="20">
        <f t="shared" si="168"/>
        <v>1.0147435455617475</v>
      </c>
      <c r="AL516" s="20">
        <f t="shared" si="169"/>
        <v>2.9829999999999997</v>
      </c>
    </row>
    <row r="517" spans="1:38" ht="15">
      <c r="A517" s="12" t="s">
        <v>1072</v>
      </c>
      <c r="B517" s="13" t="s">
        <v>1073</v>
      </c>
      <c r="C517" s="14" t="s">
        <v>1041</v>
      </c>
      <c r="D517" s="61"/>
      <c r="E517" s="32">
        <v>273134124</v>
      </c>
      <c r="F517" s="29">
        <v>113.29</v>
      </c>
      <c r="G517" s="17">
        <f t="shared" si="152"/>
        <v>1.1329</v>
      </c>
      <c r="H517" s="15">
        <v>1145776.48</v>
      </c>
      <c r="I517" s="15">
        <v>83374.29</v>
      </c>
      <c r="J517" s="15">
        <v>32314.53</v>
      </c>
      <c r="K517" s="15">
        <v>5766.98</v>
      </c>
      <c r="L517" s="18">
        <f t="shared" si="153"/>
        <v>1267232.28</v>
      </c>
      <c r="M517" s="15">
        <v>0</v>
      </c>
      <c r="N517" s="15">
        <v>3734088.51</v>
      </c>
      <c r="O517" s="15">
        <v>0</v>
      </c>
      <c r="P517" s="18">
        <f t="shared" si="154"/>
        <v>3734088.51</v>
      </c>
      <c r="Q517" s="15">
        <v>536327.12</v>
      </c>
      <c r="R517" s="15">
        <v>0</v>
      </c>
      <c r="S517" s="15">
        <v>0</v>
      </c>
      <c r="T517" s="19">
        <f t="shared" si="155"/>
        <v>536327.12</v>
      </c>
      <c r="U517" s="18">
        <f t="shared" si="156"/>
        <v>5537647.91</v>
      </c>
      <c r="V517" s="20">
        <f t="shared" si="157"/>
        <v>0.19636034932054114</v>
      </c>
      <c r="W517" s="20">
        <f t="shared" si="170"/>
        <v>0</v>
      </c>
      <c r="X517" s="20">
        <f t="shared" si="158"/>
        <v>0</v>
      </c>
      <c r="Y517" s="20">
        <f t="shared" si="159"/>
        <v>0.19636034932054114</v>
      </c>
      <c r="Z517" s="21">
        <f t="shared" si="160"/>
        <v>1.3671263243548433</v>
      </c>
      <c r="AA517" s="21">
        <f t="shared" si="161"/>
        <v>0.4639597064773935</v>
      </c>
      <c r="AB517" s="22"/>
      <c r="AC517" s="21">
        <f t="shared" si="162"/>
        <v>2.027446380152778</v>
      </c>
      <c r="AD517" s="30">
        <v>260898.24175824175</v>
      </c>
      <c r="AE517" s="24">
        <f t="shared" si="163"/>
        <v>5289.571958409716</v>
      </c>
      <c r="AG517" s="26">
        <f t="shared" si="164"/>
        <v>241092880.21890724</v>
      </c>
      <c r="AH517" s="20">
        <f t="shared" si="165"/>
        <v>0.5256199514682391</v>
      </c>
      <c r="AI517" s="20">
        <f t="shared" si="166"/>
        <v>1.548817412861602</v>
      </c>
      <c r="AJ517" s="20">
        <f t="shared" si="167"/>
        <v>0.22245663974524107</v>
      </c>
      <c r="AK517" s="20">
        <f t="shared" si="168"/>
        <v>0.22245663974524107</v>
      </c>
      <c r="AL517" s="20">
        <f t="shared" si="169"/>
        <v>2.297</v>
      </c>
    </row>
    <row r="518" spans="1:38" ht="15">
      <c r="A518" s="12" t="s">
        <v>1074</v>
      </c>
      <c r="B518" s="13" t="s">
        <v>1075</v>
      </c>
      <c r="C518" s="14" t="s">
        <v>1041</v>
      </c>
      <c r="D518" s="61"/>
      <c r="E518" s="32">
        <v>2358618971</v>
      </c>
      <c r="F518" s="29">
        <v>71.08</v>
      </c>
      <c r="G518" s="17">
        <f t="shared" si="152"/>
        <v>0.7108</v>
      </c>
      <c r="H518" s="15">
        <v>14196775.66</v>
      </c>
      <c r="I518" s="15">
        <v>0</v>
      </c>
      <c r="J518" s="15">
        <v>400400.65</v>
      </c>
      <c r="K518" s="15">
        <v>70819.16</v>
      </c>
      <c r="L518" s="18">
        <f t="shared" si="153"/>
        <v>14667995.47</v>
      </c>
      <c r="M518" s="15">
        <v>54513058.5</v>
      </c>
      <c r="N518" s="15">
        <v>0</v>
      </c>
      <c r="O518" s="15">
        <v>0</v>
      </c>
      <c r="P518" s="18">
        <f t="shared" si="154"/>
        <v>54513058.5</v>
      </c>
      <c r="Q518" s="15">
        <v>15575024</v>
      </c>
      <c r="R518" s="15">
        <v>259448.09</v>
      </c>
      <c r="S518" s="15">
        <v>1147480</v>
      </c>
      <c r="T518" s="19">
        <f t="shared" si="155"/>
        <v>16981952.09</v>
      </c>
      <c r="U518" s="18">
        <f t="shared" si="156"/>
        <v>86163006.06</v>
      </c>
      <c r="V518" s="20">
        <f t="shared" si="157"/>
        <v>0.6603450659686905</v>
      </c>
      <c r="W518" s="20">
        <f t="shared" si="170"/>
        <v>0.048650503286399624</v>
      </c>
      <c r="X518" s="20">
        <f t="shared" si="158"/>
        <v>0.011000000135248636</v>
      </c>
      <c r="Y518" s="20">
        <f t="shared" si="159"/>
        <v>0.7199955693903388</v>
      </c>
      <c r="Z518" s="21">
        <f t="shared" si="160"/>
        <v>2.3112278485951343</v>
      </c>
      <c r="AA518" s="21">
        <f t="shared" si="161"/>
        <v>0.6218891499791978</v>
      </c>
      <c r="AB518" s="22"/>
      <c r="AC518" s="21">
        <f t="shared" si="162"/>
        <v>3.653112567964671</v>
      </c>
      <c r="AD518" s="30">
        <v>296463.974978675</v>
      </c>
      <c r="AE518" s="24">
        <f t="shared" si="163"/>
        <v>10830.162729433614</v>
      </c>
      <c r="AG518" s="26">
        <f t="shared" si="164"/>
        <v>3318259666.5728755</v>
      </c>
      <c r="AH518" s="20">
        <f t="shared" si="165"/>
        <v>0.44203880780521376</v>
      </c>
      <c r="AI518" s="20">
        <f t="shared" si="166"/>
        <v>1.6428207547814218</v>
      </c>
      <c r="AJ518" s="20">
        <f t="shared" si="167"/>
        <v>0.46937327289054526</v>
      </c>
      <c r="AK518" s="20">
        <f t="shared" si="168"/>
        <v>0.5117728507226529</v>
      </c>
      <c r="AL518" s="20">
        <f t="shared" si="169"/>
        <v>2.597</v>
      </c>
    </row>
    <row r="519" spans="1:38" ht="15">
      <c r="A519" s="12" t="s">
        <v>1076</v>
      </c>
      <c r="B519" s="13" t="s">
        <v>1077</v>
      </c>
      <c r="C519" s="14" t="s">
        <v>1041</v>
      </c>
      <c r="D519" s="61"/>
      <c r="E519" s="32">
        <v>342337122</v>
      </c>
      <c r="F519" s="29">
        <v>97.6</v>
      </c>
      <c r="G519" s="17">
        <f t="shared" si="152"/>
        <v>0.976</v>
      </c>
      <c r="H519" s="15">
        <v>1556027.91</v>
      </c>
      <c r="I519" s="15">
        <v>113227.43</v>
      </c>
      <c r="J519" s="15">
        <v>43885.13</v>
      </c>
      <c r="K519" s="15">
        <v>7831.57</v>
      </c>
      <c r="L519" s="18">
        <f t="shared" si="153"/>
        <v>1720972.0399999998</v>
      </c>
      <c r="M519" s="15">
        <v>3897620.5</v>
      </c>
      <c r="N519" s="15">
        <v>1896508.99</v>
      </c>
      <c r="O519" s="15">
        <v>0</v>
      </c>
      <c r="P519" s="18">
        <f t="shared" si="154"/>
        <v>5794129.49</v>
      </c>
      <c r="Q519" s="15">
        <v>3180949.42</v>
      </c>
      <c r="R519" s="15">
        <v>0</v>
      </c>
      <c r="S519" s="15">
        <v>0</v>
      </c>
      <c r="T519" s="19">
        <f t="shared" si="155"/>
        <v>3180949.42</v>
      </c>
      <c r="U519" s="18">
        <f t="shared" si="156"/>
        <v>10696050.950000001</v>
      </c>
      <c r="V519" s="20">
        <f t="shared" si="157"/>
        <v>0.9291862364841638</v>
      </c>
      <c r="W519" s="20">
        <f t="shared" si="170"/>
        <v>0</v>
      </c>
      <c r="X519" s="20">
        <f t="shared" si="158"/>
        <v>0</v>
      </c>
      <c r="Y519" s="20">
        <f t="shared" si="159"/>
        <v>0.9291862364841638</v>
      </c>
      <c r="Z519" s="21">
        <f t="shared" si="160"/>
        <v>1.6925215285299968</v>
      </c>
      <c r="AA519" s="21">
        <f t="shared" si="161"/>
        <v>0.5027126564439599</v>
      </c>
      <c r="AB519" s="22"/>
      <c r="AC519" s="21">
        <f t="shared" si="162"/>
        <v>3.1244204214581206</v>
      </c>
      <c r="AD519" s="30">
        <v>225153.87994143483</v>
      </c>
      <c r="AE519" s="24">
        <f t="shared" si="163"/>
        <v>7034.75380459549</v>
      </c>
      <c r="AG519" s="26">
        <f t="shared" si="164"/>
        <v>350755247.9508197</v>
      </c>
      <c r="AH519" s="20">
        <f t="shared" si="165"/>
        <v>0.4906475526893049</v>
      </c>
      <c r="AI519" s="20">
        <f t="shared" si="166"/>
        <v>1.6519010118452768</v>
      </c>
      <c r="AJ519" s="20">
        <f t="shared" si="167"/>
        <v>0.9068857668085437</v>
      </c>
      <c r="AK519" s="20">
        <f t="shared" si="168"/>
        <v>0.9068857668085437</v>
      </c>
      <c r="AL519" s="20">
        <f t="shared" si="169"/>
        <v>3.05</v>
      </c>
    </row>
    <row r="520" spans="1:38" ht="15">
      <c r="A520" s="12" t="s">
        <v>1078</v>
      </c>
      <c r="B520" s="13" t="s">
        <v>1079</v>
      </c>
      <c r="C520" s="14" t="s">
        <v>1041</v>
      </c>
      <c r="D520" s="61"/>
      <c r="E520" s="32">
        <v>249399029</v>
      </c>
      <c r="F520" s="29">
        <v>53.04</v>
      </c>
      <c r="G520" s="17">
        <f t="shared" si="152"/>
        <v>0.5304</v>
      </c>
      <c r="H520" s="15">
        <v>2218588.68</v>
      </c>
      <c r="I520" s="15">
        <v>161439.99</v>
      </c>
      <c r="J520" s="15">
        <v>62572</v>
      </c>
      <c r="K520" s="15">
        <v>11164.27</v>
      </c>
      <c r="L520" s="18">
        <f t="shared" si="153"/>
        <v>2453764.94</v>
      </c>
      <c r="M520" s="15">
        <v>3862944.5</v>
      </c>
      <c r="N520" s="15">
        <v>3420501.14</v>
      </c>
      <c r="O520" s="15">
        <v>0</v>
      </c>
      <c r="P520" s="18">
        <f t="shared" si="154"/>
        <v>7283445.640000001</v>
      </c>
      <c r="Q520" s="15">
        <v>2140898</v>
      </c>
      <c r="R520" s="15">
        <v>12470</v>
      </c>
      <c r="S520" s="15">
        <v>0</v>
      </c>
      <c r="T520" s="19">
        <f t="shared" si="155"/>
        <v>2153368</v>
      </c>
      <c r="U520" s="18">
        <f t="shared" si="156"/>
        <v>11890578.58</v>
      </c>
      <c r="V520" s="20">
        <f t="shared" si="157"/>
        <v>0.8584227487108621</v>
      </c>
      <c r="W520" s="20">
        <f t="shared" si="170"/>
        <v>0</v>
      </c>
      <c r="X520" s="20">
        <f t="shared" si="158"/>
        <v>0.005000019466795919</v>
      </c>
      <c r="Y520" s="20">
        <f t="shared" si="159"/>
        <v>0.863422768177658</v>
      </c>
      <c r="Z520" s="21">
        <f t="shared" si="160"/>
        <v>2.920398555360855</v>
      </c>
      <c r="AA520" s="21">
        <f t="shared" si="161"/>
        <v>0.983871087966425</v>
      </c>
      <c r="AB520" s="22"/>
      <c r="AC520" s="21">
        <f t="shared" si="162"/>
        <v>4.767692411504938</v>
      </c>
      <c r="AD520" s="30">
        <v>127996.06986899563</v>
      </c>
      <c r="AE520" s="24">
        <f t="shared" si="163"/>
        <v>6102.458910168663</v>
      </c>
      <c r="AG520" s="26">
        <f t="shared" si="164"/>
        <v>470209330.693816</v>
      </c>
      <c r="AH520" s="20">
        <f t="shared" si="165"/>
        <v>0.5218452250573918</v>
      </c>
      <c r="AI520" s="20">
        <f t="shared" si="166"/>
        <v>1.5489793937633975</v>
      </c>
      <c r="AJ520" s="20">
        <f t="shared" si="167"/>
        <v>0.4553074259162412</v>
      </c>
      <c r="AK520" s="20">
        <f t="shared" si="168"/>
        <v>0.45795943624142976</v>
      </c>
      <c r="AL520" s="20">
        <f t="shared" si="169"/>
        <v>2.529</v>
      </c>
    </row>
    <row r="521" spans="1:38" ht="15">
      <c r="A521" s="12" t="s">
        <v>1080</v>
      </c>
      <c r="B521" s="13" t="s">
        <v>1081</v>
      </c>
      <c r="C521" s="14" t="s">
        <v>1041</v>
      </c>
      <c r="D521" s="61"/>
      <c r="E521" s="32">
        <v>79106553</v>
      </c>
      <c r="F521" s="29">
        <v>59.17</v>
      </c>
      <c r="G521" s="17">
        <f t="shared" si="152"/>
        <v>0.5917</v>
      </c>
      <c r="H521" s="15">
        <v>606576.78</v>
      </c>
      <c r="I521" s="15">
        <v>44139.28</v>
      </c>
      <c r="J521" s="15">
        <v>17107.3</v>
      </c>
      <c r="K521" s="15">
        <v>3054.63</v>
      </c>
      <c r="L521" s="18">
        <f t="shared" si="153"/>
        <v>670877.9900000001</v>
      </c>
      <c r="M521" s="15">
        <v>0</v>
      </c>
      <c r="N521" s="15">
        <v>2160750.04</v>
      </c>
      <c r="O521" s="15">
        <v>0</v>
      </c>
      <c r="P521" s="18">
        <f t="shared" si="154"/>
        <v>2160750.04</v>
      </c>
      <c r="Q521" s="15">
        <v>795459</v>
      </c>
      <c r="R521" s="15">
        <v>0</v>
      </c>
      <c r="S521" s="15">
        <v>0</v>
      </c>
      <c r="T521" s="19">
        <f t="shared" si="155"/>
        <v>795459</v>
      </c>
      <c r="U521" s="18">
        <f t="shared" si="156"/>
        <v>3627087.0299999993</v>
      </c>
      <c r="V521" s="20">
        <f t="shared" si="157"/>
        <v>1.0055538635339099</v>
      </c>
      <c r="W521" s="20">
        <f t="shared" si="170"/>
        <v>0</v>
      </c>
      <c r="X521" s="20">
        <f t="shared" si="158"/>
        <v>0</v>
      </c>
      <c r="Y521" s="20">
        <f t="shared" si="159"/>
        <v>1.0055538635339099</v>
      </c>
      <c r="Z521" s="21">
        <f t="shared" si="160"/>
        <v>2.7314425392799</v>
      </c>
      <c r="AA521" s="21">
        <f t="shared" si="161"/>
        <v>0.8480687939973823</v>
      </c>
      <c r="AB521" s="22"/>
      <c r="AC521" s="21">
        <f t="shared" si="162"/>
        <v>4.585065196811191</v>
      </c>
      <c r="AD521" s="30">
        <v>116514.96746203904</v>
      </c>
      <c r="AE521" s="24">
        <f t="shared" si="163"/>
        <v>5342.287222177835</v>
      </c>
      <c r="AG521" s="26">
        <f t="shared" si="164"/>
        <v>133693684.29947609</v>
      </c>
      <c r="AH521" s="20">
        <f t="shared" si="165"/>
        <v>0.5018023054082512</v>
      </c>
      <c r="AI521" s="20">
        <f t="shared" si="166"/>
        <v>1.6161945504919168</v>
      </c>
      <c r="AJ521" s="20">
        <f t="shared" si="167"/>
        <v>0.5949862210530144</v>
      </c>
      <c r="AK521" s="20">
        <f t="shared" si="168"/>
        <v>0.5949862210530144</v>
      </c>
      <c r="AL521" s="20">
        <f t="shared" si="169"/>
        <v>2.713</v>
      </c>
    </row>
    <row r="522" spans="1:38" ht="15">
      <c r="A522" s="12" t="s">
        <v>1082</v>
      </c>
      <c r="B522" s="13" t="s">
        <v>1083</v>
      </c>
      <c r="C522" s="14" t="s">
        <v>1041</v>
      </c>
      <c r="D522" s="61"/>
      <c r="E522" s="32">
        <v>2705468370</v>
      </c>
      <c r="F522" s="29">
        <v>100.94</v>
      </c>
      <c r="G522" s="17">
        <f t="shared" si="152"/>
        <v>1.0094</v>
      </c>
      <c r="H522" s="15">
        <v>11837842.01</v>
      </c>
      <c r="I522" s="15">
        <v>861257.83</v>
      </c>
      <c r="J522" s="15">
        <v>333810.31</v>
      </c>
      <c r="K522" s="15">
        <v>58889.52</v>
      </c>
      <c r="L522" s="18">
        <f t="shared" si="153"/>
        <v>13091799.67</v>
      </c>
      <c r="M522" s="15">
        <v>42737346</v>
      </c>
      <c r="N522" s="15">
        <v>0</v>
      </c>
      <c r="O522" s="15">
        <v>0</v>
      </c>
      <c r="P522" s="18">
        <f t="shared" si="154"/>
        <v>42737346</v>
      </c>
      <c r="Q522" s="15">
        <v>15798093</v>
      </c>
      <c r="R522" s="15">
        <v>0</v>
      </c>
      <c r="S522" s="15">
        <v>0</v>
      </c>
      <c r="T522" s="19">
        <f t="shared" si="155"/>
        <v>15798093</v>
      </c>
      <c r="U522" s="18">
        <f t="shared" si="156"/>
        <v>71627238.67</v>
      </c>
      <c r="V522" s="20">
        <f t="shared" si="157"/>
        <v>0.5839319052915041</v>
      </c>
      <c r="W522" s="20">
        <f t="shared" si="170"/>
        <v>0</v>
      </c>
      <c r="X522" s="20">
        <f t="shared" si="158"/>
        <v>0</v>
      </c>
      <c r="Y522" s="20">
        <f t="shared" si="159"/>
        <v>0.5839319052915041</v>
      </c>
      <c r="Z522" s="21">
        <f t="shared" si="160"/>
        <v>1.5796653353592895</v>
      </c>
      <c r="AA522" s="21">
        <f t="shared" si="161"/>
        <v>0.48390141297419786</v>
      </c>
      <c r="AB522" s="22"/>
      <c r="AC522" s="21">
        <f t="shared" si="162"/>
        <v>2.6474986536249916</v>
      </c>
      <c r="AD522" s="30">
        <v>223684.17199518118</v>
      </c>
      <c r="AE522" s="24">
        <f t="shared" si="163"/>
        <v>5922.035441944632</v>
      </c>
      <c r="AG522" s="26">
        <f t="shared" si="164"/>
        <v>2680273796.314642</v>
      </c>
      <c r="AH522" s="20">
        <f t="shared" si="165"/>
        <v>0.48845008625615544</v>
      </c>
      <c r="AI522" s="20">
        <f t="shared" si="166"/>
        <v>1.5945141895116668</v>
      </c>
      <c r="AJ522" s="20">
        <f t="shared" si="167"/>
        <v>0.5894208652012444</v>
      </c>
      <c r="AK522" s="20">
        <f t="shared" si="168"/>
        <v>0.5894208652012444</v>
      </c>
      <c r="AL522" s="20">
        <f t="shared" si="169"/>
        <v>2.672</v>
      </c>
    </row>
    <row r="523" spans="1:38" ht="15">
      <c r="A523" s="12" t="s">
        <v>1084</v>
      </c>
      <c r="B523" s="13" t="s">
        <v>1085</v>
      </c>
      <c r="C523" s="14" t="s">
        <v>1041</v>
      </c>
      <c r="D523" s="61"/>
      <c r="E523" s="32">
        <v>2420203</v>
      </c>
      <c r="F523" s="29">
        <v>95.63</v>
      </c>
      <c r="G523" s="17">
        <f t="shared" si="152"/>
        <v>0.9562999999999999</v>
      </c>
      <c r="H523" s="15">
        <v>12663.92</v>
      </c>
      <c r="I523" s="15">
        <v>936.08</v>
      </c>
      <c r="J523" s="15">
        <v>362.8</v>
      </c>
      <c r="K523" s="15">
        <v>64.78</v>
      </c>
      <c r="L523" s="18">
        <f t="shared" si="153"/>
        <v>14027.58</v>
      </c>
      <c r="M523" s="15">
        <v>0</v>
      </c>
      <c r="N523" s="15">
        <v>0</v>
      </c>
      <c r="O523" s="15">
        <v>0</v>
      </c>
      <c r="P523" s="18">
        <f t="shared" si="154"/>
        <v>0</v>
      </c>
      <c r="Q523" s="15">
        <v>0</v>
      </c>
      <c r="R523" s="15">
        <v>0</v>
      </c>
      <c r="S523" s="15">
        <v>0</v>
      </c>
      <c r="T523" s="19">
        <f t="shared" si="155"/>
        <v>0</v>
      </c>
      <c r="U523" s="18">
        <f t="shared" si="156"/>
        <v>14027.58</v>
      </c>
      <c r="V523" s="20">
        <f t="shared" si="157"/>
        <v>0</v>
      </c>
      <c r="W523" s="20">
        <f t="shared" si="170"/>
        <v>0</v>
      </c>
      <c r="X523" s="20">
        <f t="shared" si="158"/>
        <v>0</v>
      </c>
      <c r="Y523" s="20">
        <f t="shared" si="159"/>
        <v>0</v>
      </c>
      <c r="Z523" s="21">
        <f t="shared" si="160"/>
        <v>0</v>
      </c>
      <c r="AA523" s="21">
        <f t="shared" si="161"/>
        <v>0.5796034464877533</v>
      </c>
      <c r="AB523" s="22"/>
      <c r="AC523" s="21">
        <f t="shared" si="162"/>
        <v>0.5796034464877533</v>
      </c>
      <c r="AD523" s="30">
        <v>77329.16666666667</v>
      </c>
      <c r="AE523" s="24">
        <f t="shared" si="163"/>
        <v>448.2025151402589</v>
      </c>
      <c r="AG523" s="26">
        <f t="shared" si="164"/>
        <v>2530798.912475165</v>
      </c>
      <c r="AH523" s="20">
        <f t="shared" si="165"/>
        <v>0.5542747758762384</v>
      </c>
      <c r="AI523" s="20">
        <f t="shared" si="166"/>
        <v>0</v>
      </c>
      <c r="AJ523" s="20">
        <f t="shared" si="167"/>
        <v>0</v>
      </c>
      <c r="AK523" s="20">
        <f t="shared" si="168"/>
        <v>0</v>
      </c>
      <c r="AL523" s="20">
        <f t="shared" si="169"/>
        <v>0.554</v>
      </c>
    </row>
    <row r="524" spans="1:38" ht="15">
      <c r="A524" s="12" t="s">
        <v>1086</v>
      </c>
      <c r="B524" s="13" t="s">
        <v>1087</v>
      </c>
      <c r="C524" s="14" t="s">
        <v>1041</v>
      </c>
      <c r="D524" s="61"/>
      <c r="E524" s="32">
        <v>1395583237</v>
      </c>
      <c r="F524" s="29">
        <v>114.48</v>
      </c>
      <c r="G524" s="17">
        <f t="shared" si="152"/>
        <v>1.1448</v>
      </c>
      <c r="H524" s="15">
        <v>5331098.44</v>
      </c>
      <c r="I524" s="15">
        <v>387906.21</v>
      </c>
      <c r="J524" s="15">
        <v>150393.3</v>
      </c>
      <c r="K524" s="15">
        <v>26600.56</v>
      </c>
      <c r="L524" s="18">
        <f t="shared" si="153"/>
        <v>5895998.51</v>
      </c>
      <c r="M524" s="15">
        <v>0</v>
      </c>
      <c r="N524" s="15">
        <v>20583762.98</v>
      </c>
      <c r="O524" s="15">
        <v>0</v>
      </c>
      <c r="P524" s="18">
        <f t="shared" si="154"/>
        <v>20583762.98</v>
      </c>
      <c r="Q524" s="15">
        <v>3352877</v>
      </c>
      <c r="R524" s="15">
        <v>69779</v>
      </c>
      <c r="S524" s="15">
        <v>0</v>
      </c>
      <c r="T524" s="19">
        <f t="shared" si="155"/>
        <v>3422656</v>
      </c>
      <c r="U524" s="18">
        <f t="shared" si="156"/>
        <v>29902417.490000002</v>
      </c>
      <c r="V524" s="20">
        <f t="shared" si="157"/>
        <v>0.2402491597138609</v>
      </c>
      <c r="W524" s="20">
        <f t="shared" si="170"/>
        <v>0</v>
      </c>
      <c r="X524" s="20">
        <f t="shared" si="158"/>
        <v>0.00499998840269819</v>
      </c>
      <c r="Y524" s="20">
        <f t="shared" si="159"/>
        <v>0.24524914811655912</v>
      </c>
      <c r="Z524" s="21">
        <f t="shared" si="160"/>
        <v>1.474921913238773</v>
      </c>
      <c r="AA524" s="21">
        <f t="shared" si="161"/>
        <v>0.4224755896806462</v>
      </c>
      <c r="AB524" s="22"/>
      <c r="AC524" s="21">
        <f t="shared" si="162"/>
        <v>2.1426466510359785</v>
      </c>
      <c r="AD524" s="30">
        <v>307414.52386966406</v>
      </c>
      <c r="AE524" s="24">
        <f t="shared" si="163"/>
        <v>6586.807000491556</v>
      </c>
      <c r="AG524" s="26">
        <f t="shared" si="164"/>
        <v>1219062925.4018168</v>
      </c>
      <c r="AH524" s="20">
        <f t="shared" si="165"/>
        <v>0.48365005506640374</v>
      </c>
      <c r="AI524" s="20">
        <f t="shared" si="166"/>
        <v>1.6884906062757474</v>
      </c>
      <c r="AJ524" s="20">
        <f t="shared" si="167"/>
        <v>0.27503723804042796</v>
      </c>
      <c r="AK524" s="20">
        <f t="shared" si="168"/>
        <v>0.28076122476383686</v>
      </c>
      <c r="AL524" s="20">
        <f t="shared" si="169"/>
        <v>2.453</v>
      </c>
    </row>
    <row r="525" spans="1:38" ht="15">
      <c r="A525" s="12" t="s">
        <v>1088</v>
      </c>
      <c r="B525" s="13" t="s">
        <v>1089</v>
      </c>
      <c r="C525" s="14" t="s">
        <v>1090</v>
      </c>
      <c r="D525" s="61"/>
      <c r="E525" s="32">
        <v>1779094202</v>
      </c>
      <c r="F525" s="29">
        <v>55.79</v>
      </c>
      <c r="G525" s="17">
        <f t="shared" si="152"/>
        <v>0.5579</v>
      </c>
      <c r="H525" s="15">
        <v>14437522.389999999</v>
      </c>
      <c r="K525" s="15">
        <v>495780.94</v>
      </c>
      <c r="L525" s="18">
        <f t="shared" si="153"/>
        <v>14933303.329999998</v>
      </c>
      <c r="M525" s="15">
        <v>37469383</v>
      </c>
      <c r="P525" s="18">
        <f t="shared" si="154"/>
        <v>37469383</v>
      </c>
      <c r="Q525" s="15">
        <v>10759341</v>
      </c>
      <c r="S525" s="15">
        <v>1108117</v>
      </c>
      <c r="T525" s="19">
        <f t="shared" si="155"/>
        <v>11867458</v>
      </c>
      <c r="U525" s="18">
        <f t="shared" si="156"/>
        <v>64270144.33</v>
      </c>
      <c r="V525" s="20">
        <f t="shared" si="157"/>
        <v>0.6047651095655698</v>
      </c>
      <c r="W525" s="20">
        <f t="shared" si="170"/>
        <v>0.06228545957568131</v>
      </c>
      <c r="X525" s="20">
        <f t="shared" si="158"/>
        <v>0</v>
      </c>
      <c r="Y525" s="20">
        <f t="shared" si="159"/>
        <v>0.6670505691412512</v>
      </c>
      <c r="Z525" s="21">
        <f t="shared" si="160"/>
        <v>2.1060932556510013</v>
      </c>
      <c r="AA525" s="21">
        <f t="shared" si="161"/>
        <v>0.8393767633671372</v>
      </c>
      <c r="AB525" s="22"/>
      <c r="AC525" s="21">
        <f t="shared" si="162"/>
        <v>3.6125205881593896</v>
      </c>
      <c r="AD525" s="30">
        <v>307413.10282074613</v>
      </c>
      <c r="AE525" s="24">
        <f t="shared" si="163"/>
        <v>11105.361630099047</v>
      </c>
      <c r="AG525" s="26">
        <f t="shared" si="164"/>
        <v>3188912353.468364</v>
      </c>
      <c r="AH525" s="20">
        <f t="shared" si="165"/>
        <v>0.46828829628252583</v>
      </c>
      <c r="AI525" s="20">
        <f t="shared" si="166"/>
        <v>1.1749894273276935</v>
      </c>
      <c r="AJ525" s="20">
        <f t="shared" si="167"/>
        <v>0.33739845462663137</v>
      </c>
      <c r="AK525" s="20">
        <f t="shared" si="168"/>
        <v>0.372147512523904</v>
      </c>
      <c r="AL525" s="20">
        <f t="shared" si="169"/>
        <v>2.015</v>
      </c>
    </row>
    <row r="526" spans="1:38" ht="15">
      <c r="A526" s="12" t="s">
        <v>1091</v>
      </c>
      <c r="B526" s="13" t="s">
        <v>1092</v>
      </c>
      <c r="C526" s="14" t="s">
        <v>1090</v>
      </c>
      <c r="D526" s="61"/>
      <c r="E526" s="32">
        <v>729346387</v>
      </c>
      <c r="F526" s="29">
        <v>30.24</v>
      </c>
      <c r="G526" s="17">
        <f t="shared" si="152"/>
        <v>0.3024</v>
      </c>
      <c r="H526" s="15">
        <v>11328999.07</v>
      </c>
      <c r="K526" s="15">
        <v>383270.52</v>
      </c>
      <c r="L526" s="18">
        <f t="shared" si="153"/>
        <v>11712269.59</v>
      </c>
      <c r="M526" s="15">
        <v>28895203</v>
      </c>
      <c r="P526" s="18">
        <f t="shared" si="154"/>
        <v>28895203</v>
      </c>
      <c r="Q526" s="15">
        <v>14074664.96</v>
      </c>
      <c r="S526" s="15">
        <v>842749</v>
      </c>
      <c r="T526" s="19">
        <f t="shared" si="155"/>
        <v>14917413.96</v>
      </c>
      <c r="U526" s="18">
        <f t="shared" si="156"/>
        <v>55524886.550000004</v>
      </c>
      <c r="V526" s="20">
        <f t="shared" si="157"/>
        <v>1.9297641300305777</v>
      </c>
      <c r="W526" s="20">
        <f t="shared" si="170"/>
        <v>0.11554852605309472</v>
      </c>
      <c r="X526" s="20">
        <f t="shared" si="158"/>
        <v>0</v>
      </c>
      <c r="Y526" s="20">
        <f t="shared" si="159"/>
        <v>2.0453126560836727</v>
      </c>
      <c r="Z526" s="21">
        <f t="shared" si="160"/>
        <v>3.9617942194591276</v>
      </c>
      <c r="AA526" s="21">
        <f t="shared" si="161"/>
        <v>1.6058583135203766</v>
      </c>
      <c r="AB526" s="22"/>
      <c r="AC526" s="21">
        <f t="shared" si="162"/>
        <v>7.612965189063177</v>
      </c>
      <c r="AD526" s="30">
        <v>120975.7794755317</v>
      </c>
      <c r="AE526" s="24">
        <f t="shared" si="163"/>
        <v>9209.843978670064</v>
      </c>
      <c r="AG526" s="26">
        <f t="shared" si="164"/>
        <v>2411859745.3703704</v>
      </c>
      <c r="AH526" s="20">
        <f t="shared" si="165"/>
        <v>0.4856115540085619</v>
      </c>
      <c r="AI526" s="20">
        <f t="shared" si="166"/>
        <v>1.1980465719644402</v>
      </c>
      <c r="AJ526" s="20">
        <f t="shared" si="167"/>
        <v>0.5835606729212467</v>
      </c>
      <c r="AK526" s="20">
        <f t="shared" si="168"/>
        <v>0.6185025471997025</v>
      </c>
      <c r="AL526" s="20">
        <f t="shared" si="169"/>
        <v>2.303</v>
      </c>
    </row>
    <row r="527" spans="1:38" ht="15">
      <c r="A527" s="12" t="s">
        <v>1093</v>
      </c>
      <c r="B527" s="13" t="s">
        <v>1094</v>
      </c>
      <c r="C527" s="14" t="s">
        <v>1090</v>
      </c>
      <c r="D527" s="61"/>
      <c r="E527" s="32">
        <v>1633380727</v>
      </c>
      <c r="F527" s="29">
        <v>41.15</v>
      </c>
      <c r="G527" s="17">
        <f t="shared" si="152"/>
        <v>0.4115</v>
      </c>
      <c r="H527" s="15">
        <v>17932995.610000003</v>
      </c>
      <c r="K527" s="15">
        <v>610196.08</v>
      </c>
      <c r="L527" s="18">
        <f t="shared" si="153"/>
        <v>18543191.69</v>
      </c>
      <c r="M527" s="15">
        <v>48321265</v>
      </c>
      <c r="P527" s="18">
        <f t="shared" si="154"/>
        <v>48321265</v>
      </c>
      <c r="Q527" s="15">
        <v>20892742.39</v>
      </c>
      <c r="S527" s="15">
        <v>1360239.86</v>
      </c>
      <c r="T527" s="19">
        <f t="shared" si="155"/>
        <v>22252982.25</v>
      </c>
      <c r="U527" s="18">
        <f t="shared" si="156"/>
        <v>89117438.94</v>
      </c>
      <c r="V527" s="20">
        <f t="shared" si="157"/>
        <v>1.2791103779198687</v>
      </c>
      <c r="W527" s="20">
        <f t="shared" si="170"/>
        <v>0.08327757500226707</v>
      </c>
      <c r="X527" s="20">
        <f t="shared" si="158"/>
        <v>0</v>
      </c>
      <c r="Y527" s="20">
        <f t="shared" si="159"/>
        <v>1.3623879529221359</v>
      </c>
      <c r="Z527" s="21">
        <f t="shared" si="160"/>
        <v>2.958358954605199</v>
      </c>
      <c r="AA527" s="21">
        <f t="shared" si="161"/>
        <v>1.1352645089707858</v>
      </c>
      <c r="AB527" s="22"/>
      <c r="AC527" s="21">
        <f t="shared" si="162"/>
        <v>5.456011416498121</v>
      </c>
      <c r="AD527" s="30">
        <v>181518.66987179487</v>
      </c>
      <c r="AE527" s="24">
        <f t="shared" si="163"/>
        <v>9903.679351280663</v>
      </c>
      <c r="AG527" s="26">
        <f t="shared" si="164"/>
        <v>3969333479.9513974</v>
      </c>
      <c r="AH527" s="20">
        <f t="shared" si="165"/>
        <v>0.46716134544147836</v>
      </c>
      <c r="AI527" s="20">
        <f t="shared" si="166"/>
        <v>1.2173647098200393</v>
      </c>
      <c r="AJ527" s="20">
        <f t="shared" si="167"/>
        <v>0.526353920514026</v>
      </c>
      <c r="AK527" s="20">
        <f t="shared" si="168"/>
        <v>0.5606226426274589</v>
      </c>
      <c r="AL527" s="20">
        <f t="shared" si="169"/>
        <v>2.245</v>
      </c>
    </row>
    <row r="528" spans="1:38" ht="15">
      <c r="A528" s="12" t="s">
        <v>1095</v>
      </c>
      <c r="B528" s="13" t="s">
        <v>1096</v>
      </c>
      <c r="C528" s="14" t="s">
        <v>1090</v>
      </c>
      <c r="D528" s="61" t="s">
        <v>1171</v>
      </c>
      <c r="E528" s="32">
        <v>901140013</v>
      </c>
      <c r="F528" s="29">
        <v>13.35</v>
      </c>
      <c r="G528" s="17">
        <f t="shared" si="152"/>
        <v>0.1335</v>
      </c>
      <c r="H528" s="15">
        <v>30947028.470000003</v>
      </c>
      <c r="K528" s="15">
        <v>1063490.36</v>
      </c>
      <c r="L528" s="18">
        <f t="shared" si="153"/>
        <v>32010518.830000002</v>
      </c>
      <c r="M528" s="15">
        <v>48673323</v>
      </c>
      <c r="P528" s="18">
        <f t="shared" si="154"/>
        <v>48673323</v>
      </c>
      <c r="Q528" s="15">
        <v>120986396.64</v>
      </c>
      <c r="S528" s="15">
        <v>2343117.75</v>
      </c>
      <c r="T528" s="19">
        <f t="shared" si="155"/>
        <v>123329514.39</v>
      </c>
      <c r="U528" s="18">
        <f t="shared" si="156"/>
        <v>204013356.22</v>
      </c>
      <c r="V528" s="20">
        <f t="shared" si="157"/>
        <v>13.425926592386261</v>
      </c>
      <c r="W528" s="20">
        <f t="shared" si="170"/>
        <v>0.2600170579707684</v>
      </c>
      <c r="X528" s="20">
        <f t="shared" si="158"/>
        <v>0</v>
      </c>
      <c r="Y528" s="20">
        <f t="shared" si="159"/>
        <v>13.68594365035703</v>
      </c>
      <c r="Z528" s="21">
        <f t="shared" si="160"/>
        <v>5.401305268640868</v>
      </c>
      <c r="AA528" s="21">
        <f t="shared" si="161"/>
        <v>3.5522247784152055</v>
      </c>
      <c r="AB528" s="22"/>
      <c r="AC528" s="21">
        <f t="shared" si="162"/>
        <v>22.639473697413102</v>
      </c>
      <c r="AD528" s="30">
        <v>34656.68275907678</v>
      </c>
      <c r="AE528" s="24">
        <f t="shared" si="163"/>
        <v>7846.090577637088</v>
      </c>
      <c r="AG528" s="26">
        <f t="shared" si="164"/>
        <v>6750112456.928839</v>
      </c>
      <c r="AH528" s="20">
        <f t="shared" si="165"/>
        <v>0.4742220079184299</v>
      </c>
      <c r="AI528" s="20">
        <f t="shared" si="166"/>
        <v>0.7210742533635559</v>
      </c>
      <c r="AJ528" s="20">
        <f t="shared" si="167"/>
        <v>1.7923612000835656</v>
      </c>
      <c r="AK528" s="20">
        <f t="shared" si="168"/>
        <v>1.8270734773226631</v>
      </c>
      <c r="AL528" s="20">
        <f t="shared" si="169"/>
        <v>3.022</v>
      </c>
    </row>
    <row r="529" spans="1:38" ht="15">
      <c r="A529" s="12" t="s">
        <v>1097</v>
      </c>
      <c r="B529" s="13" t="s">
        <v>1098</v>
      </c>
      <c r="C529" s="14" t="s">
        <v>1090</v>
      </c>
      <c r="D529" s="61"/>
      <c r="E529" s="32">
        <v>228470715</v>
      </c>
      <c r="F529" s="29">
        <v>20.77</v>
      </c>
      <c r="G529" s="17">
        <f t="shared" si="152"/>
        <v>0.2077</v>
      </c>
      <c r="H529" s="15">
        <v>5060941.46</v>
      </c>
      <c r="K529" s="15">
        <v>171113.89</v>
      </c>
      <c r="L529" s="18">
        <f t="shared" si="153"/>
        <v>5232055.35</v>
      </c>
      <c r="N529" s="15">
        <v>16956162.82</v>
      </c>
      <c r="P529" s="18">
        <f t="shared" si="154"/>
        <v>16956162.82</v>
      </c>
      <c r="Q529" s="15">
        <v>5610234.26</v>
      </c>
      <c r="S529" s="15">
        <v>379825</v>
      </c>
      <c r="T529" s="19">
        <f t="shared" si="155"/>
        <v>5990059.26</v>
      </c>
      <c r="U529" s="18">
        <f t="shared" si="156"/>
        <v>28178277.43</v>
      </c>
      <c r="V529" s="20">
        <f t="shared" si="157"/>
        <v>2.4555594619643046</v>
      </c>
      <c r="W529" s="20">
        <f t="shared" si="170"/>
        <v>0.16624668942800833</v>
      </c>
      <c r="X529" s="20">
        <f t="shared" si="158"/>
        <v>0</v>
      </c>
      <c r="Y529" s="20">
        <f t="shared" si="159"/>
        <v>2.621806151392313</v>
      </c>
      <c r="Z529" s="21">
        <f t="shared" si="160"/>
        <v>7.421591349245789</v>
      </c>
      <c r="AA529" s="21">
        <f t="shared" si="161"/>
        <v>2.290033254371353</v>
      </c>
      <c r="AB529" s="22"/>
      <c r="AC529" s="21">
        <f t="shared" si="162"/>
        <v>12.333430755009454</v>
      </c>
      <c r="AD529" s="30">
        <v>84619.88727858293</v>
      </c>
      <c r="AE529" s="24">
        <f t="shared" si="163"/>
        <v>10436.53520247108</v>
      </c>
      <c r="AG529" s="26">
        <f t="shared" si="164"/>
        <v>1100003442.4650939</v>
      </c>
      <c r="AH529" s="20">
        <f t="shared" si="165"/>
        <v>0.47563990693293007</v>
      </c>
      <c r="AI529" s="20">
        <f t="shared" si="166"/>
        <v>1.5414645232383504</v>
      </c>
      <c r="AJ529" s="20">
        <f t="shared" si="167"/>
        <v>0.510019700249986</v>
      </c>
      <c r="AK529" s="20">
        <f t="shared" si="168"/>
        <v>0.5445491376441834</v>
      </c>
      <c r="AL529" s="20">
        <f t="shared" si="169"/>
        <v>2.562</v>
      </c>
    </row>
    <row r="530" spans="1:38" ht="15">
      <c r="A530" s="12" t="s">
        <v>1099</v>
      </c>
      <c r="B530" s="13" t="s">
        <v>1100</v>
      </c>
      <c r="C530" s="14" t="s">
        <v>1090</v>
      </c>
      <c r="D530" s="61"/>
      <c r="E530" s="32">
        <v>188208485</v>
      </c>
      <c r="F530" s="29">
        <v>28.93</v>
      </c>
      <c r="G530" s="17">
        <f t="shared" si="152"/>
        <v>0.2893</v>
      </c>
      <c r="H530" s="15">
        <v>3032021.34</v>
      </c>
      <c r="K530" s="15">
        <v>102368.63</v>
      </c>
      <c r="L530" s="18">
        <f t="shared" si="153"/>
        <v>3134389.9699999997</v>
      </c>
      <c r="M530" s="15">
        <v>7258780</v>
      </c>
      <c r="P530" s="18">
        <f t="shared" si="154"/>
        <v>7258780</v>
      </c>
      <c r="Q530" s="15">
        <v>5415039.43</v>
      </c>
      <c r="S530" s="15">
        <v>224072</v>
      </c>
      <c r="T530" s="19">
        <f t="shared" si="155"/>
        <v>5639111.43</v>
      </c>
      <c r="U530" s="18">
        <f t="shared" si="156"/>
        <v>16032281.4</v>
      </c>
      <c r="V530" s="20">
        <f t="shared" si="157"/>
        <v>2.877149470705319</v>
      </c>
      <c r="W530" s="20">
        <f t="shared" si="170"/>
        <v>0.11905520625172664</v>
      </c>
      <c r="X530" s="20">
        <f t="shared" si="158"/>
        <v>0</v>
      </c>
      <c r="Y530" s="20">
        <f t="shared" si="159"/>
        <v>2.9962046769570456</v>
      </c>
      <c r="Z530" s="21">
        <f t="shared" si="160"/>
        <v>3.856776170319845</v>
      </c>
      <c r="AA530" s="21">
        <f t="shared" si="161"/>
        <v>1.6653818609718898</v>
      </c>
      <c r="AB530" s="22"/>
      <c r="AC530" s="21">
        <f t="shared" si="162"/>
        <v>8.51836270824878</v>
      </c>
      <c r="AD530" s="30">
        <v>102710.8993902439</v>
      </c>
      <c r="AE530" s="24">
        <f t="shared" si="163"/>
        <v>8749.28695096546</v>
      </c>
      <c r="AG530" s="26">
        <f t="shared" si="164"/>
        <v>650565105.4268925</v>
      </c>
      <c r="AH530" s="20">
        <f t="shared" si="165"/>
        <v>0.4817949723791677</v>
      </c>
      <c r="AI530" s="20">
        <f t="shared" si="166"/>
        <v>1.115765346073531</v>
      </c>
      <c r="AJ530" s="20">
        <f t="shared" si="167"/>
        <v>0.8323593418750488</v>
      </c>
      <c r="AK530" s="20">
        <f t="shared" si="168"/>
        <v>0.8668020130436733</v>
      </c>
      <c r="AL530" s="20">
        <f t="shared" si="169"/>
        <v>2.465</v>
      </c>
    </row>
    <row r="531" spans="1:38" ht="15">
      <c r="A531" s="12" t="s">
        <v>1101</v>
      </c>
      <c r="B531" s="13" t="s">
        <v>1102</v>
      </c>
      <c r="C531" s="14" t="s">
        <v>1090</v>
      </c>
      <c r="D531" s="61"/>
      <c r="E531" s="32">
        <v>899035965</v>
      </c>
      <c r="F531" s="29">
        <v>52.36</v>
      </c>
      <c r="G531" s="17">
        <f t="shared" si="152"/>
        <v>0.5236</v>
      </c>
      <c r="H531" s="15">
        <v>8284645.94</v>
      </c>
      <c r="K531" s="15">
        <v>280708.05</v>
      </c>
      <c r="L531" s="18">
        <f t="shared" si="153"/>
        <v>8565353.99</v>
      </c>
      <c r="M531" s="15">
        <v>25785288</v>
      </c>
      <c r="P531" s="18">
        <f t="shared" si="154"/>
        <v>25785288</v>
      </c>
      <c r="Q531" s="15">
        <v>28661747.72</v>
      </c>
      <c r="S531" s="15">
        <v>617597.08</v>
      </c>
      <c r="T531" s="19">
        <f t="shared" si="155"/>
        <v>29279344.799999997</v>
      </c>
      <c r="U531" s="18">
        <f t="shared" si="156"/>
        <v>63629986.78999999</v>
      </c>
      <c r="V531" s="20">
        <f t="shared" si="157"/>
        <v>3.1880535190825205</v>
      </c>
      <c r="W531" s="20">
        <f t="shared" si="170"/>
        <v>0.068695480942189</v>
      </c>
      <c r="X531" s="20">
        <f t="shared" si="158"/>
        <v>0</v>
      </c>
      <c r="Y531" s="20">
        <f t="shared" si="159"/>
        <v>3.2567490000247092</v>
      </c>
      <c r="Z531" s="21">
        <f t="shared" si="160"/>
        <v>2.868104169781461</v>
      </c>
      <c r="AA531" s="21">
        <f t="shared" si="161"/>
        <v>0.9527265118921021</v>
      </c>
      <c r="AB531" s="22"/>
      <c r="AC531" s="21">
        <f t="shared" si="162"/>
        <v>7.077579681698272</v>
      </c>
      <c r="AD531" s="30">
        <v>122502.63623496107</v>
      </c>
      <c r="AE531" s="24">
        <f t="shared" si="163"/>
        <v>8670.22169171035</v>
      </c>
      <c r="AG531" s="26">
        <f t="shared" si="164"/>
        <v>1717028199.0068755</v>
      </c>
      <c r="AH531" s="20">
        <f t="shared" si="165"/>
        <v>0.4988476016267047</v>
      </c>
      <c r="AI531" s="20">
        <f t="shared" si="166"/>
        <v>1.5017393432975732</v>
      </c>
      <c r="AJ531" s="20">
        <f t="shared" si="167"/>
        <v>1.6692648225916078</v>
      </c>
      <c r="AK531" s="20">
        <f t="shared" si="168"/>
        <v>1.705233776412938</v>
      </c>
      <c r="AL531" s="20">
        <f t="shared" si="169"/>
        <v>3.706</v>
      </c>
    </row>
    <row r="532" spans="1:38" ht="15">
      <c r="A532" s="12" t="s">
        <v>1103</v>
      </c>
      <c r="B532" s="13" t="s">
        <v>1104</v>
      </c>
      <c r="C532" s="14" t="s">
        <v>1090</v>
      </c>
      <c r="D532" s="61"/>
      <c r="E532" s="32">
        <v>845778406</v>
      </c>
      <c r="F532" s="29">
        <v>54.66</v>
      </c>
      <c r="G532" s="17">
        <f t="shared" si="152"/>
        <v>0.5466</v>
      </c>
      <c r="H532" s="15">
        <v>7018999.499999999</v>
      </c>
      <c r="K532" s="15">
        <v>237197.86</v>
      </c>
      <c r="L532" s="18">
        <f t="shared" si="153"/>
        <v>7256197.359999999</v>
      </c>
      <c r="M532" s="15">
        <v>16935309</v>
      </c>
      <c r="P532" s="18">
        <f t="shared" si="154"/>
        <v>16935309</v>
      </c>
      <c r="Q532" s="15">
        <v>10288171</v>
      </c>
      <c r="S532" s="15">
        <v>542621</v>
      </c>
      <c r="T532" s="19">
        <f t="shared" si="155"/>
        <v>10830792</v>
      </c>
      <c r="U532" s="18">
        <f t="shared" si="156"/>
        <v>35022298.36</v>
      </c>
      <c r="V532" s="20">
        <f t="shared" si="157"/>
        <v>1.2164144800830965</v>
      </c>
      <c r="W532" s="20">
        <f t="shared" si="170"/>
        <v>0.06415640268782176</v>
      </c>
      <c r="X532" s="20">
        <f t="shared" si="158"/>
        <v>0</v>
      </c>
      <c r="Y532" s="20">
        <f t="shared" si="159"/>
        <v>1.2805708827709181</v>
      </c>
      <c r="Z532" s="21">
        <f t="shared" si="160"/>
        <v>2.002334048712991</v>
      </c>
      <c r="AA532" s="21">
        <f t="shared" si="161"/>
        <v>0.8579312629081239</v>
      </c>
      <c r="AB532" s="22"/>
      <c r="AC532" s="21">
        <f t="shared" si="162"/>
        <v>4.140836194392032</v>
      </c>
      <c r="AD532" s="30">
        <v>177206.6030230708</v>
      </c>
      <c r="AE532" s="24">
        <f t="shared" si="163"/>
        <v>7337.835156831921</v>
      </c>
      <c r="AG532" s="26">
        <f t="shared" si="164"/>
        <v>1547344321.25869</v>
      </c>
      <c r="AH532" s="20">
        <f t="shared" si="165"/>
        <v>0.4689452283055805</v>
      </c>
      <c r="AI532" s="20">
        <f t="shared" si="166"/>
        <v>1.094475791026521</v>
      </c>
      <c r="AJ532" s="20">
        <f t="shared" si="167"/>
        <v>0.6648921548134205</v>
      </c>
      <c r="AK532" s="20">
        <f t="shared" si="168"/>
        <v>0.6999600445225839</v>
      </c>
      <c r="AL532" s="20">
        <f t="shared" si="169"/>
        <v>2.263</v>
      </c>
    </row>
    <row r="533" spans="1:38" ht="15">
      <c r="A533" s="12" t="s">
        <v>1105</v>
      </c>
      <c r="B533" s="13" t="s">
        <v>1106</v>
      </c>
      <c r="C533" s="14" t="s">
        <v>1090</v>
      </c>
      <c r="D533" s="61"/>
      <c r="E533" s="32">
        <v>2752165006</v>
      </c>
      <c r="F533" s="29">
        <v>51.05</v>
      </c>
      <c r="G533" s="17">
        <f t="shared" si="152"/>
        <v>0.5105</v>
      </c>
      <c r="H533" s="15">
        <v>24775132.189999998</v>
      </c>
      <c r="K533" s="15">
        <v>839725.14</v>
      </c>
      <c r="L533" s="18">
        <f t="shared" si="153"/>
        <v>25614857.33</v>
      </c>
      <c r="M533" s="15">
        <v>79098877.5</v>
      </c>
      <c r="P533" s="18">
        <f t="shared" si="154"/>
        <v>79098877.5</v>
      </c>
      <c r="Q533" s="15">
        <v>50398096.64</v>
      </c>
      <c r="S533" s="15">
        <v>1870859.26</v>
      </c>
      <c r="T533" s="19">
        <f t="shared" si="155"/>
        <v>52268955.9</v>
      </c>
      <c r="U533" s="18">
        <f t="shared" si="156"/>
        <v>156982690.73000002</v>
      </c>
      <c r="V533" s="20">
        <f t="shared" si="157"/>
        <v>1.8312163889202506</v>
      </c>
      <c r="W533" s="20">
        <f t="shared" si="170"/>
        <v>0.06797772865803237</v>
      </c>
      <c r="X533" s="20">
        <f t="shared" si="158"/>
        <v>0</v>
      </c>
      <c r="Y533" s="20">
        <f t="shared" si="159"/>
        <v>1.8991941175782832</v>
      </c>
      <c r="Z533" s="21">
        <f t="shared" si="160"/>
        <v>2.8740601427442174</v>
      </c>
      <c r="AA533" s="21">
        <f t="shared" si="161"/>
        <v>0.9307166276061574</v>
      </c>
      <c r="AB533" s="22"/>
      <c r="AC533" s="21">
        <f t="shared" si="162"/>
        <v>5.703970887928659</v>
      </c>
      <c r="AD533" s="30">
        <v>138035.96029776675</v>
      </c>
      <c r="AE533" s="24">
        <f t="shared" si="163"/>
        <v>7873.530990257376</v>
      </c>
      <c r="AG533" s="26">
        <f t="shared" si="164"/>
        <v>5391116564.152792</v>
      </c>
      <c r="AH533" s="20">
        <f t="shared" si="165"/>
        <v>0.47513083839294323</v>
      </c>
      <c r="AI533" s="20">
        <f t="shared" si="166"/>
        <v>1.4672077028709227</v>
      </c>
      <c r="AJ533" s="20">
        <f t="shared" si="167"/>
        <v>0.9348359665437879</v>
      </c>
      <c r="AK533" s="20">
        <f t="shared" si="168"/>
        <v>0.9695385970237133</v>
      </c>
      <c r="AL533" s="20">
        <f t="shared" si="169"/>
        <v>2.912</v>
      </c>
    </row>
    <row r="534" spans="1:38" ht="15">
      <c r="A534" s="12" t="s">
        <v>1107</v>
      </c>
      <c r="B534" s="13" t="s">
        <v>1108</v>
      </c>
      <c r="C534" s="14" t="s">
        <v>1090</v>
      </c>
      <c r="D534" s="61"/>
      <c r="E534" s="32">
        <v>485486367</v>
      </c>
      <c r="F534" s="29">
        <v>28.93</v>
      </c>
      <c r="G534" s="17">
        <f t="shared" si="152"/>
        <v>0.2893</v>
      </c>
      <c r="H534" s="15">
        <v>7619830.14</v>
      </c>
      <c r="K534" s="15">
        <v>259654.77</v>
      </c>
      <c r="L534" s="18">
        <f t="shared" si="153"/>
        <v>7879484.909999999</v>
      </c>
      <c r="M534" s="15">
        <v>13957559.5</v>
      </c>
      <c r="P534" s="18">
        <f t="shared" si="154"/>
        <v>13957559.5</v>
      </c>
      <c r="Q534" s="15">
        <v>7569933.3</v>
      </c>
      <c r="S534" s="15">
        <v>575606</v>
      </c>
      <c r="T534" s="19">
        <f t="shared" si="155"/>
        <v>8145539.3</v>
      </c>
      <c r="U534" s="18">
        <f t="shared" si="156"/>
        <v>29982583.71</v>
      </c>
      <c r="V534" s="20">
        <f t="shared" si="157"/>
        <v>1.5592473475161457</v>
      </c>
      <c r="W534" s="20">
        <f t="shared" si="170"/>
        <v>0.11856275255613923</v>
      </c>
      <c r="X534" s="20">
        <f t="shared" si="158"/>
        <v>0</v>
      </c>
      <c r="Y534" s="20">
        <f t="shared" si="159"/>
        <v>1.677810100072285</v>
      </c>
      <c r="Z534" s="21">
        <f t="shared" si="160"/>
        <v>2.8749642520857854</v>
      </c>
      <c r="AA534" s="21">
        <f t="shared" si="161"/>
        <v>1.6230084808952008</v>
      </c>
      <c r="AB534" s="22"/>
      <c r="AC534" s="21">
        <f t="shared" si="162"/>
        <v>6.175782833053272</v>
      </c>
      <c r="AD534" s="30">
        <v>164983.49232683535</v>
      </c>
      <c r="AE534" s="24">
        <f t="shared" si="163"/>
        <v>10189.022196492459</v>
      </c>
      <c r="AG534" s="26">
        <f t="shared" si="164"/>
        <v>1678141607.3280332</v>
      </c>
      <c r="AH534" s="20">
        <f t="shared" si="165"/>
        <v>0.46953635352298156</v>
      </c>
      <c r="AI534" s="20">
        <f t="shared" si="166"/>
        <v>0.8317271581284177</v>
      </c>
      <c r="AJ534" s="20">
        <f t="shared" si="167"/>
        <v>0.45109025763642085</v>
      </c>
      <c r="AK534" s="20">
        <f t="shared" si="168"/>
        <v>0.485390461950912</v>
      </c>
      <c r="AL534" s="20">
        <f t="shared" si="169"/>
        <v>1.787</v>
      </c>
    </row>
    <row r="535" spans="1:38" ht="15">
      <c r="A535" s="12" t="s">
        <v>1109</v>
      </c>
      <c r="B535" s="13" t="s">
        <v>1110</v>
      </c>
      <c r="C535" s="14" t="s">
        <v>1090</v>
      </c>
      <c r="D535" s="61"/>
      <c r="E535" s="32">
        <v>1302404548</v>
      </c>
      <c r="F535" s="29">
        <v>51.84</v>
      </c>
      <c r="G535" s="17">
        <f t="shared" si="152"/>
        <v>0.5184000000000001</v>
      </c>
      <c r="H535" s="15">
        <v>11282741.95</v>
      </c>
      <c r="K535" s="15">
        <v>380918.67</v>
      </c>
      <c r="L535" s="18">
        <f t="shared" si="153"/>
        <v>11663660.62</v>
      </c>
      <c r="M535" s="15">
        <v>32181206</v>
      </c>
      <c r="P535" s="18">
        <f t="shared" si="154"/>
        <v>32181206</v>
      </c>
      <c r="Q535" s="15">
        <v>11351858.15</v>
      </c>
      <c r="R535" s="15">
        <v>32560</v>
      </c>
      <c r="S535" s="15">
        <v>841938</v>
      </c>
      <c r="T535" s="19">
        <f t="shared" si="155"/>
        <v>12226356.15</v>
      </c>
      <c r="U535" s="18">
        <f t="shared" si="156"/>
        <v>56071222.769999996</v>
      </c>
      <c r="V535" s="20">
        <f t="shared" si="157"/>
        <v>0.8716076865235272</v>
      </c>
      <c r="W535" s="20">
        <f t="shared" si="170"/>
        <v>0.06464489096670446</v>
      </c>
      <c r="X535" s="20">
        <f t="shared" si="158"/>
        <v>0.0024999912699936303</v>
      </c>
      <c r="Y535" s="20">
        <f t="shared" si="159"/>
        <v>0.9387525687602252</v>
      </c>
      <c r="Z535" s="21">
        <f t="shared" si="160"/>
        <v>2.4709070656592944</v>
      </c>
      <c r="AA535" s="21">
        <f t="shared" si="161"/>
        <v>0.89554821026316</v>
      </c>
      <c r="AB535" s="22"/>
      <c r="AC535" s="21">
        <f t="shared" si="162"/>
        <v>4.30520784468268</v>
      </c>
      <c r="AD535" s="30">
        <v>285969.0010857763</v>
      </c>
      <c r="AE535" s="24">
        <f t="shared" si="163"/>
        <v>12311.559868105538</v>
      </c>
      <c r="AG535" s="26">
        <f t="shared" si="164"/>
        <v>2512354452.1604934</v>
      </c>
      <c r="AH535" s="20">
        <f t="shared" si="165"/>
        <v>0.46425219220042224</v>
      </c>
      <c r="AI535" s="20">
        <f t="shared" si="166"/>
        <v>1.2809182228377787</v>
      </c>
      <c r="AJ535" s="20">
        <f t="shared" si="167"/>
        <v>0.45184142469379657</v>
      </c>
      <c r="AK535" s="20">
        <f t="shared" si="168"/>
        <v>0.48664933164530083</v>
      </c>
      <c r="AL535" s="20">
        <f t="shared" si="169"/>
        <v>2.2319999999999998</v>
      </c>
    </row>
    <row r="536" spans="1:38" ht="15">
      <c r="A536" s="12" t="s">
        <v>1111</v>
      </c>
      <c r="B536" s="13" t="s">
        <v>1112</v>
      </c>
      <c r="C536" s="14" t="s">
        <v>1090</v>
      </c>
      <c r="D536" s="61"/>
      <c r="E536" s="32">
        <v>1246923264</v>
      </c>
      <c r="F536" s="29">
        <v>47.61</v>
      </c>
      <c r="G536" s="17">
        <f t="shared" si="152"/>
        <v>0.47609999999999997</v>
      </c>
      <c r="H536" s="15">
        <v>12336423.83</v>
      </c>
      <c r="K536" s="15">
        <v>418548.39</v>
      </c>
      <c r="L536" s="18">
        <f t="shared" si="153"/>
        <v>12754972.22</v>
      </c>
      <c r="M536" s="15">
        <v>23401092</v>
      </c>
      <c r="P536" s="18">
        <f t="shared" si="154"/>
        <v>23401092</v>
      </c>
      <c r="Q536" s="15">
        <v>50228582.75</v>
      </c>
      <c r="S536" s="15">
        <v>926516.76</v>
      </c>
      <c r="T536" s="19">
        <f t="shared" si="155"/>
        <v>51155099.51</v>
      </c>
      <c r="U536" s="18">
        <f t="shared" si="156"/>
        <v>87311163.72999999</v>
      </c>
      <c r="V536" s="20">
        <f t="shared" si="157"/>
        <v>4.028201590278454</v>
      </c>
      <c r="W536" s="20">
        <f t="shared" si="170"/>
        <v>0.07430423240543534</v>
      </c>
      <c r="X536" s="20">
        <f t="shared" si="158"/>
        <v>0</v>
      </c>
      <c r="Y536" s="20">
        <f t="shared" si="159"/>
        <v>4.102505822683888</v>
      </c>
      <c r="Z536" s="21">
        <f t="shared" si="160"/>
        <v>1.8767066647655393</v>
      </c>
      <c r="AA536" s="21">
        <f t="shared" si="161"/>
        <v>1.022915570528645</v>
      </c>
      <c r="AB536" s="22"/>
      <c r="AC536" s="21">
        <f t="shared" si="162"/>
        <v>7.002128057978071</v>
      </c>
      <c r="AD536" s="30">
        <v>111617.27402173913</v>
      </c>
      <c r="AE536" s="24">
        <f t="shared" si="163"/>
        <v>7815.584461826464</v>
      </c>
      <c r="AG536" s="26">
        <f t="shared" si="164"/>
        <v>2619036471.3295527</v>
      </c>
      <c r="AH536" s="20">
        <f t="shared" si="165"/>
        <v>0.48701010312868787</v>
      </c>
      <c r="AI536" s="20">
        <f t="shared" si="166"/>
        <v>0.8935000430948732</v>
      </c>
      <c r="AJ536" s="20">
        <f t="shared" si="167"/>
        <v>1.9178267771315718</v>
      </c>
      <c r="AK536" s="20">
        <f t="shared" si="168"/>
        <v>1.9532030221797996</v>
      </c>
      <c r="AL536" s="20">
        <f t="shared" si="169"/>
        <v>3.334</v>
      </c>
    </row>
    <row r="537" spans="1:38" ht="15">
      <c r="A537" s="12" t="s">
        <v>1113</v>
      </c>
      <c r="B537" s="13" t="s">
        <v>1114</v>
      </c>
      <c r="C537" s="14" t="s">
        <v>1090</v>
      </c>
      <c r="D537" s="61"/>
      <c r="E537" s="32">
        <v>1466403685</v>
      </c>
      <c r="F537" s="29">
        <v>51.53</v>
      </c>
      <c r="G537" s="17">
        <f t="shared" si="152"/>
        <v>0.5153</v>
      </c>
      <c r="H537" s="15">
        <v>13787573.219999999</v>
      </c>
      <c r="K537" s="15">
        <v>475276.14</v>
      </c>
      <c r="L537" s="18">
        <f t="shared" si="153"/>
        <v>14262849.36</v>
      </c>
      <c r="M537" s="15">
        <v>37926548.5</v>
      </c>
      <c r="P537" s="18">
        <f t="shared" si="154"/>
        <v>37926548.5</v>
      </c>
      <c r="Q537" s="15">
        <v>32393759</v>
      </c>
      <c r="S537" s="15">
        <v>1062097</v>
      </c>
      <c r="T537" s="19">
        <f t="shared" si="155"/>
        <v>33455856</v>
      </c>
      <c r="U537" s="18">
        <f t="shared" si="156"/>
        <v>85645253.86</v>
      </c>
      <c r="V537" s="20">
        <f t="shared" si="157"/>
        <v>2.2090614836391387</v>
      </c>
      <c r="W537" s="20">
        <f t="shared" si="170"/>
        <v>0.07242869142135305</v>
      </c>
      <c r="X537" s="20">
        <f t="shared" si="158"/>
        <v>0</v>
      </c>
      <c r="Y537" s="20">
        <f t="shared" si="159"/>
        <v>2.2814901750604917</v>
      </c>
      <c r="Z537" s="21">
        <f t="shared" si="160"/>
        <v>2.5863647839919333</v>
      </c>
      <c r="AA537" s="21">
        <f t="shared" si="161"/>
        <v>0.9726414019479226</v>
      </c>
      <c r="AB537" s="22"/>
      <c r="AC537" s="21">
        <f t="shared" si="162"/>
        <v>5.840496361000348</v>
      </c>
      <c r="AD537" s="30">
        <v>134009.3864780302</v>
      </c>
      <c r="AE537" s="24">
        <f t="shared" si="163"/>
        <v>7826.813340648247</v>
      </c>
      <c r="AG537" s="26">
        <f t="shared" si="164"/>
        <v>2845728090.432758</v>
      </c>
      <c r="AH537" s="20">
        <f t="shared" si="165"/>
        <v>0.5012021144237645</v>
      </c>
      <c r="AI537" s="20">
        <f t="shared" si="166"/>
        <v>1.3327537731910433</v>
      </c>
      <c r="AJ537" s="20">
        <f t="shared" si="167"/>
        <v>1.138329382519248</v>
      </c>
      <c r="AK537" s="20">
        <f t="shared" si="168"/>
        <v>1.1756518872086712</v>
      </c>
      <c r="AL537" s="20">
        <f t="shared" si="169"/>
        <v>3.01</v>
      </c>
    </row>
    <row r="538" spans="1:38" ht="15">
      <c r="A538" s="12" t="s">
        <v>1115</v>
      </c>
      <c r="B538" s="13" t="s">
        <v>1116</v>
      </c>
      <c r="C538" s="14" t="s">
        <v>1090</v>
      </c>
      <c r="D538" s="61"/>
      <c r="E538" s="32">
        <v>774998542</v>
      </c>
      <c r="F538" s="29">
        <v>57.61</v>
      </c>
      <c r="G538" s="17">
        <f t="shared" si="152"/>
        <v>0.5761</v>
      </c>
      <c r="H538" s="15">
        <v>6569110.88</v>
      </c>
      <c r="K538" s="15">
        <v>223193.36</v>
      </c>
      <c r="L538" s="18">
        <f t="shared" si="153"/>
        <v>6792304.24</v>
      </c>
      <c r="M538" s="15">
        <v>23438800</v>
      </c>
      <c r="P538" s="18">
        <f t="shared" si="154"/>
        <v>23438800</v>
      </c>
      <c r="Q538" s="15">
        <v>28277704</v>
      </c>
      <c r="S538" s="15">
        <v>497604</v>
      </c>
      <c r="T538" s="19">
        <f t="shared" si="155"/>
        <v>28775308</v>
      </c>
      <c r="U538" s="18">
        <f t="shared" si="156"/>
        <v>59006412.24</v>
      </c>
      <c r="V538" s="20">
        <f t="shared" si="157"/>
        <v>3.6487428643446402</v>
      </c>
      <c r="W538" s="20">
        <f t="shared" si="170"/>
        <v>0.06420708853410978</v>
      </c>
      <c r="X538" s="20">
        <f t="shared" si="158"/>
        <v>0</v>
      </c>
      <c r="Y538" s="20">
        <f t="shared" si="159"/>
        <v>3.71294995287875</v>
      </c>
      <c r="Z538" s="21">
        <f t="shared" si="160"/>
        <v>3.024366980034912</v>
      </c>
      <c r="AA538" s="21">
        <f t="shared" si="161"/>
        <v>0.8764280023639064</v>
      </c>
      <c r="AB538" s="22"/>
      <c r="AC538" s="21">
        <f t="shared" si="162"/>
        <v>7.61374493527757</v>
      </c>
      <c r="AD538" s="30">
        <v>118954.6881053855</v>
      </c>
      <c r="AE538" s="24">
        <f t="shared" si="163"/>
        <v>9056.90654089902</v>
      </c>
      <c r="AG538" s="26">
        <f t="shared" si="164"/>
        <v>1345250029.508766</v>
      </c>
      <c r="AH538" s="20">
        <f t="shared" si="165"/>
        <v>0.5049101721618464</v>
      </c>
      <c r="AI538" s="20">
        <f t="shared" si="166"/>
        <v>1.7423378171981128</v>
      </c>
      <c r="AJ538" s="20">
        <f t="shared" si="167"/>
        <v>2.102040764148947</v>
      </c>
      <c r="AK538" s="20">
        <f t="shared" si="168"/>
        <v>2.1390304678534475</v>
      </c>
      <c r="AL538" s="20">
        <f t="shared" si="169"/>
        <v>4.385999999999999</v>
      </c>
    </row>
    <row r="539" spans="1:38" ht="15">
      <c r="A539" s="12" t="s">
        <v>1117</v>
      </c>
      <c r="B539" s="13" t="s">
        <v>1118</v>
      </c>
      <c r="C539" s="14" t="s">
        <v>1090</v>
      </c>
      <c r="D539" s="61"/>
      <c r="E539" s="32">
        <v>286524148</v>
      </c>
      <c r="F539" s="29">
        <v>26.94</v>
      </c>
      <c r="G539" s="17">
        <f t="shared" si="152"/>
        <v>0.26940000000000003</v>
      </c>
      <c r="H539" s="15">
        <v>5113654.5</v>
      </c>
      <c r="K539" s="15">
        <v>173610.05</v>
      </c>
      <c r="L539" s="18">
        <f t="shared" si="153"/>
        <v>5287264.55</v>
      </c>
      <c r="M539" s="15">
        <v>18200713</v>
      </c>
      <c r="P539" s="18">
        <f t="shared" si="154"/>
        <v>18200713</v>
      </c>
      <c r="Q539" s="15">
        <v>11033605.35</v>
      </c>
      <c r="S539" s="15">
        <v>386240.83</v>
      </c>
      <c r="T539" s="19">
        <f t="shared" si="155"/>
        <v>11419846.18</v>
      </c>
      <c r="U539" s="18">
        <f t="shared" si="156"/>
        <v>34907823.730000004</v>
      </c>
      <c r="V539" s="20">
        <f t="shared" si="157"/>
        <v>3.850846578557839</v>
      </c>
      <c r="W539" s="20">
        <f t="shared" si="170"/>
        <v>0.1348021912624272</v>
      </c>
      <c r="X539" s="20">
        <f t="shared" si="158"/>
        <v>0</v>
      </c>
      <c r="Y539" s="20">
        <f t="shared" si="159"/>
        <v>3.9856487698202665</v>
      </c>
      <c r="Z539" s="21">
        <f t="shared" si="160"/>
        <v>6.35224400004149</v>
      </c>
      <c r="AA539" s="21">
        <f t="shared" si="161"/>
        <v>1.8453120223570125</v>
      </c>
      <c r="AB539" s="22"/>
      <c r="AC539" s="21">
        <f t="shared" si="162"/>
        <v>12.18320479221877</v>
      </c>
      <c r="AD539" s="30">
        <v>70635.58779087338</v>
      </c>
      <c r="AE539" s="24">
        <f t="shared" si="163"/>
        <v>8605.678316749583</v>
      </c>
      <c r="AG539" s="26">
        <f t="shared" si="164"/>
        <v>1063564023.7564958</v>
      </c>
      <c r="AH539" s="20">
        <f t="shared" si="165"/>
        <v>0.4971270588229792</v>
      </c>
      <c r="AI539" s="20">
        <f t="shared" si="166"/>
        <v>1.7112945336111776</v>
      </c>
      <c r="AJ539" s="20">
        <f t="shared" si="167"/>
        <v>1.0374180682634822</v>
      </c>
      <c r="AK539" s="20">
        <f t="shared" si="168"/>
        <v>1.07373377858958</v>
      </c>
      <c r="AL539" s="20">
        <f t="shared" si="169"/>
        <v>3.282</v>
      </c>
    </row>
    <row r="540" spans="1:38" ht="15">
      <c r="A540" s="12" t="s">
        <v>1119</v>
      </c>
      <c r="B540" s="13" t="s">
        <v>1120</v>
      </c>
      <c r="C540" s="14" t="s">
        <v>1090</v>
      </c>
      <c r="D540" s="61"/>
      <c r="E540" s="32">
        <v>990229882</v>
      </c>
      <c r="F540" s="29">
        <v>25.68</v>
      </c>
      <c r="G540" s="17">
        <f t="shared" si="152"/>
        <v>0.2568</v>
      </c>
      <c r="H540" s="15">
        <v>17666299.17</v>
      </c>
      <c r="K540" s="15">
        <v>598294.09</v>
      </c>
      <c r="L540" s="18">
        <f t="shared" si="153"/>
        <v>18264593.26</v>
      </c>
      <c r="N540" s="15">
        <v>59332773.8</v>
      </c>
      <c r="P540" s="18">
        <f t="shared" si="154"/>
        <v>59332773.8</v>
      </c>
      <c r="Q540" s="15">
        <v>14442222.76</v>
      </c>
      <c r="R540" s="15">
        <v>198045.97</v>
      </c>
      <c r="S540" s="15">
        <v>1331981</v>
      </c>
      <c r="T540" s="19">
        <f t="shared" si="155"/>
        <v>15972249.73</v>
      </c>
      <c r="U540" s="18">
        <f t="shared" si="156"/>
        <v>93569616.79</v>
      </c>
      <c r="V540" s="20">
        <f t="shared" si="157"/>
        <v>1.45847171677253</v>
      </c>
      <c r="W540" s="20">
        <f t="shared" si="170"/>
        <v>0.13451230105374662</v>
      </c>
      <c r="X540" s="20">
        <f t="shared" si="158"/>
        <v>0.019999999353685433</v>
      </c>
      <c r="Y540" s="20">
        <f t="shared" si="159"/>
        <v>1.6129840171799623</v>
      </c>
      <c r="Z540" s="21">
        <f t="shared" si="160"/>
        <v>5.991818150363594</v>
      </c>
      <c r="AA540" s="21">
        <f t="shared" si="161"/>
        <v>1.8444801143660094</v>
      </c>
      <c r="AB540" s="22"/>
      <c r="AC540" s="21">
        <f t="shared" si="162"/>
        <v>9.449282281909568</v>
      </c>
      <c r="AD540" s="30">
        <v>121915.94321594322</v>
      </c>
      <c r="AE540" s="24">
        <f t="shared" si="163"/>
        <v>11520.18162112705</v>
      </c>
      <c r="AG540" s="26">
        <f t="shared" si="164"/>
        <v>3856035366.043614</v>
      </c>
      <c r="AH540" s="20">
        <f t="shared" si="165"/>
        <v>0.4736624933691912</v>
      </c>
      <c r="AI540" s="20">
        <f t="shared" si="166"/>
        <v>1.538698901013371</v>
      </c>
      <c r="AJ540" s="20">
        <f t="shared" si="167"/>
        <v>0.37453553686718577</v>
      </c>
      <c r="AK540" s="20">
        <f t="shared" si="168"/>
        <v>0.4142142956118143</v>
      </c>
      <c r="AL540" s="20">
        <f t="shared" si="169"/>
        <v>2.427</v>
      </c>
    </row>
    <row r="541" spans="1:38" ht="15">
      <c r="A541" s="12" t="s">
        <v>1121</v>
      </c>
      <c r="B541" s="13" t="s">
        <v>291</v>
      </c>
      <c r="C541" s="14" t="s">
        <v>1090</v>
      </c>
      <c r="D541" s="61"/>
      <c r="E541" s="32">
        <v>1108732175</v>
      </c>
      <c r="F541" s="29">
        <v>41.11</v>
      </c>
      <c r="G541" s="17">
        <f t="shared" si="152"/>
        <v>0.4111</v>
      </c>
      <c r="H541" s="15">
        <v>12615134.73</v>
      </c>
      <c r="K541" s="15">
        <v>426729.94</v>
      </c>
      <c r="L541" s="18">
        <f t="shared" si="153"/>
        <v>13041864.67</v>
      </c>
      <c r="M541" s="15">
        <v>34119837</v>
      </c>
      <c r="P541" s="18">
        <f t="shared" si="154"/>
        <v>34119837</v>
      </c>
      <c r="Q541" s="15">
        <v>21438716.9</v>
      </c>
      <c r="S541" s="15">
        <v>943012.1</v>
      </c>
      <c r="T541" s="19">
        <f t="shared" si="155"/>
        <v>22381729</v>
      </c>
      <c r="U541" s="18">
        <f t="shared" si="156"/>
        <v>69543430.67</v>
      </c>
      <c r="V541" s="20">
        <f t="shared" si="157"/>
        <v>1.9336244932190227</v>
      </c>
      <c r="W541" s="20">
        <f t="shared" si="170"/>
        <v>0.08505319149775734</v>
      </c>
      <c r="X541" s="20">
        <f t="shared" si="158"/>
        <v>0</v>
      </c>
      <c r="Y541" s="20">
        <f t="shared" si="159"/>
        <v>2.01867768471678</v>
      </c>
      <c r="Z541" s="21">
        <f t="shared" si="160"/>
        <v>3.077374118776701</v>
      </c>
      <c r="AA541" s="21">
        <f t="shared" si="161"/>
        <v>1.176286299258881</v>
      </c>
      <c r="AB541" s="22"/>
      <c r="AC541" s="21">
        <f t="shared" si="162"/>
        <v>6.272338102752362</v>
      </c>
      <c r="AD541" s="30">
        <v>159556.9368992896</v>
      </c>
      <c r="AE541" s="24">
        <f t="shared" si="163"/>
        <v>10007.950548718683</v>
      </c>
      <c r="AG541" s="26">
        <f t="shared" si="164"/>
        <v>2696988992.945755</v>
      </c>
      <c r="AH541" s="20">
        <f t="shared" si="165"/>
        <v>0.483571297625326</v>
      </c>
      <c r="AI541" s="20">
        <f t="shared" si="166"/>
        <v>1.2651085002291018</v>
      </c>
      <c r="AJ541" s="20">
        <f t="shared" si="167"/>
        <v>0.7949130291623403</v>
      </c>
      <c r="AK541" s="20">
        <f t="shared" si="168"/>
        <v>0.8298783961870684</v>
      </c>
      <c r="AL541" s="20">
        <f t="shared" si="169"/>
        <v>2.5789999999999997</v>
      </c>
    </row>
    <row r="542" spans="1:38" ht="15">
      <c r="A542" s="12" t="s">
        <v>1122</v>
      </c>
      <c r="B542" s="13" t="s">
        <v>1123</v>
      </c>
      <c r="C542" s="14" t="s">
        <v>1090</v>
      </c>
      <c r="D542" s="61"/>
      <c r="E542" s="32">
        <v>3108771495</v>
      </c>
      <c r="F542" s="29">
        <v>45.31</v>
      </c>
      <c r="G542" s="17">
        <f t="shared" si="152"/>
        <v>0.4531</v>
      </c>
      <c r="H542" s="15">
        <v>30701110.33</v>
      </c>
      <c r="K542" s="15">
        <v>1042759.77</v>
      </c>
      <c r="L542" s="18">
        <f t="shared" si="153"/>
        <v>31743870.099999998</v>
      </c>
      <c r="M542" s="15">
        <v>59522842</v>
      </c>
      <c r="O542" s="15">
        <v>4038393</v>
      </c>
      <c r="P542" s="18">
        <f t="shared" si="154"/>
        <v>63561235</v>
      </c>
      <c r="Q542" s="15">
        <v>25674484.32</v>
      </c>
      <c r="S542" s="15">
        <v>2318041</v>
      </c>
      <c r="T542" s="19">
        <f t="shared" si="155"/>
        <v>27992525.32</v>
      </c>
      <c r="U542" s="18">
        <f t="shared" si="156"/>
        <v>123297630.41999999</v>
      </c>
      <c r="V542" s="20">
        <f t="shared" si="157"/>
        <v>0.8258723537993583</v>
      </c>
      <c r="W542" s="20">
        <f t="shared" si="170"/>
        <v>0.0745645346957223</v>
      </c>
      <c r="X542" s="20">
        <f t="shared" si="158"/>
        <v>0</v>
      </c>
      <c r="Y542" s="20">
        <f t="shared" si="159"/>
        <v>0.9004368884950806</v>
      </c>
      <c r="Z542" s="21">
        <f t="shared" si="160"/>
        <v>2.0445772583230664</v>
      </c>
      <c r="AA542" s="21">
        <f t="shared" si="161"/>
        <v>1.0211065738043252</v>
      </c>
      <c r="AB542" s="22"/>
      <c r="AC542" s="21">
        <f t="shared" si="162"/>
        <v>3.9661207206224716</v>
      </c>
      <c r="AD542" s="30">
        <v>404690.50704681675</v>
      </c>
      <c r="AE542" s="24">
        <f t="shared" si="163"/>
        <v>16050.514054375943</v>
      </c>
      <c r="AG542" s="26">
        <f t="shared" si="164"/>
        <v>6861115636.724785</v>
      </c>
      <c r="AH542" s="20">
        <f t="shared" si="165"/>
        <v>0.46266338859073974</v>
      </c>
      <c r="AI542" s="20">
        <f t="shared" si="166"/>
        <v>0.9263979557461813</v>
      </c>
      <c r="AJ542" s="20">
        <f t="shared" si="167"/>
        <v>0.37420276350648923</v>
      </c>
      <c r="AK542" s="20">
        <f t="shared" si="168"/>
        <v>0.407987954177121</v>
      </c>
      <c r="AL542" s="20">
        <f t="shared" si="169"/>
        <v>1.797</v>
      </c>
    </row>
    <row r="543" spans="1:38" ht="15">
      <c r="A543" s="12" t="s">
        <v>1124</v>
      </c>
      <c r="B543" s="13" t="s">
        <v>605</v>
      </c>
      <c r="C543" s="14" t="s">
        <v>1090</v>
      </c>
      <c r="D543" s="61"/>
      <c r="E543" s="32">
        <v>1034416237</v>
      </c>
      <c r="F543" s="29">
        <v>16.19</v>
      </c>
      <c r="G543" s="17">
        <f t="shared" si="152"/>
        <v>0.16190000000000002</v>
      </c>
      <c r="H543" s="15">
        <v>29995927.529999997</v>
      </c>
      <c r="K543" s="15">
        <v>1016058.21</v>
      </c>
      <c r="L543" s="18">
        <f t="shared" si="153"/>
        <v>31011985.74</v>
      </c>
      <c r="M543" s="15">
        <v>81094875</v>
      </c>
      <c r="P543" s="18">
        <f t="shared" si="154"/>
        <v>81094875</v>
      </c>
      <c r="Q543" s="15">
        <v>62482132.49</v>
      </c>
      <c r="S543" s="15">
        <v>2271946.82</v>
      </c>
      <c r="T543" s="19">
        <f t="shared" si="155"/>
        <v>64754079.31</v>
      </c>
      <c r="U543" s="18">
        <f t="shared" si="156"/>
        <v>176860940.05</v>
      </c>
      <c r="V543" s="20">
        <f t="shared" si="157"/>
        <v>6.0403278926875545</v>
      </c>
      <c r="W543" s="20">
        <f t="shared" si="170"/>
        <v>0.2196356494353829</v>
      </c>
      <c r="X543" s="20">
        <f t="shared" si="158"/>
        <v>0</v>
      </c>
      <c r="Y543" s="20">
        <f t="shared" si="159"/>
        <v>6.259963542122938</v>
      </c>
      <c r="Z543" s="21">
        <f t="shared" si="160"/>
        <v>7.839675374314528</v>
      </c>
      <c r="AA543" s="21">
        <f t="shared" si="161"/>
        <v>2.998018073453733</v>
      </c>
      <c r="AB543" s="22"/>
      <c r="AC543" s="21">
        <f t="shared" si="162"/>
        <v>17.0976569898912</v>
      </c>
      <c r="AD543" s="30">
        <v>45978.395138285996</v>
      </c>
      <c r="AE543" s="24">
        <f t="shared" si="163"/>
        <v>7861.228290200951</v>
      </c>
      <c r="AG543" s="26">
        <f t="shared" si="164"/>
        <v>6389229382.334774</v>
      </c>
      <c r="AH543" s="20">
        <f t="shared" si="165"/>
        <v>0.4853791260921594</v>
      </c>
      <c r="AI543" s="20">
        <f t="shared" si="166"/>
        <v>1.269243443101522</v>
      </c>
      <c r="AJ543" s="20">
        <f t="shared" si="167"/>
        <v>0.9779290858261153</v>
      </c>
      <c r="AK543" s="20">
        <f t="shared" si="168"/>
        <v>1.0134880974697038</v>
      </c>
      <c r="AL543" s="20">
        <f t="shared" si="169"/>
        <v>2.767</v>
      </c>
    </row>
    <row r="544" spans="1:38" ht="15">
      <c r="A544" s="12" t="s">
        <v>1125</v>
      </c>
      <c r="B544" s="13" t="s">
        <v>1126</v>
      </c>
      <c r="C544" s="14" t="s">
        <v>1090</v>
      </c>
      <c r="D544" s="61"/>
      <c r="E544" s="32">
        <v>1877015809</v>
      </c>
      <c r="F544" s="29">
        <v>26.14</v>
      </c>
      <c r="G544" s="17">
        <f t="shared" si="152"/>
        <v>0.2614</v>
      </c>
      <c r="H544" s="15">
        <v>31917442.1</v>
      </c>
      <c r="K544" s="15">
        <v>1087204.55</v>
      </c>
      <c r="L544" s="18">
        <f t="shared" si="153"/>
        <v>33004646.650000002</v>
      </c>
      <c r="M544" s="15">
        <v>87194608</v>
      </c>
      <c r="P544" s="18">
        <f t="shared" si="154"/>
        <v>87194608</v>
      </c>
      <c r="Q544" s="15">
        <v>24938064.9</v>
      </c>
      <c r="S544" s="15">
        <v>2430680</v>
      </c>
      <c r="T544" s="19">
        <f t="shared" si="155"/>
        <v>27368744.9</v>
      </c>
      <c r="U544" s="18">
        <f t="shared" si="156"/>
        <v>147567999.55</v>
      </c>
      <c r="V544" s="20">
        <f t="shared" si="157"/>
        <v>1.3286017507378383</v>
      </c>
      <c r="W544" s="20">
        <f t="shared" si="170"/>
        <v>0.12949704463570663</v>
      </c>
      <c r="X544" s="20">
        <f t="shared" si="158"/>
        <v>0</v>
      </c>
      <c r="Y544" s="20">
        <f t="shared" si="159"/>
        <v>1.458098795373545</v>
      </c>
      <c r="Z544" s="21">
        <f t="shared" si="160"/>
        <v>4.645384848753823</v>
      </c>
      <c r="AA544" s="21">
        <f t="shared" si="161"/>
        <v>1.758357414559208</v>
      </c>
      <c r="AB544" s="22"/>
      <c r="AC544" s="21">
        <f t="shared" si="162"/>
        <v>7.861841058686577</v>
      </c>
      <c r="AD544" s="30">
        <v>182261.42701525055</v>
      </c>
      <c r="AE544" s="24">
        <f t="shared" si="163"/>
        <v>14329.103703233035</v>
      </c>
      <c r="AG544" s="26">
        <f t="shared" si="164"/>
        <v>7180626660.290742</v>
      </c>
      <c r="AH544" s="20">
        <f t="shared" si="165"/>
        <v>0.45963462816577705</v>
      </c>
      <c r="AI544" s="20">
        <f t="shared" si="166"/>
        <v>1.2143035994642493</v>
      </c>
      <c r="AJ544" s="20">
        <f t="shared" si="167"/>
        <v>0.34729649764287096</v>
      </c>
      <c r="AK544" s="20">
        <f t="shared" si="168"/>
        <v>0.38114702511064463</v>
      </c>
      <c r="AL544" s="20">
        <f t="shared" si="169"/>
        <v>2.0549999999999997</v>
      </c>
    </row>
    <row r="545" spans="1:38" ht="15">
      <c r="A545" s="12" t="s">
        <v>1127</v>
      </c>
      <c r="B545" s="13" t="s">
        <v>1128</v>
      </c>
      <c r="C545" s="14" t="s">
        <v>1090</v>
      </c>
      <c r="D545" s="61"/>
      <c r="E545" s="32">
        <v>1435307</v>
      </c>
      <c r="F545" s="29">
        <v>8.36</v>
      </c>
      <c r="G545" s="17">
        <f t="shared" si="152"/>
        <v>0.0836</v>
      </c>
      <c r="H545" s="15">
        <v>73916.65</v>
      </c>
      <c r="K545" s="15">
        <v>2492.13</v>
      </c>
      <c r="L545" s="18">
        <f t="shared" si="153"/>
        <v>76408.78</v>
      </c>
      <c r="M545" s="15">
        <v>1467621</v>
      </c>
      <c r="P545" s="18">
        <f t="shared" si="154"/>
        <v>1467621</v>
      </c>
      <c r="Q545" s="15">
        <v>1324707.55</v>
      </c>
      <c r="T545" s="19">
        <f t="shared" si="155"/>
        <v>1324707.55</v>
      </c>
      <c r="U545" s="18">
        <f t="shared" si="156"/>
        <v>2868737.3299999996</v>
      </c>
      <c r="V545" s="20">
        <f t="shared" si="157"/>
        <v>92.29436977594341</v>
      </c>
      <c r="W545" s="20">
        <f t="shared" si="170"/>
        <v>0</v>
      </c>
      <c r="X545" s="20">
        <f t="shared" si="158"/>
        <v>0</v>
      </c>
      <c r="Y545" s="20">
        <f t="shared" si="159"/>
        <v>92.29436977594341</v>
      </c>
      <c r="Z545" s="21">
        <f t="shared" si="160"/>
        <v>102.25136503897771</v>
      </c>
      <c r="AA545" s="21">
        <f t="shared" si="161"/>
        <v>5.323514760256865</v>
      </c>
      <c r="AB545" s="22"/>
      <c r="AC545" s="21">
        <f t="shared" si="162"/>
        <v>199.86924957517797</v>
      </c>
      <c r="AD545" s="30">
        <v>1555.878084179971</v>
      </c>
      <c r="AE545" s="24">
        <f t="shared" si="163"/>
        <v>3109.7218511551637</v>
      </c>
      <c r="AG545" s="26">
        <f t="shared" si="164"/>
        <v>17168744.019138757</v>
      </c>
      <c r="AH545" s="20">
        <f t="shared" si="165"/>
        <v>0.4450458339574739</v>
      </c>
      <c r="AI545" s="20">
        <f t="shared" si="166"/>
        <v>8.548214117258537</v>
      </c>
      <c r="AJ545" s="20">
        <f t="shared" si="167"/>
        <v>7.715809313268869</v>
      </c>
      <c r="AK545" s="20">
        <f t="shared" si="168"/>
        <v>7.715809313268869</v>
      </c>
      <c r="AL545" s="20">
        <f t="shared" si="169"/>
        <v>16.709</v>
      </c>
    </row>
    <row r="546" spans="1:38" ht="15">
      <c r="A546" s="12" t="s">
        <v>1129</v>
      </c>
      <c r="B546" s="13" t="s">
        <v>1130</v>
      </c>
      <c r="C546" s="14" t="s">
        <v>1131</v>
      </c>
      <c r="D546" s="61"/>
      <c r="E546" s="32">
        <v>571528603</v>
      </c>
      <c r="F546" s="29">
        <v>98.01</v>
      </c>
      <c r="G546" s="17">
        <f t="shared" si="152"/>
        <v>0.9801000000000001</v>
      </c>
      <c r="H546" s="15">
        <v>3460172.46</v>
      </c>
      <c r="I546" s="15">
        <v>293906.68</v>
      </c>
      <c r="K546" s="15">
        <v>371817.74</v>
      </c>
      <c r="L546" s="18">
        <f t="shared" si="153"/>
        <v>4125896.88</v>
      </c>
      <c r="M546" s="15">
        <v>7655548.34</v>
      </c>
      <c r="P546" s="18">
        <f t="shared" si="154"/>
        <v>7655548.34</v>
      </c>
      <c r="Q546" s="15">
        <v>1840140.92</v>
      </c>
      <c r="R546" s="15">
        <v>114305.72</v>
      </c>
      <c r="T546" s="19">
        <f t="shared" si="155"/>
        <v>1954446.64</v>
      </c>
      <c r="U546" s="18">
        <f t="shared" si="156"/>
        <v>13735891.86</v>
      </c>
      <c r="V546" s="20">
        <f t="shared" si="157"/>
        <v>0.32196829875896865</v>
      </c>
      <c r="W546" s="20">
        <f t="shared" si="170"/>
        <v>0</v>
      </c>
      <c r="X546" s="20">
        <f t="shared" si="158"/>
        <v>0.019999999895018376</v>
      </c>
      <c r="Y546" s="20">
        <f t="shared" si="159"/>
        <v>0.34196829865398704</v>
      </c>
      <c r="Z546" s="21">
        <f t="shared" si="160"/>
        <v>1.3394864753601843</v>
      </c>
      <c r="AA546" s="21">
        <f t="shared" si="161"/>
        <v>0.721905580638105</v>
      </c>
      <c r="AB546" s="22"/>
      <c r="AC546" s="21">
        <f t="shared" si="162"/>
        <v>2.403360354652276</v>
      </c>
      <c r="AD546" s="30">
        <v>254437.72258669167</v>
      </c>
      <c r="AE546" s="24">
        <f t="shared" si="163"/>
        <v>6115.055351928688</v>
      </c>
      <c r="AG546" s="26">
        <f t="shared" si="164"/>
        <v>583132948.6787062</v>
      </c>
      <c r="AH546" s="20">
        <f t="shared" si="165"/>
        <v>0.7075396595834068</v>
      </c>
      <c r="AI546" s="20">
        <f t="shared" si="166"/>
        <v>1.3128306945005168</v>
      </c>
      <c r="AJ546" s="20">
        <f t="shared" si="167"/>
        <v>0.3155611296136652</v>
      </c>
      <c r="AK546" s="20">
        <f t="shared" si="168"/>
        <v>0.3351631295107727</v>
      </c>
      <c r="AL546" s="20">
        <f t="shared" si="169"/>
        <v>2.356</v>
      </c>
    </row>
    <row r="547" spans="1:38" ht="15">
      <c r="A547" s="12" t="s">
        <v>1132</v>
      </c>
      <c r="B547" s="13" t="s">
        <v>1133</v>
      </c>
      <c r="C547" s="14" t="s">
        <v>1131</v>
      </c>
      <c r="D547" s="61"/>
      <c r="E547" s="32">
        <v>212659347</v>
      </c>
      <c r="F547" s="29">
        <v>101.89</v>
      </c>
      <c r="G547" s="17">
        <f t="shared" si="152"/>
        <v>1.0189</v>
      </c>
      <c r="H547" s="15">
        <v>1220133.98</v>
      </c>
      <c r="K547" s="15">
        <v>130459.25</v>
      </c>
      <c r="L547" s="18">
        <f t="shared" si="153"/>
        <v>1350593.23</v>
      </c>
      <c r="M547" s="15">
        <v>2925681</v>
      </c>
      <c r="P547" s="18">
        <f t="shared" si="154"/>
        <v>2925681</v>
      </c>
      <c r="Q547" s="15">
        <v>1751063</v>
      </c>
      <c r="R547" s="15">
        <v>85063.74</v>
      </c>
      <c r="S547" s="15">
        <v>72142</v>
      </c>
      <c r="T547" s="19">
        <f t="shared" si="155"/>
        <v>1908268.74</v>
      </c>
      <c r="U547" s="18">
        <f t="shared" si="156"/>
        <v>6184542.970000001</v>
      </c>
      <c r="V547" s="20">
        <f t="shared" si="157"/>
        <v>0.8234121964081832</v>
      </c>
      <c r="W547" s="20">
        <f t="shared" si="170"/>
        <v>0.033923738136936915</v>
      </c>
      <c r="X547" s="20">
        <f t="shared" si="158"/>
        <v>0.040000000564282746</v>
      </c>
      <c r="Y547" s="20">
        <f t="shared" si="159"/>
        <v>0.8973359351094029</v>
      </c>
      <c r="Z547" s="21">
        <f t="shared" si="160"/>
        <v>1.375759420534664</v>
      </c>
      <c r="AA547" s="21">
        <f t="shared" si="161"/>
        <v>0.635097045605054</v>
      </c>
      <c r="AB547" s="22"/>
      <c r="AC547" s="21">
        <f t="shared" si="162"/>
        <v>2.908192401249121</v>
      </c>
      <c r="AD547" s="30">
        <v>182285.25402726146</v>
      </c>
      <c r="AE547" s="24">
        <f t="shared" si="163"/>
        <v>5301.205906218475</v>
      </c>
      <c r="AG547" s="26">
        <f t="shared" si="164"/>
        <v>208714640.298361</v>
      </c>
      <c r="AH547" s="20">
        <f t="shared" si="165"/>
        <v>0.6471003797669894</v>
      </c>
      <c r="AI547" s="20">
        <f t="shared" si="166"/>
        <v>1.4017612735827687</v>
      </c>
      <c r="AJ547" s="20">
        <f t="shared" si="167"/>
        <v>0.8389746869202979</v>
      </c>
      <c r="AK547" s="20">
        <f t="shared" si="168"/>
        <v>0.9142955842829705</v>
      </c>
      <c r="AL547" s="20">
        <f t="shared" si="169"/>
        <v>2.963</v>
      </c>
    </row>
    <row r="548" spans="1:38" ht="15">
      <c r="A548" s="12" t="s">
        <v>1134</v>
      </c>
      <c r="B548" s="13" t="s">
        <v>1135</v>
      </c>
      <c r="C548" s="14" t="s">
        <v>1131</v>
      </c>
      <c r="D548" s="61"/>
      <c r="E548" s="32">
        <v>130370416</v>
      </c>
      <c r="F548" s="29">
        <v>65.57</v>
      </c>
      <c r="G548" s="17">
        <f t="shared" si="152"/>
        <v>0.6557</v>
      </c>
      <c r="H548" s="15">
        <v>1285590.47</v>
      </c>
      <c r="K548" s="15">
        <v>137970.88</v>
      </c>
      <c r="L548" s="18">
        <f t="shared" si="153"/>
        <v>1423561.35</v>
      </c>
      <c r="M548" s="15">
        <v>3460105</v>
      </c>
      <c r="P548" s="18">
        <f t="shared" si="154"/>
        <v>3460105</v>
      </c>
      <c r="Q548" s="15">
        <v>1930709.84</v>
      </c>
      <c r="S548" s="15">
        <v>79644.92</v>
      </c>
      <c r="T548" s="19">
        <f t="shared" si="155"/>
        <v>2010354.76</v>
      </c>
      <c r="U548" s="18">
        <f t="shared" si="156"/>
        <v>6894021.109999999</v>
      </c>
      <c r="V548" s="20">
        <f t="shared" si="157"/>
        <v>1.480941688488591</v>
      </c>
      <c r="W548" s="20">
        <f t="shared" si="170"/>
        <v>0.06109125248169799</v>
      </c>
      <c r="X548" s="20">
        <f t="shared" si="158"/>
        <v>0</v>
      </c>
      <c r="Y548" s="20">
        <f t="shared" si="159"/>
        <v>1.5420329409702889</v>
      </c>
      <c r="Z548" s="21">
        <f t="shared" si="160"/>
        <v>2.6540568835800906</v>
      </c>
      <c r="AA548" s="21">
        <f t="shared" si="161"/>
        <v>1.0919358806065327</v>
      </c>
      <c r="AB548" s="22"/>
      <c r="AC548" s="21">
        <f t="shared" si="162"/>
        <v>5.288025705156912</v>
      </c>
      <c r="AD548" s="30">
        <v>121375.7793764988</v>
      </c>
      <c r="AE548" s="24">
        <f t="shared" si="163"/>
        <v>6418.382413263798</v>
      </c>
      <c r="AG548" s="26">
        <f t="shared" si="164"/>
        <v>198826316.91322252</v>
      </c>
      <c r="AH548" s="20">
        <f t="shared" si="165"/>
        <v>0.7159823569137035</v>
      </c>
      <c r="AI548" s="20">
        <f t="shared" si="166"/>
        <v>1.7402650985634653</v>
      </c>
      <c r="AJ548" s="20">
        <f t="shared" si="167"/>
        <v>0.9710534651419691</v>
      </c>
      <c r="AK548" s="20">
        <f t="shared" si="168"/>
        <v>1.0111109993942184</v>
      </c>
      <c r="AL548" s="20">
        <f t="shared" si="169"/>
        <v>3.4669999999999996</v>
      </c>
    </row>
    <row r="549" spans="1:38" ht="15">
      <c r="A549" s="12" t="s">
        <v>1136</v>
      </c>
      <c r="B549" s="13" t="s">
        <v>1137</v>
      </c>
      <c r="C549" s="14" t="s">
        <v>1131</v>
      </c>
      <c r="D549" s="61"/>
      <c r="E549" s="32">
        <v>719624972</v>
      </c>
      <c r="F549" s="29">
        <v>96.32</v>
      </c>
      <c r="G549" s="17">
        <f t="shared" si="152"/>
        <v>0.9632</v>
      </c>
      <c r="H549" s="15">
        <v>4469604.97</v>
      </c>
      <c r="I549" s="15">
        <v>372856.5</v>
      </c>
      <c r="K549" s="15">
        <v>471696.19</v>
      </c>
      <c r="L549" s="18">
        <f t="shared" si="153"/>
        <v>5314157.66</v>
      </c>
      <c r="M549" s="15">
        <v>5135544.23</v>
      </c>
      <c r="N549" s="15">
        <v>4838614.82</v>
      </c>
      <c r="P549" s="18">
        <f t="shared" si="154"/>
        <v>9974159.05</v>
      </c>
      <c r="R549" s="15">
        <v>255080</v>
      </c>
      <c r="T549" s="19">
        <f t="shared" si="155"/>
        <v>255080</v>
      </c>
      <c r="U549" s="18">
        <f t="shared" si="156"/>
        <v>15543396.71</v>
      </c>
      <c r="V549" s="20">
        <f t="shared" si="157"/>
        <v>0</v>
      </c>
      <c r="W549" s="20">
        <f t="shared" si="170"/>
        <v>0</v>
      </c>
      <c r="X549" s="20">
        <f t="shared" si="158"/>
        <v>0.03544624073996142</v>
      </c>
      <c r="Y549" s="20">
        <f t="shared" si="159"/>
        <v>0.03544624073996142</v>
      </c>
      <c r="Z549" s="21">
        <f t="shared" si="160"/>
        <v>1.3860218083149012</v>
      </c>
      <c r="AA549" s="21">
        <f t="shared" si="161"/>
        <v>0.7384620971713584</v>
      </c>
      <c r="AB549" s="22"/>
      <c r="AC549" s="21">
        <f t="shared" si="162"/>
        <v>2.159930146226221</v>
      </c>
      <c r="AD549" s="30">
        <v>302159.8943323727</v>
      </c>
      <c r="AE549" s="24">
        <f t="shared" si="163"/>
        <v>6526.442647490212</v>
      </c>
      <c r="AG549" s="26">
        <f t="shared" si="164"/>
        <v>747118949.3355482</v>
      </c>
      <c r="AH549" s="20">
        <f t="shared" si="165"/>
        <v>0.7112866919954524</v>
      </c>
      <c r="AI549" s="20">
        <f t="shared" si="166"/>
        <v>1.3350162057689128</v>
      </c>
      <c r="AJ549" s="20">
        <f t="shared" si="167"/>
        <v>0</v>
      </c>
      <c r="AK549" s="20">
        <f t="shared" si="168"/>
        <v>0.03414181908073084</v>
      </c>
      <c r="AL549" s="20">
        <f t="shared" si="169"/>
        <v>2.0799999999999996</v>
      </c>
    </row>
    <row r="550" spans="1:38" ht="15">
      <c r="A550" s="12" t="s">
        <v>1138</v>
      </c>
      <c r="B550" s="13" t="s">
        <v>494</v>
      </c>
      <c r="C550" s="14" t="s">
        <v>1131</v>
      </c>
      <c r="D550" s="61"/>
      <c r="E550" s="32">
        <v>420009129</v>
      </c>
      <c r="F550" s="29">
        <v>104.65</v>
      </c>
      <c r="G550" s="17">
        <f t="shared" si="152"/>
        <v>1.0465</v>
      </c>
      <c r="H550" s="15">
        <v>2412887.1799999997</v>
      </c>
      <c r="I550" s="15">
        <v>200755.05</v>
      </c>
      <c r="K550" s="15">
        <v>253972.76</v>
      </c>
      <c r="L550" s="18">
        <f t="shared" si="153"/>
        <v>2867614.9899999993</v>
      </c>
      <c r="M550" s="15">
        <v>4027033</v>
      </c>
      <c r="N550" s="15">
        <v>3880346.55</v>
      </c>
      <c r="P550" s="18">
        <f t="shared" si="154"/>
        <v>7907379.55</v>
      </c>
      <c r="Q550" s="15">
        <v>741807</v>
      </c>
      <c r="R550" s="15">
        <v>168004</v>
      </c>
      <c r="T550" s="19">
        <f t="shared" si="155"/>
        <v>909811</v>
      </c>
      <c r="U550" s="18">
        <f t="shared" si="156"/>
        <v>11684805.540000001</v>
      </c>
      <c r="V550" s="20">
        <f t="shared" si="157"/>
        <v>0.17661687539177273</v>
      </c>
      <c r="W550" s="20">
        <f t="shared" si="170"/>
        <v>0</v>
      </c>
      <c r="X550" s="20">
        <f t="shared" si="158"/>
        <v>0.04000008295057796</v>
      </c>
      <c r="Y550" s="20">
        <f t="shared" si="159"/>
        <v>0.2166169583423507</v>
      </c>
      <c r="Z550" s="21">
        <f t="shared" si="160"/>
        <v>1.8826684955221533</v>
      </c>
      <c r="AA550" s="21">
        <f t="shared" si="161"/>
        <v>0.6827506337368203</v>
      </c>
      <c r="AB550" s="22"/>
      <c r="AC550" s="21">
        <f t="shared" si="162"/>
        <v>2.7820360876013246</v>
      </c>
      <c r="AD550" s="30">
        <v>312339.3857271906</v>
      </c>
      <c r="AE550" s="24">
        <f t="shared" si="163"/>
        <v>8689.394426722743</v>
      </c>
      <c r="AG550" s="26">
        <f t="shared" si="164"/>
        <v>401346516.00573343</v>
      </c>
      <c r="AH550" s="20">
        <f t="shared" si="165"/>
        <v>0.7144985382055824</v>
      </c>
      <c r="AI550" s="20">
        <f t="shared" si="166"/>
        <v>1.970212580563933</v>
      </c>
      <c r="AJ550" s="20">
        <f t="shared" si="167"/>
        <v>0.18482956009749016</v>
      </c>
      <c r="AK550" s="20">
        <f t="shared" si="168"/>
        <v>0.22668964690527</v>
      </c>
      <c r="AL550" s="20">
        <f t="shared" si="169"/>
        <v>2.911</v>
      </c>
    </row>
    <row r="551" spans="1:38" ht="15">
      <c r="A551" s="12" t="s">
        <v>1139</v>
      </c>
      <c r="B551" s="13" t="s">
        <v>1140</v>
      </c>
      <c r="C551" s="14" t="s">
        <v>1131</v>
      </c>
      <c r="D551" s="61"/>
      <c r="E551" s="32">
        <v>293136765</v>
      </c>
      <c r="F551" s="29">
        <v>89.85</v>
      </c>
      <c r="G551" s="17">
        <f t="shared" si="152"/>
        <v>0.8985</v>
      </c>
      <c r="H551" s="15">
        <v>1797376.52</v>
      </c>
      <c r="I551" s="15">
        <v>151612.1</v>
      </c>
      <c r="K551" s="15">
        <v>191802.6</v>
      </c>
      <c r="L551" s="18">
        <f t="shared" si="153"/>
        <v>2140791.22</v>
      </c>
      <c r="M551" s="15">
        <v>1919001</v>
      </c>
      <c r="N551" s="15">
        <v>1880371.6</v>
      </c>
      <c r="P551" s="18">
        <f t="shared" si="154"/>
        <v>3799372.6</v>
      </c>
      <c r="Q551" s="15">
        <v>509305</v>
      </c>
      <c r="R551" s="15">
        <v>58627</v>
      </c>
      <c r="T551" s="19">
        <f t="shared" si="155"/>
        <v>567932</v>
      </c>
      <c r="U551" s="18">
        <f t="shared" si="156"/>
        <v>6508095.819999998</v>
      </c>
      <c r="V551" s="20">
        <f t="shared" si="157"/>
        <v>0.1737431331753968</v>
      </c>
      <c r="W551" s="20">
        <f t="shared" si="170"/>
        <v>0</v>
      </c>
      <c r="X551" s="20">
        <f t="shared" si="158"/>
        <v>0.019999879578394063</v>
      </c>
      <c r="Y551" s="20">
        <f t="shared" si="159"/>
        <v>0.19374301275379088</v>
      </c>
      <c r="Z551" s="21">
        <f t="shared" si="160"/>
        <v>1.2961092069089322</v>
      </c>
      <c r="AA551" s="21">
        <f t="shared" si="161"/>
        <v>0.7303045798434734</v>
      </c>
      <c r="AB551" s="22"/>
      <c r="AC551" s="21">
        <f t="shared" si="162"/>
        <v>2.2201567995061957</v>
      </c>
      <c r="AD551" s="30">
        <v>329382.2139303483</v>
      </c>
      <c r="AE551" s="24">
        <f t="shared" si="163"/>
        <v>7312.801618938671</v>
      </c>
      <c r="AG551" s="26">
        <f t="shared" si="164"/>
        <v>326251268.78130215</v>
      </c>
      <c r="AH551" s="20">
        <f t="shared" si="165"/>
        <v>0.656178664989361</v>
      </c>
      <c r="AI551" s="20">
        <f t="shared" si="166"/>
        <v>1.1645541224076756</v>
      </c>
      <c r="AJ551" s="20">
        <f t="shared" si="167"/>
        <v>0.15610820515809407</v>
      </c>
      <c r="AK551" s="20">
        <f t="shared" si="168"/>
        <v>0.17407809695928111</v>
      </c>
      <c r="AL551" s="20">
        <f t="shared" si="169"/>
        <v>1.995</v>
      </c>
    </row>
    <row r="552" spans="1:38" ht="15">
      <c r="A552" s="12" t="s">
        <v>1141</v>
      </c>
      <c r="B552" s="13" t="s">
        <v>423</v>
      </c>
      <c r="C552" s="14" t="s">
        <v>1131</v>
      </c>
      <c r="D552" s="61"/>
      <c r="E552" s="32">
        <v>598480557</v>
      </c>
      <c r="F552" s="29">
        <v>85.77</v>
      </c>
      <c r="G552" s="17">
        <f t="shared" si="152"/>
        <v>0.8576999999999999</v>
      </c>
      <c r="H552" s="15">
        <v>4105072.17</v>
      </c>
      <c r="I552" s="15">
        <v>340785.29</v>
      </c>
      <c r="K552" s="15">
        <v>431123.3</v>
      </c>
      <c r="L552" s="18">
        <f t="shared" si="153"/>
        <v>4876980.76</v>
      </c>
      <c r="M552" s="15">
        <v>8247804</v>
      </c>
      <c r="P552" s="18">
        <f t="shared" si="154"/>
        <v>8247804</v>
      </c>
      <c r="Q552" s="15">
        <v>2631977.65</v>
      </c>
      <c r="R552" s="15">
        <v>240000</v>
      </c>
      <c r="T552" s="19">
        <f t="shared" si="155"/>
        <v>2871977.65</v>
      </c>
      <c r="U552" s="18">
        <f t="shared" si="156"/>
        <v>15996762.41</v>
      </c>
      <c r="V552" s="20">
        <f t="shared" si="157"/>
        <v>0.43977663421403346</v>
      </c>
      <c r="W552" s="20">
        <f t="shared" si="170"/>
        <v>0</v>
      </c>
      <c r="X552" s="20">
        <f t="shared" si="158"/>
        <v>0.04010155337427278</v>
      </c>
      <c r="Y552" s="20">
        <f t="shared" si="159"/>
        <v>0.47987818758830625</v>
      </c>
      <c r="Z552" s="21">
        <f t="shared" si="160"/>
        <v>1.3781239680272521</v>
      </c>
      <c r="AA552" s="21">
        <f t="shared" si="161"/>
        <v>0.8148937677185059</v>
      </c>
      <c r="AB552" s="22"/>
      <c r="AC552" s="21">
        <f t="shared" si="162"/>
        <v>2.6728959233340643</v>
      </c>
      <c r="AD552" s="30">
        <v>270047.0598006644</v>
      </c>
      <c r="AE552" s="24">
        <f t="shared" si="163"/>
        <v>7218.076852495462</v>
      </c>
      <c r="AG552" s="26">
        <f t="shared" si="164"/>
        <v>697773763.5536902</v>
      </c>
      <c r="AH552" s="20">
        <f t="shared" si="165"/>
        <v>0.6989343845721623</v>
      </c>
      <c r="AI552" s="20">
        <f t="shared" si="166"/>
        <v>1.182016927376974</v>
      </c>
      <c r="AJ552" s="20">
        <f t="shared" si="167"/>
        <v>0.37719641916537644</v>
      </c>
      <c r="AK552" s="20">
        <f t="shared" si="168"/>
        <v>0.4115915214944902</v>
      </c>
      <c r="AL552" s="20">
        <f t="shared" si="169"/>
        <v>2.2929999999999997</v>
      </c>
    </row>
    <row r="553" spans="1:38" ht="15">
      <c r="A553" s="12" t="s">
        <v>1142</v>
      </c>
      <c r="B553" s="13" t="s">
        <v>1143</v>
      </c>
      <c r="C553" s="14" t="s">
        <v>1131</v>
      </c>
      <c r="D553" s="61"/>
      <c r="E553" s="32">
        <v>1074139999</v>
      </c>
      <c r="F553" s="29">
        <v>107.46</v>
      </c>
      <c r="G553" s="17">
        <f t="shared" si="152"/>
        <v>1.0746</v>
      </c>
      <c r="H553" s="15">
        <v>5781919.2299999995</v>
      </c>
      <c r="K553" s="15">
        <v>626080.56</v>
      </c>
      <c r="L553" s="18">
        <f t="shared" si="153"/>
        <v>6407999.789999999</v>
      </c>
      <c r="M553" s="15">
        <v>14568500</v>
      </c>
      <c r="P553" s="18">
        <f t="shared" si="154"/>
        <v>14568500</v>
      </c>
      <c r="Q553" s="15">
        <v>5875548.15</v>
      </c>
      <c r="S553" s="15">
        <v>348403</v>
      </c>
      <c r="T553" s="19">
        <f t="shared" si="155"/>
        <v>6223951.15</v>
      </c>
      <c r="U553" s="18">
        <f t="shared" si="156"/>
        <v>27200450.939999998</v>
      </c>
      <c r="V553" s="20">
        <f t="shared" si="157"/>
        <v>0.5470002192889197</v>
      </c>
      <c r="W553" s="20">
        <f t="shared" si="170"/>
        <v>0.03243552984940094</v>
      </c>
      <c r="X553" s="20">
        <f t="shared" si="158"/>
        <v>0</v>
      </c>
      <c r="Y553" s="20">
        <f t="shared" si="159"/>
        <v>0.5794357491383206</v>
      </c>
      <c r="Z553" s="21">
        <f t="shared" si="160"/>
        <v>1.3562943390584974</v>
      </c>
      <c r="AA553" s="21">
        <f t="shared" si="161"/>
        <v>0.5965702604842666</v>
      </c>
      <c r="AB553" s="22"/>
      <c r="AC553" s="21">
        <f t="shared" si="162"/>
        <v>2.5323003486810847</v>
      </c>
      <c r="AD553" s="30">
        <v>283874.6192893401</v>
      </c>
      <c r="AE553" s="24">
        <f t="shared" si="163"/>
        <v>7188.557974081061</v>
      </c>
      <c r="AG553" s="26">
        <f t="shared" si="164"/>
        <v>999571932.8122092</v>
      </c>
      <c r="AH553" s="20">
        <f t="shared" si="165"/>
        <v>0.6410744019163929</v>
      </c>
      <c r="AI553" s="20">
        <f t="shared" si="166"/>
        <v>1.4574738967522611</v>
      </c>
      <c r="AJ553" s="20">
        <f t="shared" si="167"/>
        <v>0.5878064356478732</v>
      </c>
      <c r="AK553" s="20">
        <f t="shared" si="168"/>
        <v>0.6226616560240394</v>
      </c>
      <c r="AL553" s="20">
        <f t="shared" si="169"/>
        <v>2.721</v>
      </c>
    </row>
    <row r="554" spans="1:38" ht="15">
      <c r="A554" s="12" t="s">
        <v>1144</v>
      </c>
      <c r="B554" s="13" t="s">
        <v>1145</v>
      </c>
      <c r="C554" s="14" t="s">
        <v>1131</v>
      </c>
      <c r="D554" s="61"/>
      <c r="E554" s="32">
        <v>157717857</v>
      </c>
      <c r="F554" s="29">
        <v>81.1</v>
      </c>
      <c r="G554" s="17">
        <f t="shared" si="152"/>
        <v>0.8109999999999999</v>
      </c>
      <c r="H554" s="15">
        <v>1182942.15</v>
      </c>
      <c r="I554" s="15">
        <v>99930.63</v>
      </c>
      <c r="K554" s="15">
        <v>126421.02</v>
      </c>
      <c r="L554" s="18">
        <f t="shared" si="153"/>
        <v>1409293.7999999998</v>
      </c>
      <c r="M554" s="15">
        <v>1226455.77</v>
      </c>
      <c r="N554" s="15">
        <v>1336474.3</v>
      </c>
      <c r="P554" s="18">
        <f t="shared" si="154"/>
        <v>2562930.0700000003</v>
      </c>
      <c r="Q554" s="15">
        <v>389338</v>
      </c>
      <c r="R554" s="15">
        <v>47315</v>
      </c>
      <c r="T554" s="19">
        <f t="shared" si="155"/>
        <v>436653</v>
      </c>
      <c r="U554" s="18">
        <f t="shared" si="156"/>
        <v>4408876.87</v>
      </c>
      <c r="V554" s="20">
        <f t="shared" si="157"/>
        <v>0.24685727247739614</v>
      </c>
      <c r="W554" s="20">
        <f t="shared" si="170"/>
        <v>0</v>
      </c>
      <c r="X554" s="20">
        <f t="shared" si="158"/>
        <v>0.029999773583025545</v>
      </c>
      <c r="Y554" s="20">
        <f t="shared" si="159"/>
        <v>0.27685704606042166</v>
      </c>
      <c r="Z554" s="21">
        <f t="shared" si="160"/>
        <v>1.625009443287072</v>
      </c>
      <c r="AA554" s="21">
        <f t="shared" si="161"/>
        <v>0.8935537337411323</v>
      </c>
      <c r="AB554" s="22"/>
      <c r="AC554" s="21">
        <f t="shared" si="162"/>
        <v>2.795420223088626</v>
      </c>
      <c r="AD554" s="30">
        <v>252058.36148648648</v>
      </c>
      <c r="AE554" s="24">
        <f t="shared" si="163"/>
        <v>7046.090410979075</v>
      </c>
      <c r="AG554" s="26">
        <f t="shared" si="164"/>
        <v>194473313.19358817</v>
      </c>
      <c r="AH554" s="20">
        <f t="shared" si="165"/>
        <v>0.7246720780640583</v>
      </c>
      <c r="AI554" s="20">
        <f t="shared" si="166"/>
        <v>1.3178826585058154</v>
      </c>
      <c r="AJ554" s="20">
        <f t="shared" si="167"/>
        <v>0.20020124797916825</v>
      </c>
      <c r="AK554" s="20">
        <f t="shared" si="168"/>
        <v>0.22453106435500197</v>
      </c>
      <c r="AL554" s="20">
        <f t="shared" si="169"/>
        <v>2.2680000000000002</v>
      </c>
    </row>
    <row r="555" spans="1:38" ht="15">
      <c r="A555" s="12" t="s">
        <v>1146</v>
      </c>
      <c r="B555" s="13" t="s">
        <v>1147</v>
      </c>
      <c r="C555" s="14" t="s">
        <v>1131</v>
      </c>
      <c r="D555" s="61"/>
      <c r="E555" s="32">
        <v>483995811</v>
      </c>
      <c r="F555" s="29">
        <v>87.33</v>
      </c>
      <c r="G555" s="17">
        <f t="shared" si="152"/>
        <v>0.8733</v>
      </c>
      <c r="H555" s="15">
        <v>3394059.72</v>
      </c>
      <c r="I555" s="15">
        <v>282255.09</v>
      </c>
      <c r="K555" s="15">
        <v>357077.46</v>
      </c>
      <c r="L555" s="18">
        <f t="shared" si="153"/>
        <v>4033392.27</v>
      </c>
      <c r="M555" s="15">
        <v>5838218</v>
      </c>
      <c r="P555" s="18">
        <f t="shared" si="154"/>
        <v>5838218</v>
      </c>
      <c r="Q555" s="15">
        <v>1191688</v>
      </c>
      <c r="R555" s="15">
        <v>241998</v>
      </c>
      <c r="T555" s="19">
        <f t="shared" si="155"/>
        <v>1433686</v>
      </c>
      <c r="U555" s="18">
        <f t="shared" si="156"/>
        <v>11305296.27</v>
      </c>
      <c r="V555" s="20">
        <f t="shared" si="157"/>
        <v>0.24621865993794725</v>
      </c>
      <c r="W555" s="20">
        <f t="shared" si="170"/>
        <v>0</v>
      </c>
      <c r="X555" s="20">
        <f t="shared" si="158"/>
        <v>0.05000001952496238</v>
      </c>
      <c r="Y555" s="20">
        <f t="shared" si="159"/>
        <v>0.29621867946290964</v>
      </c>
      <c r="Z555" s="21">
        <f t="shared" si="160"/>
        <v>1.2062538285067925</v>
      </c>
      <c r="AA555" s="21">
        <f t="shared" si="161"/>
        <v>0.8333527229639598</v>
      </c>
      <c r="AB555" s="22"/>
      <c r="AC555" s="21">
        <f t="shared" si="162"/>
        <v>2.335825230933662</v>
      </c>
      <c r="AD555" s="30">
        <v>207956.2326869806</v>
      </c>
      <c r="AE555" s="24">
        <f t="shared" si="163"/>
        <v>4857.494152401608</v>
      </c>
      <c r="AG555" s="26">
        <f t="shared" si="164"/>
        <v>554214829.9553418</v>
      </c>
      <c r="AH555" s="20">
        <f t="shared" si="165"/>
        <v>0.7277669329644261</v>
      </c>
      <c r="AI555" s="20">
        <f t="shared" si="166"/>
        <v>1.053421468434982</v>
      </c>
      <c r="AJ555" s="20">
        <f t="shared" si="167"/>
        <v>0.21502275572380936</v>
      </c>
      <c r="AK555" s="20">
        <f t="shared" si="168"/>
        <v>0.25868777277495897</v>
      </c>
      <c r="AL555" s="20">
        <f t="shared" si="169"/>
        <v>2.04</v>
      </c>
    </row>
    <row r="556" spans="1:38" ht="15">
      <c r="A556" s="12" t="s">
        <v>1148</v>
      </c>
      <c r="B556" s="13" t="s">
        <v>1149</v>
      </c>
      <c r="C556" s="14" t="s">
        <v>1131</v>
      </c>
      <c r="D556" s="61"/>
      <c r="E556" s="32">
        <v>260065395</v>
      </c>
      <c r="F556" s="29">
        <v>108.03</v>
      </c>
      <c r="G556" s="17">
        <f t="shared" si="152"/>
        <v>1.0803</v>
      </c>
      <c r="H556" s="15">
        <v>1356169.1600000001</v>
      </c>
      <c r="I556" s="15">
        <v>118400.37</v>
      </c>
      <c r="K556" s="15">
        <v>149786.86</v>
      </c>
      <c r="L556" s="18">
        <f t="shared" si="153"/>
        <v>1624356.3900000001</v>
      </c>
      <c r="M556" s="15">
        <v>3583488</v>
      </c>
      <c r="P556" s="18">
        <f t="shared" si="154"/>
        <v>3583488</v>
      </c>
      <c r="Q556" s="15">
        <v>556422</v>
      </c>
      <c r="R556" s="15">
        <v>52013</v>
      </c>
      <c r="T556" s="19">
        <f t="shared" si="155"/>
        <v>608435</v>
      </c>
      <c r="U556" s="18">
        <f t="shared" si="156"/>
        <v>5816279.390000001</v>
      </c>
      <c r="V556" s="20">
        <f t="shared" si="157"/>
        <v>0.21395464783001986</v>
      </c>
      <c r="W556" s="20">
        <f t="shared" si="170"/>
        <v>0</v>
      </c>
      <c r="X556" s="20">
        <f t="shared" si="158"/>
        <v>0.01999996962302501</v>
      </c>
      <c r="Y556" s="20">
        <f t="shared" si="159"/>
        <v>0.23395461745304483</v>
      </c>
      <c r="Z556" s="21">
        <f t="shared" si="160"/>
        <v>1.3779180424985031</v>
      </c>
      <c r="AA556" s="21">
        <f t="shared" si="161"/>
        <v>0.6245953599478317</v>
      </c>
      <c r="AB556" s="22"/>
      <c r="AC556" s="21">
        <f t="shared" si="162"/>
        <v>2.23646801989938</v>
      </c>
      <c r="AD556" s="30">
        <v>306209.62288686604</v>
      </c>
      <c r="AE556" s="24">
        <f t="shared" si="163"/>
        <v>6848.280289719251</v>
      </c>
      <c r="AG556" s="26">
        <f t="shared" si="164"/>
        <v>240734420.99416828</v>
      </c>
      <c r="AH556" s="20">
        <f t="shared" si="165"/>
        <v>0.6747503673516425</v>
      </c>
      <c r="AI556" s="20">
        <f t="shared" si="166"/>
        <v>1.4885648613111329</v>
      </c>
      <c r="AJ556" s="20">
        <f t="shared" si="167"/>
        <v>0.23113520605077043</v>
      </c>
      <c r="AK556" s="20">
        <f t="shared" si="168"/>
        <v>0.25274117323452433</v>
      </c>
      <c r="AL556" s="20">
        <f t="shared" si="169"/>
        <v>2.4170000000000003</v>
      </c>
    </row>
    <row r="557" spans="1:38" ht="15">
      <c r="A557" s="12" t="s">
        <v>1150</v>
      </c>
      <c r="B557" s="13" t="s">
        <v>1151</v>
      </c>
      <c r="C557" s="14" t="s">
        <v>1131</v>
      </c>
      <c r="D557" s="61"/>
      <c r="E557" s="32">
        <v>695508875</v>
      </c>
      <c r="F557" s="29">
        <v>114.28</v>
      </c>
      <c r="G557" s="17">
        <f t="shared" si="152"/>
        <v>1.1428</v>
      </c>
      <c r="H557" s="15">
        <v>3688675.8600000003</v>
      </c>
      <c r="I557" s="15">
        <v>310287.23</v>
      </c>
      <c r="K557" s="15">
        <v>392540.58</v>
      </c>
      <c r="L557" s="18">
        <f t="shared" si="153"/>
        <v>4391503.67</v>
      </c>
      <c r="N557" s="15">
        <v>8018232.8</v>
      </c>
      <c r="P557" s="18">
        <f t="shared" si="154"/>
        <v>8018232.8</v>
      </c>
      <c r="Q557" s="15">
        <v>2169574.74</v>
      </c>
      <c r="T557" s="19">
        <f t="shared" si="155"/>
        <v>2169574.74</v>
      </c>
      <c r="U557" s="18">
        <f t="shared" si="156"/>
        <v>14579311.21</v>
      </c>
      <c r="V557" s="20">
        <f t="shared" si="157"/>
        <v>0.3119406262069625</v>
      </c>
      <c r="W557" s="20">
        <f t="shared" si="170"/>
        <v>0</v>
      </c>
      <c r="X557" s="20">
        <f t="shared" si="158"/>
        <v>0</v>
      </c>
      <c r="Y557" s="20">
        <f t="shared" si="159"/>
        <v>0.3119406262069625</v>
      </c>
      <c r="Z557" s="21">
        <f t="shared" si="160"/>
        <v>1.152858444832929</v>
      </c>
      <c r="AA557" s="21">
        <f t="shared" si="161"/>
        <v>0.6314087178254915</v>
      </c>
      <c r="AB557" s="22"/>
      <c r="AC557" s="21">
        <f t="shared" si="162"/>
        <v>2.096207788865383</v>
      </c>
      <c r="AD557" s="30">
        <v>319673.5294117647</v>
      </c>
      <c r="AE557" s="24">
        <f t="shared" si="163"/>
        <v>6701.021422470282</v>
      </c>
      <c r="AG557" s="26">
        <f t="shared" si="164"/>
        <v>608600695.659783</v>
      </c>
      <c r="AH557" s="20">
        <f t="shared" si="165"/>
        <v>0.7215738827309716</v>
      </c>
      <c r="AI557" s="20">
        <f t="shared" si="166"/>
        <v>1.317486630755071</v>
      </c>
      <c r="AJ557" s="20">
        <f t="shared" si="167"/>
        <v>0.35648574762931673</v>
      </c>
      <c r="AK557" s="20">
        <f t="shared" si="168"/>
        <v>0.35648574762931673</v>
      </c>
      <c r="AL557" s="20">
        <f t="shared" si="169"/>
        <v>2.3949999999999996</v>
      </c>
    </row>
    <row r="558" spans="1:38" ht="15">
      <c r="A558" s="12" t="s">
        <v>1152</v>
      </c>
      <c r="B558" s="13" t="s">
        <v>1153</v>
      </c>
      <c r="C558" s="14" t="s">
        <v>1131</v>
      </c>
      <c r="D558" s="61"/>
      <c r="E558" s="32">
        <v>259965217</v>
      </c>
      <c r="F558" s="29">
        <v>80.23</v>
      </c>
      <c r="G558" s="17">
        <f t="shared" si="152"/>
        <v>0.8023</v>
      </c>
      <c r="H558" s="15">
        <v>2022454.46</v>
      </c>
      <c r="I558" s="15">
        <v>169084.98</v>
      </c>
      <c r="K558" s="15">
        <v>213907.34</v>
      </c>
      <c r="L558" s="18">
        <f t="shared" si="153"/>
        <v>2405446.78</v>
      </c>
      <c r="M558" s="15">
        <v>2633483</v>
      </c>
      <c r="N558" s="15">
        <v>2062282.28</v>
      </c>
      <c r="P558" s="18">
        <f t="shared" si="154"/>
        <v>4695765.28</v>
      </c>
      <c r="Q558" s="15">
        <v>1040751</v>
      </c>
      <c r="R558" s="15">
        <v>51993</v>
      </c>
      <c r="T558" s="19">
        <f t="shared" si="155"/>
        <v>1092744</v>
      </c>
      <c r="U558" s="18">
        <f t="shared" si="156"/>
        <v>8193956.0600000005</v>
      </c>
      <c r="V558" s="20">
        <f t="shared" si="157"/>
        <v>0.4003424042686449</v>
      </c>
      <c r="W558" s="20">
        <f t="shared" si="170"/>
        <v>0</v>
      </c>
      <c r="X558" s="20">
        <f t="shared" si="158"/>
        <v>0.019999983305458897</v>
      </c>
      <c r="Y558" s="20">
        <f t="shared" si="159"/>
        <v>0.4203423875741038</v>
      </c>
      <c r="Z558" s="21">
        <f t="shared" si="160"/>
        <v>1.8063052181323167</v>
      </c>
      <c r="AA558" s="21">
        <f t="shared" si="161"/>
        <v>0.9252956252220464</v>
      </c>
      <c r="AB558" s="22"/>
      <c r="AC558" s="21">
        <f t="shared" si="162"/>
        <v>3.1519432309284667</v>
      </c>
      <c r="AD558" s="30">
        <v>209724.3119266055</v>
      </c>
      <c r="AE558" s="24">
        <f t="shared" si="163"/>
        <v>6610.391253381946</v>
      </c>
      <c r="AG558" s="26">
        <f t="shared" si="164"/>
        <v>324024949.5201296</v>
      </c>
      <c r="AH558" s="20">
        <f t="shared" si="165"/>
        <v>0.7423646801156478</v>
      </c>
      <c r="AI558" s="20">
        <f t="shared" si="166"/>
        <v>1.4491986765075575</v>
      </c>
      <c r="AJ558" s="20">
        <f t="shared" si="167"/>
        <v>0.3211947109447338</v>
      </c>
      <c r="AK558" s="20">
        <f t="shared" si="168"/>
        <v>0.3372406975507035</v>
      </c>
      <c r="AL558" s="20">
        <f t="shared" si="169"/>
        <v>2.528</v>
      </c>
    </row>
    <row r="559" spans="1:38" ht="15">
      <c r="A559" s="12" t="s">
        <v>1154</v>
      </c>
      <c r="B559" s="13" t="s">
        <v>1155</v>
      </c>
      <c r="C559" s="14" t="s">
        <v>1131</v>
      </c>
      <c r="D559" s="61"/>
      <c r="E559" s="32">
        <v>272491974</v>
      </c>
      <c r="F559" s="29">
        <v>95.87</v>
      </c>
      <c r="G559" s="17">
        <f t="shared" si="152"/>
        <v>0.9587</v>
      </c>
      <c r="H559" s="15">
        <v>1711787.08</v>
      </c>
      <c r="I559" s="15">
        <v>148195.41</v>
      </c>
      <c r="K559" s="15">
        <v>187480.2</v>
      </c>
      <c r="L559" s="18">
        <f t="shared" si="153"/>
        <v>2047462.69</v>
      </c>
      <c r="N559" s="15">
        <v>4881099.2</v>
      </c>
      <c r="P559" s="18">
        <f t="shared" si="154"/>
        <v>4881099.2</v>
      </c>
      <c r="Q559" s="15">
        <v>865624</v>
      </c>
      <c r="R559" s="15">
        <v>54498</v>
      </c>
      <c r="T559" s="19">
        <f t="shared" si="155"/>
        <v>920122</v>
      </c>
      <c r="U559" s="18">
        <f t="shared" si="156"/>
        <v>7848683.890000001</v>
      </c>
      <c r="V559" s="20">
        <f t="shared" si="157"/>
        <v>0.31766953987422764</v>
      </c>
      <c r="W559" s="20">
        <f t="shared" si="170"/>
        <v>0</v>
      </c>
      <c r="X559" s="20">
        <f t="shared" si="158"/>
        <v>0.019999855114998726</v>
      </c>
      <c r="Y559" s="20">
        <f t="shared" si="159"/>
        <v>0.3376693949892263</v>
      </c>
      <c r="Z559" s="21">
        <f t="shared" si="160"/>
        <v>1.7912818232217</v>
      </c>
      <c r="AA559" s="21">
        <f t="shared" si="161"/>
        <v>0.7513845857346243</v>
      </c>
      <c r="AB559" s="22"/>
      <c r="AC559" s="21">
        <f t="shared" si="162"/>
        <v>2.8803358039455507</v>
      </c>
      <c r="AD559" s="30">
        <v>232540.01806684735</v>
      </c>
      <c r="AE559" s="24">
        <f t="shared" si="163"/>
        <v>6697.933398880857</v>
      </c>
      <c r="AG559" s="26">
        <f t="shared" si="164"/>
        <v>284230701.9922812</v>
      </c>
      <c r="AH559" s="20">
        <f t="shared" si="165"/>
        <v>0.7203524023437843</v>
      </c>
      <c r="AI559" s="20">
        <f t="shared" si="166"/>
        <v>1.7173018839226437</v>
      </c>
      <c r="AJ559" s="20">
        <f t="shared" si="167"/>
        <v>0.30454978787742204</v>
      </c>
      <c r="AK559" s="20">
        <f t="shared" si="168"/>
        <v>0.32372364897617134</v>
      </c>
      <c r="AL559" s="20">
        <f t="shared" si="169"/>
        <v>2.761</v>
      </c>
    </row>
    <row r="560" spans="1:38" ht="15">
      <c r="A560" s="12" t="s">
        <v>1156</v>
      </c>
      <c r="B560" s="13" t="s">
        <v>1157</v>
      </c>
      <c r="C560" s="14" t="s">
        <v>1131</v>
      </c>
      <c r="D560" s="61"/>
      <c r="E560" s="32">
        <v>856059955</v>
      </c>
      <c r="F560" s="29">
        <v>95.87</v>
      </c>
      <c r="G560" s="17">
        <f t="shared" si="152"/>
        <v>0.9587</v>
      </c>
      <c r="H560" s="15">
        <v>4779941.609999999</v>
      </c>
      <c r="I560" s="15">
        <v>458801.78</v>
      </c>
      <c r="K560" s="15">
        <v>580424.51</v>
      </c>
      <c r="L560" s="18">
        <f t="shared" si="153"/>
        <v>5819167.899999999</v>
      </c>
      <c r="M560" s="15">
        <v>12517144</v>
      </c>
      <c r="P560" s="18">
        <f t="shared" si="154"/>
        <v>12517144</v>
      </c>
      <c r="Q560" s="15">
        <v>3196143.06</v>
      </c>
      <c r="R560" s="15">
        <v>256818</v>
      </c>
      <c r="T560" s="19">
        <f t="shared" si="155"/>
        <v>3452961.06</v>
      </c>
      <c r="U560" s="18">
        <f t="shared" si="156"/>
        <v>21789272.96</v>
      </c>
      <c r="V560" s="20">
        <f t="shared" si="157"/>
        <v>0.37335504847905193</v>
      </c>
      <c r="W560" s="20">
        <f t="shared" si="170"/>
        <v>0</v>
      </c>
      <c r="X560" s="20">
        <f t="shared" si="158"/>
        <v>0.030000001576992348</v>
      </c>
      <c r="Y560" s="20">
        <f t="shared" si="159"/>
        <v>0.4033550500560442</v>
      </c>
      <c r="Z560" s="21">
        <f t="shared" si="160"/>
        <v>1.4621807651311058</v>
      </c>
      <c r="AA560" s="21">
        <f t="shared" si="161"/>
        <v>0.6797617229975439</v>
      </c>
      <c r="AB560" s="22"/>
      <c r="AC560" s="21">
        <f t="shared" si="162"/>
        <v>2.5452975381846943</v>
      </c>
      <c r="AD560" s="30">
        <v>231083.72038567494</v>
      </c>
      <c r="AE560" s="24">
        <f t="shared" si="163"/>
        <v>5881.768246122187</v>
      </c>
      <c r="AG560" s="26">
        <f t="shared" si="164"/>
        <v>892938307.0825076</v>
      </c>
      <c r="AH560" s="20">
        <f t="shared" si="165"/>
        <v>0.6516875638377453</v>
      </c>
      <c r="AI560" s="20">
        <f t="shared" si="166"/>
        <v>1.4017926995311911</v>
      </c>
      <c r="AJ560" s="20">
        <f t="shared" si="167"/>
        <v>0.35793548497686706</v>
      </c>
      <c r="AK560" s="20">
        <f t="shared" si="168"/>
        <v>0.3866964864887296</v>
      </c>
      <c r="AL560" s="20">
        <f t="shared" si="169"/>
        <v>2.441</v>
      </c>
    </row>
    <row r="561" spans="1:38" ht="15">
      <c r="A561" s="12" t="s">
        <v>1158</v>
      </c>
      <c r="B561" s="13" t="s">
        <v>259</v>
      </c>
      <c r="C561" s="14" t="s">
        <v>1131</v>
      </c>
      <c r="D561" s="61"/>
      <c r="E561" s="32">
        <v>648892423</v>
      </c>
      <c r="F561" s="29">
        <v>88.63</v>
      </c>
      <c r="G561" s="17">
        <f t="shared" si="152"/>
        <v>0.8863</v>
      </c>
      <c r="H561" s="15">
        <v>4361314.55</v>
      </c>
      <c r="I561" s="15">
        <v>363163.15</v>
      </c>
      <c r="K561" s="15">
        <v>459433.25</v>
      </c>
      <c r="L561" s="18">
        <f t="shared" si="153"/>
        <v>5183910.95</v>
      </c>
      <c r="M561" s="15">
        <v>5204960</v>
      </c>
      <c r="N561" s="15">
        <v>5865300.85</v>
      </c>
      <c r="P561" s="18">
        <f t="shared" si="154"/>
        <v>11070260.85</v>
      </c>
      <c r="Q561" s="15">
        <v>3607562.51</v>
      </c>
      <c r="R561" s="15">
        <v>129779</v>
      </c>
      <c r="T561" s="19">
        <f t="shared" si="155"/>
        <v>3737341.51</v>
      </c>
      <c r="U561" s="18">
        <f t="shared" si="156"/>
        <v>19991513.31</v>
      </c>
      <c r="V561" s="20">
        <f t="shared" si="157"/>
        <v>0.5559569478899586</v>
      </c>
      <c r="W561" s="20">
        <f t="shared" si="170"/>
        <v>0</v>
      </c>
      <c r="X561" s="20">
        <f t="shared" si="158"/>
        <v>0.020000079427649597</v>
      </c>
      <c r="Y561" s="20">
        <f t="shared" si="159"/>
        <v>0.5759570273176082</v>
      </c>
      <c r="Z561" s="21">
        <f t="shared" si="160"/>
        <v>1.7060240584747897</v>
      </c>
      <c r="AA561" s="21">
        <f t="shared" si="161"/>
        <v>0.7988860350739525</v>
      </c>
      <c r="AB561" s="22"/>
      <c r="AC561" s="21">
        <f t="shared" si="162"/>
        <v>3.0808671208663503</v>
      </c>
      <c r="AD561" s="30">
        <v>242612.51261352169</v>
      </c>
      <c r="AE561" s="24">
        <f t="shared" si="163"/>
        <v>7474.569132217716</v>
      </c>
      <c r="AG561" s="26">
        <f t="shared" si="164"/>
        <v>732136322.9154913</v>
      </c>
      <c r="AH561" s="20">
        <f t="shared" si="165"/>
        <v>0.7080526928860441</v>
      </c>
      <c r="AI561" s="20">
        <f t="shared" si="166"/>
        <v>1.512049123026206</v>
      </c>
      <c r="AJ561" s="20">
        <f t="shared" si="167"/>
        <v>0.4927446429148703</v>
      </c>
      <c r="AK561" s="20">
        <f t="shared" si="168"/>
        <v>0.5104707133115962</v>
      </c>
      <c r="AL561" s="20">
        <f t="shared" si="169"/>
        <v>2.7299999999999995</v>
      </c>
    </row>
    <row r="562" spans="1:38" ht="15">
      <c r="A562" s="12" t="s">
        <v>1159</v>
      </c>
      <c r="B562" s="13" t="s">
        <v>1160</v>
      </c>
      <c r="C562" s="14" t="s">
        <v>1131</v>
      </c>
      <c r="D562" s="61"/>
      <c r="E562" s="32">
        <v>206577857</v>
      </c>
      <c r="F562" s="29">
        <v>103.58</v>
      </c>
      <c r="G562" s="17">
        <f t="shared" si="152"/>
        <v>1.0358</v>
      </c>
      <c r="H562" s="15">
        <v>1214704.94</v>
      </c>
      <c r="I562" s="15">
        <v>102155.11</v>
      </c>
      <c r="K562" s="15">
        <v>129235.18</v>
      </c>
      <c r="L562" s="18">
        <f t="shared" si="153"/>
        <v>1446095.23</v>
      </c>
      <c r="M562" s="15">
        <v>3667557</v>
      </c>
      <c r="P562" s="18">
        <f t="shared" si="154"/>
        <v>3667557</v>
      </c>
      <c r="Q562" s="15">
        <v>673877</v>
      </c>
      <c r="T562" s="19">
        <f t="shared" si="155"/>
        <v>673877</v>
      </c>
      <c r="U562" s="18">
        <f t="shared" si="156"/>
        <v>5787529.23</v>
      </c>
      <c r="V562" s="20">
        <f t="shared" si="157"/>
        <v>0.32620969632771435</v>
      </c>
      <c r="W562" s="20">
        <f t="shared" si="170"/>
        <v>0</v>
      </c>
      <c r="X562" s="20">
        <f t="shared" si="158"/>
        <v>0</v>
      </c>
      <c r="Y562" s="20">
        <f t="shared" si="159"/>
        <v>0.32620969632771435</v>
      </c>
      <c r="Z562" s="21">
        <f t="shared" si="160"/>
        <v>1.775387281706577</v>
      </c>
      <c r="AA562" s="21">
        <f t="shared" si="161"/>
        <v>0.700024315771656</v>
      </c>
      <c r="AB562" s="22"/>
      <c r="AC562" s="21">
        <f t="shared" si="162"/>
        <v>2.8016212938059475</v>
      </c>
      <c r="AD562" s="30">
        <v>216226.6895761741</v>
      </c>
      <c r="AE562" s="24">
        <f t="shared" si="163"/>
        <v>6057.852978057779</v>
      </c>
      <c r="AG562" s="26">
        <f t="shared" si="164"/>
        <v>199437977.40876615</v>
      </c>
      <c r="AH562" s="20">
        <f t="shared" si="165"/>
        <v>0.7250851862762814</v>
      </c>
      <c r="AI562" s="20">
        <f t="shared" si="166"/>
        <v>1.8389461463916728</v>
      </c>
      <c r="AJ562" s="20">
        <f t="shared" si="167"/>
        <v>0.3378880034562466</v>
      </c>
      <c r="AK562" s="20">
        <f t="shared" si="168"/>
        <v>0.3378880034562466</v>
      </c>
      <c r="AL562" s="20">
        <f t="shared" si="169"/>
        <v>2.902</v>
      </c>
    </row>
    <row r="563" spans="1:38" ht="15">
      <c r="A563" s="12" t="s">
        <v>1161</v>
      </c>
      <c r="B563" s="13" t="s">
        <v>1162</v>
      </c>
      <c r="C563" s="14" t="s">
        <v>1131</v>
      </c>
      <c r="D563" s="61"/>
      <c r="E563" s="32">
        <v>975026602</v>
      </c>
      <c r="F563" s="29">
        <v>104.91</v>
      </c>
      <c r="G563" s="17">
        <f t="shared" si="152"/>
        <v>1.0491</v>
      </c>
      <c r="H563" s="15">
        <v>5575091</v>
      </c>
      <c r="K563" s="15">
        <v>600574.68</v>
      </c>
      <c r="L563" s="18">
        <f t="shared" si="153"/>
        <v>6175665.68</v>
      </c>
      <c r="M563" s="15">
        <v>8961844</v>
      </c>
      <c r="P563" s="18">
        <f t="shared" si="154"/>
        <v>8961844</v>
      </c>
      <c r="Q563" s="15">
        <v>10605112.76</v>
      </c>
      <c r="S563" s="15">
        <v>329891.94</v>
      </c>
      <c r="T563" s="19">
        <f t="shared" si="155"/>
        <v>10935004.7</v>
      </c>
      <c r="U563" s="18">
        <f t="shared" si="156"/>
        <v>26072514.38</v>
      </c>
      <c r="V563" s="20">
        <f t="shared" si="157"/>
        <v>1.0876741966061763</v>
      </c>
      <c r="W563" s="20">
        <f t="shared" si="170"/>
        <v>0.03383414763487653</v>
      </c>
      <c r="X563" s="20">
        <f t="shared" si="158"/>
        <v>0</v>
      </c>
      <c r="Y563" s="20">
        <f t="shared" si="159"/>
        <v>1.1215083442410527</v>
      </c>
      <c r="Z563" s="21">
        <f t="shared" si="160"/>
        <v>0.919138409312857</v>
      </c>
      <c r="AA563" s="21">
        <f t="shared" si="161"/>
        <v>0.633384326882191</v>
      </c>
      <c r="AB563" s="22"/>
      <c r="AC563" s="21">
        <f t="shared" si="162"/>
        <v>2.6740310804361007</v>
      </c>
      <c r="AD563" s="30">
        <v>152051.714158504</v>
      </c>
      <c r="AE563" s="24">
        <f t="shared" si="163"/>
        <v>4065.910094934256</v>
      </c>
      <c r="AG563" s="26">
        <f t="shared" si="164"/>
        <v>929393386.7124202</v>
      </c>
      <c r="AH563" s="20">
        <f t="shared" si="165"/>
        <v>0.6644834973321065</v>
      </c>
      <c r="AI563" s="20">
        <f t="shared" si="166"/>
        <v>0.9642681052101181</v>
      </c>
      <c r="AJ563" s="20">
        <f t="shared" si="167"/>
        <v>1.1410789996595394</v>
      </c>
      <c r="AK563" s="20">
        <f t="shared" si="168"/>
        <v>1.1765744039432884</v>
      </c>
      <c r="AL563" s="20">
        <f t="shared" si="169"/>
        <v>2.805</v>
      </c>
    </row>
    <row r="564" spans="1:38" ht="15">
      <c r="A564" s="12" t="s">
        <v>1163</v>
      </c>
      <c r="B564" s="13" t="s">
        <v>1164</v>
      </c>
      <c r="C564" s="14" t="s">
        <v>1131</v>
      </c>
      <c r="D564" s="61"/>
      <c r="E564" s="32">
        <v>344342945</v>
      </c>
      <c r="F564" s="29">
        <v>91.01</v>
      </c>
      <c r="G564" s="17">
        <f t="shared" si="152"/>
        <v>0.9101</v>
      </c>
      <c r="H564" s="15">
        <v>2252602.1799999997</v>
      </c>
      <c r="I564" s="15">
        <v>188057.26</v>
      </c>
      <c r="K564" s="15">
        <v>237908.94</v>
      </c>
      <c r="L564" s="18">
        <f t="shared" si="153"/>
        <v>2678568.3799999994</v>
      </c>
      <c r="M564" s="15">
        <v>5918358</v>
      </c>
      <c r="P564" s="18">
        <f t="shared" si="154"/>
        <v>5918358</v>
      </c>
      <c r="Q564" s="15">
        <v>3667463</v>
      </c>
      <c r="R564" s="15">
        <v>172172</v>
      </c>
      <c r="T564" s="19">
        <f t="shared" si="155"/>
        <v>3839635</v>
      </c>
      <c r="U564" s="18">
        <f t="shared" si="156"/>
        <v>12436561.379999999</v>
      </c>
      <c r="V564" s="20">
        <f t="shared" si="157"/>
        <v>1.0650611703399353</v>
      </c>
      <c r="W564" s="20">
        <f t="shared" si="170"/>
        <v>0</v>
      </c>
      <c r="X564" s="20">
        <f t="shared" si="158"/>
        <v>0.050000153190302765</v>
      </c>
      <c r="Y564" s="20">
        <f t="shared" si="159"/>
        <v>1.1150613235302382</v>
      </c>
      <c r="Z564" s="21">
        <f t="shared" si="160"/>
        <v>1.7187394386721062</v>
      </c>
      <c r="AA564" s="21">
        <f t="shared" si="161"/>
        <v>0.7778781063744458</v>
      </c>
      <c r="AB564" s="22"/>
      <c r="AC564" s="21">
        <f t="shared" si="162"/>
        <v>3.6116788685767904</v>
      </c>
      <c r="AD564" s="30">
        <v>172848.02973977695</v>
      </c>
      <c r="AE564" s="24">
        <f t="shared" si="163"/>
        <v>6242.71576486285</v>
      </c>
      <c r="AG564" s="26">
        <f t="shared" si="164"/>
        <v>378357262.93813866</v>
      </c>
      <c r="AH564" s="20">
        <f t="shared" si="165"/>
        <v>0.7079468646113831</v>
      </c>
      <c r="AI564" s="20">
        <f t="shared" si="166"/>
        <v>1.5642247631354842</v>
      </c>
      <c r="AJ564" s="20">
        <f t="shared" si="167"/>
        <v>0.9693121711263751</v>
      </c>
      <c r="AK564" s="20">
        <f t="shared" si="168"/>
        <v>1.01481731054487</v>
      </c>
      <c r="AL564" s="20">
        <f t="shared" si="169"/>
        <v>3.287</v>
      </c>
    </row>
    <row r="565" spans="1:38" ht="15">
      <c r="A565" s="12" t="s">
        <v>1165</v>
      </c>
      <c r="B565" s="13" t="s">
        <v>1166</v>
      </c>
      <c r="C565" s="14" t="s">
        <v>1131</v>
      </c>
      <c r="D565" s="61"/>
      <c r="E565" s="32">
        <v>371768899</v>
      </c>
      <c r="F565" s="29">
        <v>78.44</v>
      </c>
      <c r="G565" s="17">
        <f t="shared" si="152"/>
        <v>0.7844</v>
      </c>
      <c r="H565" s="15">
        <v>2881136.5300000003</v>
      </c>
      <c r="K565" s="15">
        <v>312761.04</v>
      </c>
      <c r="L565" s="18">
        <f t="shared" si="153"/>
        <v>3193897.5700000003</v>
      </c>
      <c r="M565" s="15">
        <v>4262723</v>
      </c>
      <c r="N565" s="15">
        <v>4082563.43</v>
      </c>
      <c r="P565" s="18">
        <f t="shared" si="154"/>
        <v>8345286.43</v>
      </c>
      <c r="Q565" s="15">
        <v>5387071.1</v>
      </c>
      <c r="S565" s="15">
        <v>172623.05</v>
      </c>
      <c r="T565" s="19">
        <f t="shared" si="155"/>
        <v>5559694.149999999</v>
      </c>
      <c r="U565" s="18">
        <f t="shared" si="156"/>
        <v>17098878.15</v>
      </c>
      <c r="V565" s="20">
        <f t="shared" si="157"/>
        <v>1.4490375914957856</v>
      </c>
      <c r="W565" s="20">
        <f t="shared" si="170"/>
        <v>0.04643289163357368</v>
      </c>
      <c r="X565" s="20">
        <f t="shared" si="158"/>
        <v>0</v>
      </c>
      <c r="Y565" s="20">
        <f t="shared" si="159"/>
        <v>1.4954704831293593</v>
      </c>
      <c r="Z565" s="21">
        <f t="shared" si="160"/>
        <v>2.2447510946847653</v>
      </c>
      <c r="AA565" s="21">
        <f t="shared" si="161"/>
        <v>0.8591083274020725</v>
      </c>
      <c r="AB565" s="22"/>
      <c r="AC565" s="21">
        <f t="shared" si="162"/>
        <v>4.599329905216197</v>
      </c>
      <c r="AD565" s="30">
        <v>142758.59846547316</v>
      </c>
      <c r="AE565" s="24">
        <f t="shared" si="163"/>
        <v>6565.938911490019</v>
      </c>
      <c r="AG565" s="26">
        <f t="shared" si="164"/>
        <v>473953211.3717491</v>
      </c>
      <c r="AH565" s="20">
        <f t="shared" si="165"/>
        <v>0.6738845720141857</v>
      </c>
      <c r="AI565" s="20">
        <f t="shared" si="166"/>
        <v>1.76078275867073</v>
      </c>
      <c r="AJ565" s="20">
        <f t="shared" si="167"/>
        <v>1.1366250867692942</v>
      </c>
      <c r="AK565" s="20">
        <f t="shared" si="168"/>
        <v>1.1730470469666694</v>
      </c>
      <c r="AL565" s="20">
        <f t="shared" si="169"/>
        <v>3.608</v>
      </c>
    </row>
    <row r="566" spans="1:38" ht="15">
      <c r="A566" s="12" t="s">
        <v>1167</v>
      </c>
      <c r="B566" s="13" t="s">
        <v>214</v>
      </c>
      <c r="C566" s="14" t="s">
        <v>1131</v>
      </c>
      <c r="D566" s="60"/>
      <c r="E566" s="32">
        <v>679471414</v>
      </c>
      <c r="F566" s="29">
        <v>86.91</v>
      </c>
      <c r="G566" s="17">
        <f t="shared" si="152"/>
        <v>0.8691</v>
      </c>
      <c r="H566" s="15">
        <v>4708782.57</v>
      </c>
      <c r="I566" s="15">
        <v>391972.7</v>
      </c>
      <c r="K566" s="15">
        <v>495879.86</v>
      </c>
      <c r="L566" s="18">
        <f t="shared" si="153"/>
        <v>5596635.130000001</v>
      </c>
      <c r="M566" s="15">
        <v>5440521</v>
      </c>
      <c r="N566" s="15">
        <v>7289795.17</v>
      </c>
      <c r="P566" s="18">
        <f t="shared" si="154"/>
        <v>12730316.17</v>
      </c>
      <c r="Q566" s="15">
        <v>3753085.08</v>
      </c>
      <c r="R566" s="15">
        <v>135950.8</v>
      </c>
      <c r="T566" s="19">
        <f t="shared" si="155"/>
        <v>3889035.88</v>
      </c>
      <c r="U566" s="18">
        <f t="shared" si="156"/>
        <v>22215987.18</v>
      </c>
      <c r="V566" s="20">
        <f t="shared" si="157"/>
        <v>0.5523536388243112</v>
      </c>
      <c r="W566" s="20">
        <f t="shared" si="170"/>
        <v>0</v>
      </c>
      <c r="X566" s="20">
        <f t="shared" si="158"/>
        <v>0.020008317818650718</v>
      </c>
      <c r="Y566" s="20">
        <f t="shared" si="159"/>
        <v>0.5723619566429619</v>
      </c>
      <c r="Z566" s="21">
        <f t="shared" si="160"/>
        <v>1.8735616992416988</v>
      </c>
      <c r="AA566" s="21">
        <f t="shared" si="161"/>
        <v>0.823674847048091</v>
      </c>
      <c r="AB566" s="22"/>
      <c r="AC566" s="21">
        <f t="shared" si="162"/>
        <v>3.2695985029327517</v>
      </c>
      <c r="AD566" s="30">
        <v>245771.33906840117</v>
      </c>
      <c r="AE566" s="24">
        <f t="shared" si="163"/>
        <v>8035.7360228182215</v>
      </c>
      <c r="AG566" s="26">
        <f t="shared" si="164"/>
        <v>781810394.6611438</v>
      </c>
      <c r="AH566" s="20">
        <f t="shared" si="165"/>
        <v>0.7158558095694958</v>
      </c>
      <c r="AI566" s="20">
        <f t="shared" si="166"/>
        <v>1.6283124728109606</v>
      </c>
      <c r="AJ566" s="20">
        <f t="shared" si="167"/>
        <v>0.48005054750220877</v>
      </c>
      <c r="AK566" s="20">
        <f t="shared" si="168"/>
        <v>0.49743977651839816</v>
      </c>
      <c r="AL566" s="20">
        <f t="shared" si="169"/>
        <v>2.8409999999999997</v>
      </c>
    </row>
    <row r="567" spans="1:38" ht="15">
      <c r="A567" s="12" t="s">
        <v>1168</v>
      </c>
      <c r="B567" s="13" t="s">
        <v>1169</v>
      </c>
      <c r="C567" s="14" t="s">
        <v>1131</v>
      </c>
      <c r="D567" s="62"/>
      <c r="E567" s="32">
        <v>577666268</v>
      </c>
      <c r="F567" s="29">
        <v>102.47</v>
      </c>
      <c r="G567" s="17">
        <f t="shared" si="152"/>
        <v>1.0247</v>
      </c>
      <c r="H567" s="15">
        <v>3238367.21</v>
      </c>
      <c r="I567" s="15">
        <v>300416.67</v>
      </c>
      <c r="K567" s="15">
        <v>380052.9</v>
      </c>
      <c r="L567" s="18">
        <f t="shared" si="153"/>
        <v>3918836.78</v>
      </c>
      <c r="M567" s="15">
        <v>6935798</v>
      </c>
      <c r="P567" s="18">
        <f t="shared" si="154"/>
        <v>6935798</v>
      </c>
      <c r="Q567" s="15">
        <v>565861.96</v>
      </c>
      <c r="R567" s="15">
        <v>115533.25</v>
      </c>
      <c r="T567" s="19">
        <f t="shared" si="155"/>
        <v>681395.21</v>
      </c>
      <c r="U567" s="18">
        <f t="shared" si="156"/>
        <v>11536029.99</v>
      </c>
      <c r="V567" s="20">
        <f t="shared" si="157"/>
        <v>0.09795655231161948</v>
      </c>
      <c r="W567" s="20">
        <f t="shared" si="170"/>
        <v>0</v>
      </c>
      <c r="X567" s="20">
        <f t="shared" si="158"/>
        <v>0.0199999993768028</v>
      </c>
      <c r="Y567" s="20">
        <f t="shared" si="159"/>
        <v>0.11795655168842227</v>
      </c>
      <c r="Z567" s="21">
        <f t="shared" si="160"/>
        <v>1.2006583012044594</v>
      </c>
      <c r="AA567" s="21">
        <f t="shared" si="161"/>
        <v>0.6783911398475495</v>
      </c>
      <c r="AB567" s="22"/>
      <c r="AC567" s="21">
        <f t="shared" si="162"/>
        <v>1.9970059927404311</v>
      </c>
      <c r="AD567" s="30">
        <v>268970.8823529412</v>
      </c>
      <c r="AE567" s="24">
        <f t="shared" si="163"/>
        <v>5371.364639315051</v>
      </c>
      <c r="AG567" s="26">
        <f t="shared" si="164"/>
        <v>563741844.4422758</v>
      </c>
      <c r="AH567" s="20">
        <f t="shared" si="165"/>
        <v>0.695147401001784</v>
      </c>
      <c r="AI567" s="20">
        <f t="shared" si="166"/>
        <v>1.2303145612442097</v>
      </c>
      <c r="AJ567" s="20">
        <f t="shared" si="167"/>
        <v>0.10037607915371648</v>
      </c>
      <c r="AK567" s="20">
        <f t="shared" si="168"/>
        <v>0.12087007851512631</v>
      </c>
      <c r="AL567" s="20">
        <f t="shared" si="169"/>
        <v>2.046</v>
      </c>
    </row>
    <row r="568" spans="5:38" ht="15">
      <c r="E568" s="18">
        <f>SUM(E2:E567)</f>
        <v>983924044032</v>
      </c>
      <c r="F568" s="29">
        <v>82.95813859094154</v>
      </c>
      <c r="G568" s="17">
        <f t="shared" si="152"/>
        <v>0.8295813859094154</v>
      </c>
      <c r="H568" s="18">
        <f aca="true" t="shared" si="171" ref="H568:U568">SUM(H2:H567)</f>
        <v>4364857451</v>
      </c>
      <c r="I568" s="18">
        <f t="shared" si="171"/>
        <v>130279505.74000005</v>
      </c>
      <c r="J568" s="18">
        <f t="shared" si="171"/>
        <v>23036598.000000004</v>
      </c>
      <c r="K568" s="18">
        <f t="shared" si="171"/>
        <v>200705936.60000032</v>
      </c>
      <c r="L568" s="18">
        <f t="shared" si="171"/>
        <v>4718879491.339999</v>
      </c>
      <c r="M568" s="18">
        <f t="shared" si="171"/>
        <v>10846777931.09</v>
      </c>
      <c r="N568" s="18">
        <f t="shared" si="171"/>
        <v>2720462141.8099995</v>
      </c>
      <c r="O568" s="18">
        <f t="shared" si="171"/>
        <v>72265963.22999999</v>
      </c>
      <c r="P568" s="18">
        <f t="shared" si="171"/>
        <v>13639506036.130001</v>
      </c>
      <c r="Q568" s="18">
        <f t="shared" si="171"/>
        <v>7350556036.9999895</v>
      </c>
      <c r="R568" s="18">
        <f t="shared" si="171"/>
        <v>86336347.35999997</v>
      </c>
      <c r="S568" s="18">
        <f t="shared" si="171"/>
        <v>258723508.09999996</v>
      </c>
      <c r="T568" s="18">
        <f t="shared" si="171"/>
        <v>7695615892.459994</v>
      </c>
      <c r="U568" s="18">
        <f t="shared" si="171"/>
        <v>26054001419.930035</v>
      </c>
      <c r="V568" s="20">
        <f t="shared" si="157"/>
        <v>0.7470653940804529</v>
      </c>
      <c r="W568" s="20">
        <f t="shared" si="170"/>
        <v>0.026295069184383665</v>
      </c>
      <c r="X568" s="20">
        <f t="shared" si="158"/>
        <v>0.008774696368451797</v>
      </c>
      <c r="Y568" s="20">
        <f t="shared" si="159"/>
        <v>0.7821351596332888</v>
      </c>
      <c r="Z568" s="21">
        <f t="shared" si="160"/>
        <v>1.3862356671595277</v>
      </c>
      <c r="AA568" s="21">
        <f t="shared" si="161"/>
        <v>0.4795979445733036</v>
      </c>
      <c r="AB568" s="22">
        <v>0</v>
      </c>
      <c r="AC568" s="21">
        <f t="shared" si="162"/>
        <v>2.6479687713661244</v>
      </c>
      <c r="AD568" s="30">
        <v>297757.7595391666</v>
      </c>
      <c r="AE568" s="24">
        <f t="shared" si="163"/>
        <v>7884.532486916569</v>
      </c>
      <c r="AG568" s="26">
        <f>SUM(AG2:AG567)</f>
        <v>1187141259882.271</v>
      </c>
      <c r="AH568" s="20">
        <f t="shared" si="165"/>
        <v>0.39749940894211455</v>
      </c>
      <c r="AI568" s="20">
        <f t="shared" si="166"/>
        <v>1.1489370723651398</v>
      </c>
      <c r="AJ568" s="20">
        <f t="shared" si="167"/>
        <v>0.6191812453497696</v>
      </c>
      <c r="AK568" s="20">
        <f>(Q568/AG568)*100</f>
        <v>0.6191812453497696</v>
      </c>
      <c r="AL568" s="20">
        <f>(U568/AG568)*100</f>
        <v>2.194684179582286</v>
      </c>
    </row>
    <row r="569" spans="4:26" ht="15">
      <c r="D569" s="53"/>
      <c r="V569" s="20"/>
      <c r="W569" s="20"/>
      <c r="X569" s="20"/>
      <c r="Y569" s="20"/>
      <c r="Z569" s="20"/>
    </row>
    <row r="571" spans="3:31" ht="15">
      <c r="C571" s="39" t="s">
        <v>37</v>
      </c>
      <c r="E571" s="23">
        <f aca="true" t="shared" si="172" ref="E571:E591">SUMIF($C$2:$C$567,$C571,E$2:E$567)</f>
        <v>46284350273</v>
      </c>
      <c r="H571" s="23">
        <f aca="true" t="shared" si="173" ref="H571:U580">SUMIF($C$2:$C$567,$C571,H$2:H$567)</f>
        <v>152745743.75000003</v>
      </c>
      <c r="I571" s="23">
        <f t="shared" si="173"/>
        <v>7971635</v>
      </c>
      <c r="J571" s="23">
        <f t="shared" si="173"/>
        <v>6309542.999999999</v>
      </c>
      <c r="K571" s="23">
        <f t="shared" si="173"/>
        <v>2472392.0199999996</v>
      </c>
      <c r="L571" s="23">
        <f t="shared" si="173"/>
        <v>169499313.77</v>
      </c>
      <c r="M571" s="23">
        <f t="shared" si="173"/>
        <v>380823428</v>
      </c>
      <c r="N571" s="23">
        <f t="shared" si="173"/>
        <v>61090337.81999999</v>
      </c>
      <c r="O571" s="23">
        <f t="shared" si="173"/>
        <v>5544196.77</v>
      </c>
      <c r="P571" s="23">
        <f t="shared" si="173"/>
        <v>447457962.59</v>
      </c>
      <c r="Q571" s="23">
        <f t="shared" si="173"/>
        <v>391792816.5900001</v>
      </c>
      <c r="R571" s="23">
        <f t="shared" si="173"/>
        <v>538792</v>
      </c>
      <c r="S571" s="23">
        <f t="shared" si="173"/>
        <v>8254041.8</v>
      </c>
      <c r="T571" s="23">
        <f t="shared" si="173"/>
        <v>400585650.3900001</v>
      </c>
      <c r="U571" s="23">
        <f t="shared" si="173"/>
        <v>1017542926.7499998</v>
      </c>
      <c r="V571" s="20">
        <f aca="true" t="shared" si="174" ref="V571:V591">(Q571/E571)*100</f>
        <v>0.846490907356547</v>
      </c>
      <c r="W571" s="20">
        <f aca="true" t="shared" si="175" ref="W571:W591">(S571/$E571)*100</f>
        <v>0.0178333318958028</v>
      </c>
      <c r="X571" s="20">
        <f aca="true" t="shared" si="176" ref="X571:X591">(R571/$E571)*100</f>
        <v>0.0011640910952017936</v>
      </c>
      <c r="Y571" s="20">
        <f aca="true" t="shared" si="177" ref="Y571:Y591">V571+X571</f>
        <v>0.8476549984517487</v>
      </c>
      <c r="Z571" s="20">
        <f aca="true" t="shared" si="178" ref="Z571:Z591">(P571/E571)*100</f>
        <v>0.9667586558971852</v>
      </c>
      <c r="AA571" s="20">
        <f aca="true" t="shared" si="179" ref="AA571:AA591">(L571/E571)*100</f>
        <v>0.36621301318963856</v>
      </c>
      <c r="AC571" s="21">
        <f aca="true" t="shared" si="180" ref="AC571:AC591">((U571/E571)*100)-AB571</f>
        <v>2.1984599994343745</v>
      </c>
      <c r="AD571" s="30">
        <v>256183.54330959413</v>
      </c>
      <c r="AE571" s="24">
        <f aca="true" t="shared" si="181" ref="AE571:AE591">AD571/100*AC571</f>
        <v>5632.092724795064</v>
      </c>
    </row>
    <row r="572" spans="3:31" ht="15">
      <c r="C572" s="39" t="s">
        <v>84</v>
      </c>
      <c r="E572" s="23">
        <f t="shared" si="172"/>
        <v>156487605828</v>
      </c>
      <c r="H572" s="23">
        <f t="shared" si="173"/>
        <v>358524718</v>
      </c>
      <c r="I572" s="23">
        <f t="shared" si="173"/>
        <v>0</v>
      </c>
      <c r="J572" s="23">
        <f t="shared" si="173"/>
        <v>0</v>
      </c>
      <c r="K572" s="23">
        <f t="shared" si="173"/>
        <v>4218700.369999999</v>
      </c>
      <c r="L572" s="23">
        <f t="shared" si="173"/>
        <v>362743418.36999995</v>
      </c>
      <c r="M572" s="23">
        <f t="shared" si="173"/>
        <v>1725016112.01</v>
      </c>
      <c r="N572" s="23">
        <f t="shared" si="173"/>
        <v>243193328.67</v>
      </c>
      <c r="O572" s="23">
        <f t="shared" si="173"/>
        <v>0</v>
      </c>
      <c r="P572" s="23">
        <f t="shared" si="173"/>
        <v>1968209440.6800003</v>
      </c>
      <c r="Q572" s="23">
        <f t="shared" si="173"/>
        <v>1041668655.93</v>
      </c>
      <c r="R572" s="23">
        <f t="shared" si="173"/>
        <v>4115806.9700000007</v>
      </c>
      <c r="S572" s="23">
        <f t="shared" si="173"/>
        <v>50912128.25999999</v>
      </c>
      <c r="T572" s="23">
        <f t="shared" si="173"/>
        <v>1096696591.1599998</v>
      </c>
      <c r="U572" s="23">
        <f t="shared" si="173"/>
        <v>3427649450.209998</v>
      </c>
      <c r="V572" s="20">
        <f t="shared" si="174"/>
        <v>0.6656556922948439</v>
      </c>
      <c r="W572" s="20">
        <f t="shared" si="175"/>
        <v>0.032534287933294194</v>
      </c>
      <c r="X572" s="20">
        <f t="shared" si="176"/>
        <v>0.0026301169017332923</v>
      </c>
      <c r="Y572" s="20">
        <f t="shared" si="177"/>
        <v>0.6682858091965772</v>
      </c>
      <c r="Z572" s="20">
        <f t="shared" si="178"/>
        <v>1.2577414232046693</v>
      </c>
      <c r="AA572" s="20">
        <f t="shared" si="179"/>
        <v>0.23180328975618783</v>
      </c>
      <c r="AC572" s="21">
        <f t="shared" si="180"/>
        <v>2.190364810090727</v>
      </c>
      <c r="AD572" s="30">
        <v>478317.6783178811</v>
      </c>
      <c r="AE572" s="24">
        <f t="shared" si="181"/>
        <v>10476.902106317832</v>
      </c>
    </row>
    <row r="573" spans="3:31" ht="15">
      <c r="C573" s="39" t="s">
        <v>225</v>
      </c>
      <c r="E573" s="23">
        <f t="shared" si="172"/>
        <v>42640632014</v>
      </c>
      <c r="H573" s="23">
        <f t="shared" si="173"/>
        <v>148049819</v>
      </c>
      <c r="I573" s="23">
        <f t="shared" si="173"/>
        <v>10646309.000000002</v>
      </c>
      <c r="J573" s="23">
        <f t="shared" si="173"/>
        <v>0</v>
      </c>
      <c r="K573" s="23">
        <f t="shared" si="173"/>
        <v>19158363.57</v>
      </c>
      <c r="L573" s="23">
        <f t="shared" si="173"/>
        <v>177854491.57</v>
      </c>
      <c r="M573" s="23">
        <f t="shared" si="173"/>
        <v>523757416.5</v>
      </c>
      <c r="N573" s="23">
        <f t="shared" si="173"/>
        <v>183758861.18999997</v>
      </c>
      <c r="O573" s="23">
        <f t="shared" si="173"/>
        <v>0</v>
      </c>
      <c r="P573" s="23">
        <f t="shared" si="173"/>
        <v>707516277.6899999</v>
      </c>
      <c r="Q573" s="23">
        <f t="shared" si="173"/>
        <v>227306543.19000003</v>
      </c>
      <c r="R573" s="23">
        <f t="shared" si="173"/>
        <v>8527615.28</v>
      </c>
      <c r="S573" s="23">
        <f t="shared" si="173"/>
        <v>4277203.3100000005</v>
      </c>
      <c r="T573" s="23">
        <f t="shared" si="173"/>
        <v>240111361.78000003</v>
      </c>
      <c r="U573" s="23">
        <f t="shared" si="173"/>
        <v>1125482131.0399995</v>
      </c>
      <c r="V573" s="20">
        <f t="shared" si="174"/>
        <v>0.5330749861197402</v>
      </c>
      <c r="W573" s="20">
        <f t="shared" si="175"/>
        <v>0.010030815933018269</v>
      </c>
      <c r="X573" s="20">
        <f t="shared" si="176"/>
        <v>0.019998801324521098</v>
      </c>
      <c r="Y573" s="20">
        <f t="shared" si="177"/>
        <v>0.5530737874442614</v>
      </c>
      <c r="Z573" s="20">
        <f t="shared" si="178"/>
        <v>1.6592537311775877</v>
      </c>
      <c r="AA573" s="20">
        <f t="shared" si="179"/>
        <v>0.41710097428107035</v>
      </c>
      <c r="AC573" s="21">
        <f t="shared" si="180"/>
        <v>2.6394593088359364</v>
      </c>
      <c r="AD573" s="30">
        <v>233723.15848416055</v>
      </c>
      <c r="AE573" s="24">
        <f t="shared" si="181"/>
        <v>6169.027663515544</v>
      </c>
    </row>
    <row r="574" spans="3:31" ht="15">
      <c r="C574" s="39" t="s">
        <v>305</v>
      </c>
      <c r="E574" s="23">
        <f t="shared" si="172"/>
        <v>32161591132</v>
      </c>
      <c r="H574" s="23">
        <f t="shared" si="173"/>
        <v>280121500</v>
      </c>
      <c r="I574" s="23">
        <f t="shared" si="173"/>
        <v>9503173.000000002</v>
      </c>
      <c r="J574" s="23">
        <f t="shared" si="173"/>
        <v>0</v>
      </c>
      <c r="K574" s="23">
        <f t="shared" si="173"/>
        <v>7964919</v>
      </c>
      <c r="L574" s="23">
        <f t="shared" si="173"/>
        <v>297589592</v>
      </c>
      <c r="M574" s="23">
        <f t="shared" si="173"/>
        <v>538917356.5</v>
      </c>
      <c r="N574" s="23">
        <f t="shared" si="173"/>
        <v>60561185.86</v>
      </c>
      <c r="O574" s="23">
        <f t="shared" si="173"/>
        <v>0</v>
      </c>
      <c r="P574" s="23">
        <f t="shared" si="173"/>
        <v>599478542.36</v>
      </c>
      <c r="Q574" s="23">
        <f t="shared" si="173"/>
        <v>284114407.75000006</v>
      </c>
      <c r="R574" s="23">
        <f t="shared" si="173"/>
        <v>2577499.9000000004</v>
      </c>
      <c r="S574" s="23">
        <f t="shared" si="173"/>
        <v>4835426.92</v>
      </c>
      <c r="T574" s="23">
        <f t="shared" si="173"/>
        <v>291527334.57</v>
      </c>
      <c r="U574" s="23">
        <f t="shared" si="173"/>
        <v>1188595468.9299998</v>
      </c>
      <c r="V574" s="20">
        <f t="shared" si="174"/>
        <v>0.8833966161186382</v>
      </c>
      <c r="W574" s="20">
        <f t="shared" si="175"/>
        <v>0.015034787614064493</v>
      </c>
      <c r="X574" s="20">
        <f t="shared" si="176"/>
        <v>0.008014217609512021</v>
      </c>
      <c r="Y574" s="20">
        <f t="shared" si="177"/>
        <v>0.8914108337281502</v>
      </c>
      <c r="Z574" s="20">
        <f t="shared" si="178"/>
        <v>1.8639579736573837</v>
      </c>
      <c r="AA574" s="20">
        <f t="shared" si="179"/>
        <v>0.9252949917142178</v>
      </c>
      <c r="AC574" s="21">
        <f t="shared" si="180"/>
        <v>3.695698586713816</v>
      </c>
      <c r="AD574" s="30">
        <v>161509.70243353638</v>
      </c>
      <c r="AE574" s="24">
        <f t="shared" si="181"/>
        <v>5968.911790241894</v>
      </c>
    </row>
    <row r="575" spans="3:31" ht="15">
      <c r="C575" s="39" t="s">
        <v>380</v>
      </c>
      <c r="E575" s="23">
        <f t="shared" si="172"/>
        <v>49914480352</v>
      </c>
      <c r="H575" s="23">
        <f t="shared" si="173"/>
        <v>94603534.99999999</v>
      </c>
      <c r="I575" s="23">
        <f t="shared" si="173"/>
        <v>8667988.74</v>
      </c>
      <c r="J575" s="23">
        <f t="shared" si="173"/>
        <v>0</v>
      </c>
      <c r="K575" s="23">
        <f t="shared" si="173"/>
        <v>4933683.149999999</v>
      </c>
      <c r="L575" s="23">
        <f t="shared" si="173"/>
        <v>108205206.88999999</v>
      </c>
      <c r="M575" s="23">
        <f t="shared" si="173"/>
        <v>130622641.5</v>
      </c>
      <c r="N575" s="23">
        <f t="shared" si="173"/>
        <v>19397693</v>
      </c>
      <c r="O575" s="23">
        <f t="shared" si="173"/>
        <v>0</v>
      </c>
      <c r="P575" s="23">
        <f t="shared" si="173"/>
        <v>150020334.5</v>
      </c>
      <c r="Q575" s="23">
        <f t="shared" si="173"/>
        <v>176384472.87000003</v>
      </c>
      <c r="R575" s="23">
        <f t="shared" si="173"/>
        <v>0</v>
      </c>
      <c r="S575" s="23">
        <f t="shared" si="173"/>
        <v>6669493</v>
      </c>
      <c r="T575" s="23">
        <f t="shared" si="173"/>
        <v>183053965.87000003</v>
      </c>
      <c r="U575" s="23">
        <f t="shared" si="173"/>
        <v>441279507.26</v>
      </c>
      <c r="V575" s="20">
        <f t="shared" si="174"/>
        <v>0.3533733530352832</v>
      </c>
      <c r="W575" s="20">
        <f t="shared" si="175"/>
        <v>0.013361839997063623</v>
      </c>
      <c r="X575" s="20">
        <f t="shared" si="176"/>
        <v>0</v>
      </c>
      <c r="Y575" s="20">
        <f t="shared" si="177"/>
        <v>0.3533733530352832</v>
      </c>
      <c r="Z575" s="20">
        <f t="shared" si="178"/>
        <v>0.30055473570404284</v>
      </c>
      <c r="AA575" s="20">
        <f t="shared" si="179"/>
        <v>0.21678119480946245</v>
      </c>
      <c r="AC575" s="21">
        <f t="shared" si="180"/>
        <v>0.8840711235458522</v>
      </c>
      <c r="AD575" s="30">
        <v>508728.3298338507</v>
      </c>
      <c r="AE575" s="24">
        <f t="shared" si="181"/>
        <v>4497.520261358172</v>
      </c>
    </row>
    <row r="576" spans="3:31" ht="15">
      <c r="C576" s="39" t="s">
        <v>413</v>
      </c>
      <c r="E576" s="23">
        <f t="shared" si="172"/>
        <v>6541110810</v>
      </c>
      <c r="H576" s="23">
        <f t="shared" si="173"/>
        <v>82938491</v>
      </c>
      <c r="I576" s="23">
        <f t="shared" si="173"/>
        <v>0</v>
      </c>
      <c r="J576" s="23">
        <f t="shared" si="173"/>
        <v>1913228</v>
      </c>
      <c r="K576" s="23">
        <f t="shared" si="173"/>
        <v>930177.85</v>
      </c>
      <c r="L576" s="23">
        <f t="shared" si="173"/>
        <v>85781896.85</v>
      </c>
      <c r="M576" s="23">
        <f t="shared" si="173"/>
        <v>59819324.5</v>
      </c>
      <c r="N576" s="23">
        <f t="shared" si="173"/>
        <v>7894000.860000001</v>
      </c>
      <c r="O576" s="23">
        <f t="shared" si="173"/>
        <v>0</v>
      </c>
      <c r="P576" s="23">
        <f t="shared" si="173"/>
        <v>67713325.36</v>
      </c>
      <c r="Q576" s="23">
        <f t="shared" si="173"/>
        <v>63738783.54</v>
      </c>
      <c r="R576" s="23">
        <f t="shared" si="173"/>
        <v>0</v>
      </c>
      <c r="S576" s="23">
        <f t="shared" si="173"/>
        <v>1454974.56</v>
      </c>
      <c r="T576" s="23">
        <f t="shared" si="173"/>
        <v>65193758.1</v>
      </c>
      <c r="U576" s="23">
        <f t="shared" si="173"/>
        <v>218688980.31</v>
      </c>
      <c r="V576" s="20">
        <f t="shared" si="174"/>
        <v>0.9744336304860733</v>
      </c>
      <c r="W576" s="20">
        <f t="shared" si="175"/>
        <v>0.022243539396636515</v>
      </c>
      <c r="X576" s="20">
        <f t="shared" si="176"/>
        <v>0</v>
      </c>
      <c r="Y576" s="20">
        <f t="shared" si="177"/>
        <v>0.9744336304860733</v>
      </c>
      <c r="Z576" s="20">
        <f t="shared" si="178"/>
        <v>1.0351961207640816</v>
      </c>
      <c r="AA576" s="20">
        <f t="shared" si="179"/>
        <v>1.3114270548491136</v>
      </c>
      <c r="AC576" s="21">
        <f t="shared" si="180"/>
        <v>3.3433003454959054</v>
      </c>
      <c r="AD576" s="30">
        <v>115729.11242328436</v>
      </c>
      <c r="AE576" s="24">
        <f t="shared" si="181"/>
        <v>3869.171815487011</v>
      </c>
    </row>
    <row r="577" spans="3:31" ht="15">
      <c r="C577" s="57" t="s">
        <v>442</v>
      </c>
      <c r="E577" s="23">
        <f t="shared" si="172"/>
        <v>77361376151</v>
      </c>
      <c r="H577" s="23">
        <f t="shared" si="173"/>
        <v>391714305.34000003</v>
      </c>
      <c r="I577" s="23">
        <f t="shared" si="173"/>
        <v>0</v>
      </c>
      <c r="J577" s="23">
        <f t="shared" si="173"/>
        <v>0</v>
      </c>
      <c r="K577" s="23">
        <f t="shared" si="173"/>
        <v>13255333.489999998</v>
      </c>
      <c r="L577" s="23">
        <f t="shared" si="173"/>
        <v>404969638.83</v>
      </c>
      <c r="M577" s="23">
        <f t="shared" si="173"/>
        <v>789638025.5</v>
      </c>
      <c r="N577" s="23">
        <f t="shared" si="173"/>
        <v>174854675.17000002</v>
      </c>
      <c r="O577" s="23">
        <f t="shared" si="173"/>
        <v>34837860.21</v>
      </c>
      <c r="P577" s="23">
        <f t="shared" si="173"/>
        <v>999330560.88</v>
      </c>
      <c r="Q577" s="23">
        <f t="shared" si="173"/>
        <v>788042146.93</v>
      </c>
      <c r="R577" s="23">
        <f t="shared" si="173"/>
        <v>2032431.8099999996</v>
      </c>
      <c r="S577" s="23">
        <f t="shared" si="173"/>
        <v>28463974.960000005</v>
      </c>
      <c r="T577" s="23">
        <f t="shared" si="173"/>
        <v>818538553.7000002</v>
      </c>
      <c r="U577" s="23">
        <f t="shared" si="173"/>
        <v>2222838753.41</v>
      </c>
      <c r="V577" s="20">
        <f t="shared" si="174"/>
        <v>1.018650631798273</v>
      </c>
      <c r="W577" s="20">
        <f t="shared" si="175"/>
        <v>0.0367935220082458</v>
      </c>
      <c r="X577" s="20">
        <f t="shared" si="176"/>
        <v>0.0026271919026271454</v>
      </c>
      <c r="Y577" s="20">
        <f t="shared" si="177"/>
        <v>1.0212778237009001</v>
      </c>
      <c r="Z577" s="20">
        <f t="shared" si="178"/>
        <v>1.2917693694194738</v>
      </c>
      <c r="AA577" s="20">
        <f t="shared" si="179"/>
        <v>0.5234778115109386</v>
      </c>
      <c r="AC577" s="21">
        <f t="shared" si="180"/>
        <v>2.8733185266395584</v>
      </c>
      <c r="AD577" s="30">
        <v>372572.5596741902</v>
      </c>
      <c r="AE577" s="24">
        <f t="shared" si="181"/>
        <v>10705.19638229373</v>
      </c>
    </row>
    <row r="578" spans="3:31" ht="15">
      <c r="C578" s="39" t="s">
        <v>486</v>
      </c>
      <c r="E578" s="23">
        <f t="shared" si="172"/>
        <v>22047290037</v>
      </c>
      <c r="H578" s="23">
        <f t="shared" si="173"/>
        <v>139974999.99999997</v>
      </c>
      <c r="I578" s="23">
        <f t="shared" si="173"/>
        <v>4476556</v>
      </c>
      <c r="J578" s="23">
        <f t="shared" si="173"/>
        <v>0</v>
      </c>
      <c r="K578" s="23">
        <f t="shared" si="173"/>
        <v>11015624</v>
      </c>
      <c r="L578" s="23">
        <f t="shared" si="173"/>
        <v>155467180</v>
      </c>
      <c r="M578" s="23">
        <f t="shared" si="173"/>
        <v>344061361.28000003</v>
      </c>
      <c r="N578" s="23">
        <f t="shared" si="173"/>
        <v>59735055.31</v>
      </c>
      <c r="O578" s="23">
        <f t="shared" si="173"/>
        <v>0</v>
      </c>
      <c r="P578" s="23">
        <f t="shared" si="173"/>
        <v>403796416.5899999</v>
      </c>
      <c r="Q578" s="23">
        <f t="shared" si="173"/>
        <v>169823259.94</v>
      </c>
      <c r="R578" s="23">
        <f t="shared" si="173"/>
        <v>2468065.5899999994</v>
      </c>
      <c r="S578" s="23">
        <f t="shared" si="173"/>
        <v>5672976.42</v>
      </c>
      <c r="T578" s="23">
        <f t="shared" si="173"/>
        <v>177964301.95000002</v>
      </c>
      <c r="U578" s="23">
        <f t="shared" si="173"/>
        <v>737227898.54</v>
      </c>
      <c r="V578" s="20">
        <f t="shared" si="174"/>
        <v>0.7702681810553622</v>
      </c>
      <c r="W578" s="20">
        <f t="shared" si="175"/>
        <v>0.02573094657202563</v>
      </c>
      <c r="X578" s="20">
        <f t="shared" si="176"/>
        <v>0.011194417027480771</v>
      </c>
      <c r="Y578" s="20">
        <f t="shared" si="177"/>
        <v>0.781462598082843</v>
      </c>
      <c r="Z578" s="20">
        <f t="shared" si="178"/>
        <v>1.831501358726376</v>
      </c>
      <c r="AA578" s="20">
        <f t="shared" si="179"/>
        <v>0.7051532398725344</v>
      </c>
      <c r="AC578" s="21">
        <f t="shared" si="180"/>
        <v>3.343848143253779</v>
      </c>
      <c r="AD578" s="30">
        <v>176801.77631366818</v>
      </c>
      <c r="AE578" s="24">
        <f t="shared" si="181"/>
        <v>5911.982914504292</v>
      </c>
    </row>
    <row r="579" spans="3:31" ht="15">
      <c r="C579" s="39" t="s">
        <v>533</v>
      </c>
      <c r="E579" s="23">
        <f t="shared" si="172"/>
        <v>22106214215</v>
      </c>
      <c r="H579" s="23">
        <f t="shared" si="173"/>
        <v>291096474.99999994</v>
      </c>
      <c r="I579" s="23">
        <f t="shared" si="173"/>
        <v>0</v>
      </c>
      <c r="J579" s="23">
        <f t="shared" si="173"/>
        <v>0</v>
      </c>
      <c r="K579" s="23">
        <f t="shared" si="173"/>
        <v>5780418.170000001</v>
      </c>
      <c r="L579" s="23">
        <f t="shared" si="173"/>
        <v>296876893.17</v>
      </c>
      <c r="M579" s="23">
        <f t="shared" si="173"/>
        <v>388977983.5</v>
      </c>
      <c r="N579" s="23">
        <f t="shared" si="173"/>
        <v>0</v>
      </c>
      <c r="O579" s="23">
        <f t="shared" si="173"/>
        <v>20266360.25</v>
      </c>
      <c r="P579" s="23">
        <f t="shared" si="173"/>
        <v>409244343.75</v>
      </c>
      <c r="Q579" s="23">
        <f t="shared" si="173"/>
        <v>585324680.5200001</v>
      </c>
      <c r="R579" s="23">
        <f t="shared" si="173"/>
        <v>602046</v>
      </c>
      <c r="S579" s="23">
        <f t="shared" si="173"/>
        <v>18756746.610000003</v>
      </c>
      <c r="T579" s="23">
        <f t="shared" si="173"/>
        <v>604683473.13</v>
      </c>
      <c r="U579" s="23">
        <f t="shared" si="173"/>
        <v>1310804710.0499997</v>
      </c>
      <c r="V579" s="20">
        <f t="shared" si="174"/>
        <v>2.6477834459906417</v>
      </c>
      <c r="W579" s="20">
        <f t="shared" si="175"/>
        <v>0.08484829843579801</v>
      </c>
      <c r="X579" s="20">
        <f t="shared" si="176"/>
        <v>0.0027234242559338196</v>
      </c>
      <c r="Y579" s="20">
        <f t="shared" si="177"/>
        <v>2.6505068702465757</v>
      </c>
      <c r="Z579" s="20">
        <f t="shared" si="178"/>
        <v>1.851263811025184</v>
      </c>
      <c r="AA579" s="20">
        <f t="shared" si="179"/>
        <v>1.342956737334774</v>
      </c>
      <c r="AC579" s="21">
        <f t="shared" si="180"/>
        <v>5.92957571704233</v>
      </c>
      <c r="AD579" s="30">
        <v>123186.83392647633</v>
      </c>
      <c r="AE579" s="24">
        <f t="shared" si="181"/>
        <v>7304.456591097603</v>
      </c>
    </row>
    <row r="580" spans="3:31" ht="15">
      <c r="C580" s="39" t="s">
        <v>558</v>
      </c>
      <c r="E580" s="23">
        <f t="shared" si="172"/>
        <v>20189729633</v>
      </c>
      <c r="H580" s="23">
        <f t="shared" si="173"/>
        <v>64155000</v>
      </c>
      <c r="I580" s="23">
        <f t="shared" si="173"/>
        <v>6014999.999999999</v>
      </c>
      <c r="J580" s="23">
        <f t="shared" si="173"/>
        <v>0</v>
      </c>
      <c r="K580" s="23">
        <f t="shared" si="173"/>
        <v>6581000.000000001</v>
      </c>
      <c r="L580" s="23">
        <f t="shared" si="173"/>
        <v>76751000</v>
      </c>
      <c r="M580" s="23">
        <f t="shared" si="173"/>
        <v>211758065.10999998</v>
      </c>
      <c r="N580" s="23">
        <f t="shared" si="173"/>
        <v>121151191.96999998</v>
      </c>
      <c r="O580" s="23">
        <f t="shared" si="173"/>
        <v>0</v>
      </c>
      <c r="P580" s="23">
        <f t="shared" si="173"/>
        <v>332909257.0799999</v>
      </c>
      <c r="Q580" s="23">
        <f t="shared" si="173"/>
        <v>61184987.480000004</v>
      </c>
      <c r="R580" s="23">
        <f t="shared" si="173"/>
        <v>4816044.33</v>
      </c>
      <c r="S580" s="23">
        <f t="shared" si="173"/>
        <v>444786.54000000004</v>
      </c>
      <c r="T580" s="23">
        <f t="shared" si="173"/>
        <v>66445818.349999994</v>
      </c>
      <c r="U580" s="23">
        <f t="shared" si="173"/>
        <v>476106075.43</v>
      </c>
      <c r="V580" s="20">
        <f t="shared" si="174"/>
        <v>0.3030500585802471</v>
      </c>
      <c r="W580" s="20">
        <f t="shared" si="175"/>
        <v>0.0022030336615949473</v>
      </c>
      <c r="X580" s="20">
        <f t="shared" si="176"/>
        <v>0.023853931764040083</v>
      </c>
      <c r="Y580" s="20">
        <f t="shared" si="177"/>
        <v>0.3269039903442872</v>
      </c>
      <c r="Z580" s="20">
        <f t="shared" si="178"/>
        <v>1.6489039879754586</v>
      </c>
      <c r="AA580" s="20">
        <f t="shared" si="179"/>
        <v>0.380148726085717</v>
      </c>
      <c r="AC580" s="21">
        <f t="shared" si="180"/>
        <v>2.3581597380670583</v>
      </c>
      <c r="AD580" s="30">
        <v>377771.64479975094</v>
      </c>
      <c r="AE580" s="24">
        <f t="shared" si="181"/>
        <v>8908.458829501425</v>
      </c>
    </row>
    <row r="581" spans="3:31" ht="15">
      <c r="C581" s="39" t="s">
        <v>610</v>
      </c>
      <c r="E581" s="23">
        <f t="shared" si="172"/>
        <v>34959801671</v>
      </c>
      <c r="H581" s="23">
        <f aca="true" t="shared" si="182" ref="H581:U591">SUMIF($C$2:$C$567,$C581,H$2:H$567)</f>
        <v>236244521.00000003</v>
      </c>
      <c r="I581" s="23">
        <f t="shared" si="182"/>
        <v>13241656</v>
      </c>
      <c r="J581" s="23">
        <f t="shared" si="182"/>
        <v>0</v>
      </c>
      <c r="K581" s="23">
        <f t="shared" si="182"/>
        <v>8927045</v>
      </c>
      <c r="L581" s="23">
        <f t="shared" si="182"/>
        <v>258413222</v>
      </c>
      <c r="M581" s="23">
        <f t="shared" si="182"/>
        <v>268390850.37</v>
      </c>
      <c r="N581" s="23">
        <f t="shared" si="182"/>
        <v>281773093.65</v>
      </c>
      <c r="O581" s="23">
        <f t="shared" si="182"/>
        <v>2048483</v>
      </c>
      <c r="P581" s="23">
        <f t="shared" si="182"/>
        <v>552212427.02</v>
      </c>
      <c r="Q581" s="23">
        <f t="shared" si="182"/>
        <v>271793316.19</v>
      </c>
      <c r="R581" s="23">
        <f t="shared" si="182"/>
        <v>6220631.38</v>
      </c>
      <c r="S581" s="23">
        <f t="shared" si="182"/>
        <v>6633672.1</v>
      </c>
      <c r="T581" s="23">
        <f t="shared" si="182"/>
        <v>284647619.66999996</v>
      </c>
      <c r="U581" s="23">
        <f t="shared" si="182"/>
        <v>1095273268.69</v>
      </c>
      <c r="V581" s="20">
        <f t="shared" si="174"/>
        <v>0.7774452462510939</v>
      </c>
      <c r="W581" s="20">
        <f t="shared" si="175"/>
        <v>0.018975142257465355</v>
      </c>
      <c r="X581" s="20">
        <f t="shared" si="176"/>
        <v>0.017793668964547257</v>
      </c>
      <c r="Y581" s="20">
        <f t="shared" si="177"/>
        <v>0.7952389152156412</v>
      </c>
      <c r="Z581" s="20">
        <f t="shared" si="178"/>
        <v>1.579563958104698</v>
      </c>
      <c r="AA581" s="20">
        <f t="shared" si="179"/>
        <v>0.7391724484934936</v>
      </c>
      <c r="AC581" s="21">
        <f t="shared" si="180"/>
        <v>3.1329504640712984</v>
      </c>
      <c r="AD581" s="30">
        <v>242193.6950109588</v>
      </c>
      <c r="AE581" s="24">
        <f t="shared" si="181"/>
        <v>7587.808491797259</v>
      </c>
    </row>
    <row r="582" spans="3:31" ht="15">
      <c r="C582" s="39" t="s">
        <v>634</v>
      </c>
      <c r="E582" s="23">
        <f t="shared" si="172"/>
        <v>48006036353</v>
      </c>
      <c r="H582" s="23">
        <f t="shared" si="182"/>
        <v>328466000.00000006</v>
      </c>
      <c r="I582" s="23">
        <f t="shared" si="182"/>
        <v>0</v>
      </c>
      <c r="J582" s="23">
        <f t="shared" si="182"/>
        <v>0</v>
      </c>
      <c r="K582" s="23">
        <f t="shared" si="182"/>
        <v>30144940</v>
      </c>
      <c r="L582" s="23">
        <f t="shared" si="182"/>
        <v>358610940.00000006</v>
      </c>
      <c r="M582" s="23">
        <f t="shared" si="182"/>
        <v>1228943380.3600001</v>
      </c>
      <c r="N582" s="23">
        <f t="shared" si="182"/>
        <v>76433559.38</v>
      </c>
      <c r="O582" s="23">
        <f t="shared" si="182"/>
        <v>0</v>
      </c>
      <c r="P582" s="23">
        <f t="shared" si="182"/>
        <v>1305376939.74</v>
      </c>
      <c r="Q582" s="23">
        <f t="shared" si="182"/>
        <v>564280412.07</v>
      </c>
      <c r="R582" s="23">
        <f t="shared" si="182"/>
        <v>5869299.140000001</v>
      </c>
      <c r="S582" s="23">
        <f t="shared" si="182"/>
        <v>34048649.42999999</v>
      </c>
      <c r="T582" s="23">
        <f t="shared" si="182"/>
        <v>604198360.64</v>
      </c>
      <c r="U582" s="23">
        <f t="shared" si="182"/>
        <v>2268186240.38</v>
      </c>
      <c r="V582" s="20">
        <f t="shared" si="174"/>
        <v>1.1754363720443606</v>
      </c>
      <c r="W582" s="20">
        <f t="shared" si="175"/>
        <v>0.07092576687571545</v>
      </c>
      <c r="X582" s="20">
        <f t="shared" si="176"/>
        <v>0.012226169011000251</v>
      </c>
      <c r="Y582" s="20">
        <f t="shared" si="177"/>
        <v>1.1876625410553607</v>
      </c>
      <c r="Z582" s="20">
        <f t="shared" si="178"/>
        <v>2.7191933325660287</v>
      </c>
      <c r="AA582" s="20">
        <f t="shared" si="179"/>
        <v>0.7470121827243704</v>
      </c>
      <c r="AC582" s="21">
        <f t="shared" si="180"/>
        <v>4.724793823221476</v>
      </c>
      <c r="AD582" s="30">
        <v>153954.5793168037</v>
      </c>
      <c r="AE582" s="24">
        <f t="shared" si="181"/>
        <v>7274.036454126948</v>
      </c>
    </row>
    <row r="583" spans="3:31" ht="15">
      <c r="C583" s="39" t="s">
        <v>684</v>
      </c>
      <c r="E583" s="23">
        <f t="shared" si="172"/>
        <v>103713568700</v>
      </c>
      <c r="H583" s="23">
        <f t="shared" si="182"/>
        <v>302475000</v>
      </c>
      <c r="I583" s="23">
        <f t="shared" si="182"/>
        <v>12349999.999999996</v>
      </c>
      <c r="J583" s="23">
        <f t="shared" si="182"/>
        <v>2250000</v>
      </c>
      <c r="K583" s="23">
        <f t="shared" si="182"/>
        <v>17533512.57</v>
      </c>
      <c r="L583" s="23">
        <f t="shared" si="182"/>
        <v>334608512.57000005</v>
      </c>
      <c r="M583" s="23">
        <f t="shared" si="182"/>
        <v>877224461.4499999</v>
      </c>
      <c r="N583" s="23">
        <f t="shared" si="182"/>
        <v>329108131.23</v>
      </c>
      <c r="O583" s="23">
        <f t="shared" si="182"/>
        <v>0</v>
      </c>
      <c r="P583" s="23">
        <f t="shared" si="182"/>
        <v>1206332592.68</v>
      </c>
      <c r="Q583" s="23">
        <f t="shared" si="182"/>
        <v>491445687.46000004</v>
      </c>
      <c r="R583" s="23">
        <f t="shared" si="182"/>
        <v>11557283.75</v>
      </c>
      <c r="S583" s="23">
        <f t="shared" si="182"/>
        <v>11613293.600000001</v>
      </c>
      <c r="T583" s="23">
        <f t="shared" si="182"/>
        <v>514616264.8100001</v>
      </c>
      <c r="U583" s="23">
        <f t="shared" si="182"/>
        <v>2055557370.06</v>
      </c>
      <c r="V583" s="20">
        <f t="shared" si="174"/>
        <v>0.47384898005153697</v>
      </c>
      <c r="W583" s="20">
        <f t="shared" si="175"/>
        <v>0.011197467935552777</v>
      </c>
      <c r="X583" s="20">
        <f t="shared" si="176"/>
        <v>0.011143463574597834</v>
      </c>
      <c r="Y583" s="20">
        <f t="shared" si="177"/>
        <v>0.4849924436261348</v>
      </c>
      <c r="Z583" s="20">
        <f t="shared" si="178"/>
        <v>1.16313864019993</v>
      </c>
      <c r="AA583" s="20">
        <f t="shared" si="179"/>
        <v>0.322627518042391</v>
      </c>
      <c r="AC583" s="21">
        <f t="shared" si="180"/>
        <v>1.981956069804008</v>
      </c>
      <c r="AD583" s="30">
        <v>414517.34163531597</v>
      </c>
      <c r="AE583" s="24">
        <f t="shared" si="181"/>
        <v>8215.551612931362</v>
      </c>
    </row>
    <row r="584" spans="3:31" ht="15">
      <c r="C584" s="39" t="s">
        <v>791</v>
      </c>
      <c r="E584" s="23">
        <f t="shared" si="172"/>
        <v>78515960340</v>
      </c>
      <c r="H584" s="23">
        <f t="shared" si="182"/>
        <v>217917846.42000005</v>
      </c>
      <c r="I584" s="23">
        <f t="shared" si="182"/>
        <v>0</v>
      </c>
      <c r="J584" s="23">
        <f t="shared" si="182"/>
        <v>0</v>
      </c>
      <c r="K584" s="23">
        <f t="shared" si="182"/>
        <v>14249480.65</v>
      </c>
      <c r="L584" s="23">
        <f t="shared" si="182"/>
        <v>232167327.07</v>
      </c>
      <c r="M584" s="23">
        <f t="shared" si="182"/>
        <v>875368060.14</v>
      </c>
      <c r="N584" s="23">
        <f t="shared" si="182"/>
        <v>269241212.81</v>
      </c>
      <c r="O584" s="23">
        <f t="shared" si="182"/>
        <v>0</v>
      </c>
      <c r="P584" s="23">
        <f t="shared" si="182"/>
        <v>1144609272.95</v>
      </c>
      <c r="Q584" s="23">
        <f t="shared" si="182"/>
        <v>425480131.06999993</v>
      </c>
      <c r="R584" s="23">
        <f t="shared" si="182"/>
        <v>10041956.760000002</v>
      </c>
      <c r="S584" s="23">
        <f t="shared" si="182"/>
        <v>26829630.439999998</v>
      </c>
      <c r="T584" s="23">
        <f t="shared" si="182"/>
        <v>462351718.2699999</v>
      </c>
      <c r="U584" s="23">
        <f t="shared" si="182"/>
        <v>1839128318.2899997</v>
      </c>
      <c r="V584" s="20">
        <f t="shared" si="174"/>
        <v>0.5419027280918818</v>
      </c>
      <c r="W584" s="20">
        <f t="shared" si="175"/>
        <v>0.03417092566125263</v>
      </c>
      <c r="X584" s="20">
        <f t="shared" si="176"/>
        <v>0.012789701248656983</v>
      </c>
      <c r="Y584" s="20">
        <f t="shared" si="177"/>
        <v>0.5546924293405388</v>
      </c>
      <c r="Z584" s="20">
        <f t="shared" si="178"/>
        <v>1.4578045890204545</v>
      </c>
      <c r="AA584" s="20">
        <f t="shared" si="179"/>
        <v>0.29569443723879696</v>
      </c>
      <c r="AC584" s="21">
        <f t="shared" si="180"/>
        <v>2.3423623812610423</v>
      </c>
      <c r="AD584" s="30">
        <v>401117.1947619458</v>
      </c>
      <c r="AE584" s="24">
        <f t="shared" si="181"/>
        <v>9395.618274873406</v>
      </c>
    </row>
    <row r="585" spans="3:31" ht="15">
      <c r="C585" s="39" t="s">
        <v>869</v>
      </c>
      <c r="E585" s="23">
        <f t="shared" si="172"/>
        <v>95226448568</v>
      </c>
      <c r="H585" s="23">
        <f t="shared" si="182"/>
        <v>300026643</v>
      </c>
      <c r="I585" s="23">
        <f t="shared" si="182"/>
        <v>33325872.000000004</v>
      </c>
      <c r="J585" s="23">
        <f t="shared" si="182"/>
        <v>10331999.999999996</v>
      </c>
      <c r="K585" s="23">
        <f t="shared" si="182"/>
        <v>12021339.999999998</v>
      </c>
      <c r="L585" s="23">
        <f t="shared" si="182"/>
        <v>355705855</v>
      </c>
      <c r="M585" s="23">
        <f t="shared" si="182"/>
        <v>509442372.03</v>
      </c>
      <c r="N585" s="23">
        <f t="shared" si="182"/>
        <v>226804710.42</v>
      </c>
      <c r="O585" s="23">
        <f t="shared" si="182"/>
        <v>5530670</v>
      </c>
      <c r="P585" s="23">
        <f t="shared" si="182"/>
        <v>741777752.4499999</v>
      </c>
      <c r="Q585" s="23">
        <f t="shared" si="182"/>
        <v>426141569.43</v>
      </c>
      <c r="R585" s="23">
        <f t="shared" si="182"/>
        <v>7731008.649999999</v>
      </c>
      <c r="S585" s="23">
        <f t="shared" si="182"/>
        <v>666263.66</v>
      </c>
      <c r="T585" s="23">
        <f t="shared" si="182"/>
        <v>434538841.73999995</v>
      </c>
      <c r="U585" s="23">
        <f t="shared" si="182"/>
        <v>1532022449.19</v>
      </c>
      <c r="V585" s="20">
        <f t="shared" si="174"/>
        <v>0.4475033731051072</v>
      </c>
      <c r="W585" s="20">
        <f t="shared" si="175"/>
        <v>0.0006996624047406636</v>
      </c>
      <c r="X585" s="20">
        <f t="shared" si="176"/>
        <v>0.00811855190050418</v>
      </c>
      <c r="Y585" s="20">
        <f t="shared" si="177"/>
        <v>0.4556219250056114</v>
      </c>
      <c r="Z585" s="20">
        <f t="shared" si="178"/>
        <v>0.7789618993512142</v>
      </c>
      <c r="AA585" s="20">
        <f t="shared" si="179"/>
        <v>0.37353682758209233</v>
      </c>
      <c r="AC585" s="21">
        <f t="shared" si="180"/>
        <v>1.6088203143436588</v>
      </c>
      <c r="AD585" s="30">
        <v>343639.62002830533</v>
      </c>
      <c r="AE585" s="24">
        <f t="shared" si="181"/>
        <v>5528.544015148736</v>
      </c>
    </row>
    <row r="586" spans="3:31" ht="15">
      <c r="C586" s="39" t="s">
        <v>935</v>
      </c>
      <c r="E586" s="23">
        <f t="shared" si="172"/>
        <v>36091527559</v>
      </c>
      <c r="H586" s="23">
        <f t="shared" si="182"/>
        <v>304999887</v>
      </c>
      <c r="I586" s="23">
        <f t="shared" si="182"/>
        <v>0</v>
      </c>
      <c r="J586" s="23">
        <f t="shared" si="182"/>
        <v>0</v>
      </c>
      <c r="K586" s="23">
        <f t="shared" si="182"/>
        <v>4983167.34</v>
      </c>
      <c r="L586" s="23">
        <f t="shared" si="182"/>
        <v>309983054.34</v>
      </c>
      <c r="M586" s="23">
        <f t="shared" si="182"/>
        <v>519582408.5</v>
      </c>
      <c r="N586" s="23">
        <f t="shared" si="182"/>
        <v>49083641.089999996</v>
      </c>
      <c r="O586" s="23">
        <f t="shared" si="182"/>
        <v>0</v>
      </c>
      <c r="P586" s="23">
        <f t="shared" si="182"/>
        <v>568666049.5900002</v>
      </c>
      <c r="Q586" s="23">
        <f t="shared" si="182"/>
        <v>445097702.56</v>
      </c>
      <c r="R586" s="23">
        <f t="shared" si="182"/>
        <v>1947789</v>
      </c>
      <c r="S586" s="23">
        <f t="shared" si="182"/>
        <v>16206771.6</v>
      </c>
      <c r="T586" s="23">
        <f t="shared" si="182"/>
        <v>463252263.15999997</v>
      </c>
      <c r="U586" s="23">
        <f t="shared" si="182"/>
        <v>1341901367.09</v>
      </c>
      <c r="V586" s="20">
        <f t="shared" si="174"/>
        <v>1.233247060081855</v>
      </c>
      <c r="W586" s="20">
        <f t="shared" si="175"/>
        <v>0.04490464298998223</v>
      </c>
      <c r="X586" s="20">
        <f t="shared" si="176"/>
        <v>0.005396803991784181</v>
      </c>
      <c r="Y586" s="20">
        <f t="shared" si="177"/>
        <v>1.2386438640736392</v>
      </c>
      <c r="Z586" s="20">
        <f t="shared" si="178"/>
        <v>1.5756220034200081</v>
      </c>
      <c r="AA586" s="20">
        <f t="shared" si="179"/>
        <v>0.8588803946667554</v>
      </c>
      <c r="AC586" s="21">
        <f t="shared" si="180"/>
        <v>3.7180509051503843</v>
      </c>
      <c r="AD586" s="30">
        <v>247018.6092175638</v>
      </c>
      <c r="AE586" s="24">
        <f t="shared" si="181"/>
        <v>9184.277635903522</v>
      </c>
    </row>
    <row r="587" spans="3:31" ht="15">
      <c r="C587" s="39" t="s">
        <v>968</v>
      </c>
      <c r="E587" s="23">
        <f t="shared" si="172"/>
        <v>5335699483</v>
      </c>
      <c r="H587" s="23">
        <f t="shared" si="182"/>
        <v>51356241.49</v>
      </c>
      <c r="I587" s="23">
        <f t="shared" si="182"/>
        <v>0</v>
      </c>
      <c r="J587" s="23">
        <f t="shared" si="182"/>
        <v>0</v>
      </c>
      <c r="K587" s="23">
        <f t="shared" si="182"/>
        <v>1117047.1300000001</v>
      </c>
      <c r="L587" s="23">
        <f t="shared" si="182"/>
        <v>52473288.620000005</v>
      </c>
      <c r="M587" s="23">
        <f t="shared" si="182"/>
        <v>47537607</v>
      </c>
      <c r="N587" s="23">
        <f t="shared" si="182"/>
        <v>19713607.509999998</v>
      </c>
      <c r="O587" s="23">
        <f t="shared" si="182"/>
        <v>0</v>
      </c>
      <c r="P587" s="23">
        <f t="shared" si="182"/>
        <v>67251214.50999999</v>
      </c>
      <c r="Q587" s="23">
        <f t="shared" si="182"/>
        <v>23039433.8</v>
      </c>
      <c r="R587" s="23">
        <f t="shared" si="182"/>
        <v>417501.02</v>
      </c>
      <c r="S587" s="23">
        <f t="shared" si="182"/>
        <v>72766.34</v>
      </c>
      <c r="T587" s="23">
        <f t="shared" si="182"/>
        <v>23529701.16</v>
      </c>
      <c r="U587" s="23">
        <f t="shared" si="182"/>
        <v>143254204.29</v>
      </c>
      <c r="V587" s="20">
        <f t="shared" si="174"/>
        <v>0.4317978153268494</v>
      </c>
      <c r="W587" s="20">
        <f t="shared" si="175"/>
        <v>0.0013637638369971895</v>
      </c>
      <c r="X587" s="20">
        <f t="shared" si="176"/>
        <v>0.00782467268500024</v>
      </c>
      <c r="Y587" s="20">
        <f t="shared" si="177"/>
        <v>0.43962248801184967</v>
      </c>
      <c r="Z587" s="20">
        <f t="shared" si="178"/>
        <v>1.2604010912583847</v>
      </c>
      <c r="AA587" s="20">
        <f t="shared" si="179"/>
        <v>0.9834378564082261</v>
      </c>
      <c r="AC587" s="21">
        <f t="shared" si="180"/>
        <v>2.6848251995154575</v>
      </c>
      <c r="AD587" s="30">
        <v>177649.22262624427</v>
      </c>
      <c r="AE587" s="24">
        <f t="shared" si="181"/>
        <v>4769.571095812722</v>
      </c>
    </row>
    <row r="588" spans="3:31" ht="15">
      <c r="C588" s="39" t="s">
        <v>999</v>
      </c>
      <c r="E588" s="23">
        <f t="shared" si="172"/>
        <v>55010269706</v>
      </c>
      <c r="H588" s="23">
        <f t="shared" si="182"/>
        <v>170913461.99999997</v>
      </c>
      <c r="I588" s="23">
        <f t="shared" si="182"/>
        <v>15063809</v>
      </c>
      <c r="J588" s="23">
        <f t="shared" si="182"/>
        <v>0</v>
      </c>
      <c r="K588" s="23">
        <f t="shared" si="182"/>
        <v>17496793.68</v>
      </c>
      <c r="L588" s="23">
        <f t="shared" si="182"/>
        <v>203474064.68</v>
      </c>
      <c r="M588" s="23">
        <f t="shared" si="182"/>
        <v>410087733</v>
      </c>
      <c r="N588" s="23">
        <f t="shared" si="182"/>
        <v>332666777.82</v>
      </c>
      <c r="O588" s="23">
        <f t="shared" si="182"/>
        <v>0</v>
      </c>
      <c r="P588" s="23">
        <f t="shared" si="182"/>
        <v>742754510.8200002</v>
      </c>
      <c r="Q588" s="23">
        <f t="shared" si="182"/>
        <v>202557908.27</v>
      </c>
      <c r="R588" s="23">
        <f t="shared" si="182"/>
        <v>13642850.72</v>
      </c>
      <c r="S588" s="23">
        <f t="shared" si="182"/>
        <v>7885662.18</v>
      </c>
      <c r="T588" s="23">
        <f t="shared" si="182"/>
        <v>224086421.17000002</v>
      </c>
      <c r="U588" s="23">
        <f t="shared" si="182"/>
        <v>1170314996.67</v>
      </c>
      <c r="V588" s="20">
        <f t="shared" si="174"/>
        <v>0.3682183515052043</v>
      </c>
      <c r="W588" s="20">
        <f t="shared" si="175"/>
        <v>0.014334890961532417</v>
      </c>
      <c r="X588" s="20">
        <f t="shared" si="176"/>
        <v>0.024800552320346045</v>
      </c>
      <c r="Y588" s="20">
        <f t="shared" si="177"/>
        <v>0.3930189038255504</v>
      </c>
      <c r="Z588" s="20">
        <f t="shared" si="178"/>
        <v>1.3502106330138344</v>
      </c>
      <c r="AA588" s="20">
        <f t="shared" si="179"/>
        <v>0.3698837794605595</v>
      </c>
      <c r="AC588" s="21">
        <f t="shared" si="180"/>
        <v>2.1274482072614767</v>
      </c>
      <c r="AD588" s="30">
        <v>419371.56504523224</v>
      </c>
      <c r="AE588" s="24">
        <f t="shared" si="181"/>
        <v>8921.912842319192</v>
      </c>
    </row>
    <row r="589" spans="3:31" ht="15">
      <c r="C589" s="39" t="s">
        <v>1041</v>
      </c>
      <c r="E589" s="23">
        <f t="shared" si="172"/>
        <v>16880888562</v>
      </c>
      <c r="H589" s="23">
        <f t="shared" si="182"/>
        <v>79135026</v>
      </c>
      <c r="I589" s="23">
        <f t="shared" si="182"/>
        <v>4724871</v>
      </c>
      <c r="J589" s="23">
        <f t="shared" si="182"/>
        <v>2231826.9999999995</v>
      </c>
      <c r="K589" s="23">
        <f t="shared" si="182"/>
        <v>394999.9700000001</v>
      </c>
      <c r="L589" s="23">
        <f t="shared" si="182"/>
        <v>86486723.97</v>
      </c>
      <c r="M589" s="23">
        <f t="shared" si="182"/>
        <v>197736447</v>
      </c>
      <c r="N589" s="23">
        <f t="shared" si="182"/>
        <v>83577060.43</v>
      </c>
      <c r="O589" s="23">
        <f t="shared" si="182"/>
        <v>0</v>
      </c>
      <c r="P589" s="23">
        <f t="shared" si="182"/>
        <v>281313507.43</v>
      </c>
      <c r="Q589" s="23">
        <f t="shared" si="182"/>
        <v>100146790.13000001</v>
      </c>
      <c r="R589" s="23">
        <f t="shared" si="182"/>
        <v>819968.58</v>
      </c>
      <c r="S589" s="23">
        <f t="shared" si="182"/>
        <v>1147480</v>
      </c>
      <c r="T589" s="23">
        <f t="shared" si="182"/>
        <v>102114238.71000001</v>
      </c>
      <c r="U589" s="23">
        <f t="shared" si="182"/>
        <v>469914470.10999995</v>
      </c>
      <c r="V589" s="20">
        <f t="shared" si="174"/>
        <v>0.5932554424619393</v>
      </c>
      <c r="W589" s="20">
        <f t="shared" si="175"/>
        <v>0.006797509478162504</v>
      </c>
      <c r="X589" s="20">
        <f t="shared" si="176"/>
        <v>0.004857378075735916</v>
      </c>
      <c r="Y589" s="20">
        <f t="shared" si="177"/>
        <v>0.5981128205376752</v>
      </c>
      <c r="Z589" s="20">
        <f t="shared" si="178"/>
        <v>1.66646149221822</v>
      </c>
      <c r="AA589" s="20">
        <f t="shared" si="179"/>
        <v>0.5123351395416906</v>
      </c>
      <c r="AC589" s="21">
        <f t="shared" si="180"/>
        <v>2.783706961775748</v>
      </c>
      <c r="AD589" s="30">
        <v>255621.71957207998</v>
      </c>
      <c r="AE589" s="24">
        <f t="shared" si="181"/>
        <v>7115.75960353887</v>
      </c>
    </row>
    <row r="590" spans="3:31" ht="15">
      <c r="C590" s="39" t="s">
        <v>1090</v>
      </c>
      <c r="E590" s="23">
        <f t="shared" si="172"/>
        <v>23639961365</v>
      </c>
      <c r="H590" s="23">
        <f t="shared" si="182"/>
        <v>302497451</v>
      </c>
      <c r="I590" s="23">
        <f t="shared" si="182"/>
        <v>0</v>
      </c>
      <c r="J590" s="23">
        <f t="shared" si="182"/>
        <v>0</v>
      </c>
      <c r="K590" s="23">
        <f t="shared" si="182"/>
        <v>10288591.540000001</v>
      </c>
      <c r="L590" s="23">
        <f t="shared" si="182"/>
        <v>312786042.53999996</v>
      </c>
      <c r="M590" s="23">
        <f t="shared" si="182"/>
        <v>704943130.5</v>
      </c>
      <c r="N590" s="23">
        <f t="shared" si="182"/>
        <v>76288936.62</v>
      </c>
      <c r="O590" s="23">
        <f t="shared" si="182"/>
        <v>4038393</v>
      </c>
      <c r="P590" s="23">
        <f t="shared" si="182"/>
        <v>785270460.12</v>
      </c>
      <c r="Q590" s="23">
        <f t="shared" si="182"/>
        <v>558242205.51</v>
      </c>
      <c r="R590" s="23">
        <f t="shared" si="182"/>
        <v>230605.97</v>
      </c>
      <c r="S590" s="23">
        <f t="shared" si="182"/>
        <v>22874861.46</v>
      </c>
      <c r="T590" s="23">
        <f t="shared" si="182"/>
        <v>581347672.9399999</v>
      </c>
      <c r="U590" s="23">
        <f t="shared" si="182"/>
        <v>1679404175.6000001</v>
      </c>
      <c r="V590" s="20">
        <f t="shared" si="174"/>
        <v>2.3614345086726836</v>
      </c>
      <c r="W590" s="20">
        <f t="shared" si="175"/>
        <v>0.09676353149149912</v>
      </c>
      <c r="X590" s="20">
        <f t="shared" si="176"/>
        <v>0.0009754921610888174</v>
      </c>
      <c r="Y590" s="20">
        <f t="shared" si="177"/>
        <v>2.3624100008337723</v>
      </c>
      <c r="Z590" s="20">
        <f t="shared" si="178"/>
        <v>3.3217924851714327</v>
      </c>
      <c r="AA590" s="20">
        <f t="shared" si="179"/>
        <v>1.32312416975052</v>
      </c>
      <c r="AC590" s="21">
        <f t="shared" si="180"/>
        <v>7.104090187247225</v>
      </c>
      <c r="AD590" s="30">
        <v>135948.93473956158</v>
      </c>
      <c r="AE590" s="24">
        <f t="shared" si="181"/>
        <v>9657.934932500328</v>
      </c>
    </row>
    <row r="591" spans="3:31" ht="15">
      <c r="C591" s="39" t="s">
        <v>1131</v>
      </c>
      <c r="E591" s="23">
        <f t="shared" si="172"/>
        <v>10809501280</v>
      </c>
      <c r="H591" s="23">
        <f t="shared" si="182"/>
        <v>66900785.99999999</v>
      </c>
      <c r="I591" s="23">
        <f t="shared" si="182"/>
        <v>4292636</v>
      </c>
      <c r="J591" s="23">
        <f t="shared" si="182"/>
        <v>0</v>
      </c>
      <c r="K591" s="23">
        <f t="shared" si="182"/>
        <v>7238407.100000001</v>
      </c>
      <c r="L591" s="23">
        <f t="shared" si="182"/>
        <v>78431829.1</v>
      </c>
      <c r="M591" s="23">
        <f t="shared" si="182"/>
        <v>114129766.34</v>
      </c>
      <c r="N591" s="23">
        <f t="shared" si="182"/>
        <v>44135081</v>
      </c>
      <c r="O591" s="23">
        <f t="shared" si="182"/>
        <v>0</v>
      </c>
      <c r="P591" s="23">
        <f t="shared" si="182"/>
        <v>158264847.33999997</v>
      </c>
      <c r="Q591" s="23">
        <f t="shared" si="182"/>
        <v>52950125.77</v>
      </c>
      <c r="R591" s="23">
        <f t="shared" si="182"/>
        <v>2179150.51</v>
      </c>
      <c r="S591" s="23">
        <f t="shared" si="182"/>
        <v>1002704.9099999999</v>
      </c>
      <c r="T591" s="23">
        <f t="shared" si="182"/>
        <v>56131981.190000005</v>
      </c>
      <c r="U591" s="23">
        <f t="shared" si="182"/>
        <v>292828657.63</v>
      </c>
      <c r="V591" s="20">
        <f t="shared" si="174"/>
        <v>0.48984799944442947</v>
      </c>
      <c r="W591" s="20">
        <f t="shared" si="175"/>
        <v>0.009276144051670808</v>
      </c>
      <c r="X591" s="20">
        <f t="shared" si="176"/>
        <v>0.02015958418018708</v>
      </c>
      <c r="Y591" s="20">
        <f t="shared" si="177"/>
        <v>0.5100075836246165</v>
      </c>
      <c r="Z591" s="20">
        <f t="shared" si="178"/>
        <v>1.4641271899641235</v>
      </c>
      <c r="AA591" s="20">
        <f t="shared" si="179"/>
        <v>0.7255823101211566</v>
      </c>
      <c r="AC591" s="21">
        <f t="shared" si="180"/>
        <v>2.708993227761568</v>
      </c>
      <c r="AD591" s="30">
        <v>234746.40389664227</v>
      </c>
      <c r="AE591" s="24">
        <f t="shared" si="181"/>
        <v>6359.264183973856</v>
      </c>
    </row>
    <row r="592" spans="12:21" ht="15">
      <c r="L592" s="58">
        <f>SUM(L571:L591)</f>
        <v>4718879491.34</v>
      </c>
      <c r="P592" s="58">
        <f>SUM(P571:P591)</f>
        <v>13639506036.130003</v>
      </c>
      <c r="T592" s="58">
        <f>SUM(T571:T591)</f>
        <v>7695615892.459999</v>
      </c>
      <c r="U592" s="58">
        <f>SUM(U571:U591)</f>
        <v>26054001419.930004</v>
      </c>
    </row>
    <row r="594" spans="12:20" ht="15">
      <c r="L594" s="59">
        <f aca="true" t="shared" si="183" ref="L594:L615">L571/$U571</f>
        <v>0.1665770645287423</v>
      </c>
      <c r="P594" s="59">
        <f aca="true" t="shared" si="184" ref="P594:P615">P571/$U571</f>
        <v>0.4397435732949043</v>
      </c>
      <c r="T594" s="59">
        <f aca="true" t="shared" si="185" ref="T594:T615">T571/$U571</f>
        <v>0.3936793621763537</v>
      </c>
    </row>
    <row r="595" spans="12:20" ht="15">
      <c r="L595" s="59">
        <f t="shared" si="183"/>
        <v>0.10582862210363318</v>
      </c>
      <c r="P595" s="59">
        <f t="shared" si="184"/>
        <v>0.5742154993590188</v>
      </c>
      <c r="T595" s="59">
        <f t="shared" si="185"/>
        <v>0.3199558785373486</v>
      </c>
    </row>
    <row r="596" spans="12:20" ht="15">
      <c r="L596" s="59">
        <f t="shared" si="183"/>
        <v>0.1580251579877629</v>
      </c>
      <c r="P596" s="59">
        <f t="shared" si="184"/>
        <v>0.6286339499999177</v>
      </c>
      <c r="T596" s="59">
        <f t="shared" si="185"/>
        <v>0.21334089201231973</v>
      </c>
    </row>
    <row r="597" spans="12:20" ht="15">
      <c r="L597" s="59">
        <f t="shared" si="183"/>
        <v>0.25037079458825195</v>
      </c>
      <c r="P597" s="59">
        <f t="shared" si="184"/>
        <v>0.5043587646347533</v>
      </c>
      <c r="T597" s="59">
        <f t="shared" si="185"/>
        <v>0.2452704407769949</v>
      </c>
    </row>
    <row r="598" spans="12:20" ht="15">
      <c r="L598" s="59">
        <f t="shared" si="183"/>
        <v>0.2452078673715658</v>
      </c>
      <c r="P598" s="59">
        <f t="shared" si="184"/>
        <v>0.3399666923839467</v>
      </c>
      <c r="T598" s="59">
        <f t="shared" si="185"/>
        <v>0.41482544024448753</v>
      </c>
    </row>
    <row r="599" spans="12:20" ht="15">
      <c r="L599" s="59">
        <f t="shared" si="183"/>
        <v>0.3922552326523306</v>
      </c>
      <c r="P599" s="59">
        <f t="shared" si="184"/>
        <v>0.3096330014617736</v>
      </c>
      <c r="T599" s="59">
        <f t="shared" si="185"/>
        <v>0.29811176588589583</v>
      </c>
    </row>
    <row r="600" spans="3:20" ht="15">
      <c r="C600" s="57"/>
      <c r="L600" s="59">
        <f t="shared" si="183"/>
        <v>0.18218579202326146</v>
      </c>
      <c r="P600" s="59">
        <f t="shared" si="184"/>
        <v>0.449574023013119</v>
      </c>
      <c r="T600" s="59">
        <f t="shared" si="185"/>
        <v>0.3682401849636197</v>
      </c>
    </row>
    <row r="601" spans="12:20" ht="15">
      <c r="L601" s="59">
        <f t="shared" si="183"/>
        <v>0.21088076062759686</v>
      </c>
      <c r="P601" s="59">
        <f t="shared" si="184"/>
        <v>0.5477226477588206</v>
      </c>
      <c r="T601" s="59">
        <f t="shared" si="185"/>
        <v>0.2413965916135825</v>
      </c>
    </row>
    <row r="602" spans="12:20" ht="15">
      <c r="L602" s="59">
        <f t="shared" si="183"/>
        <v>0.22648445713829932</v>
      </c>
      <c r="P602" s="59">
        <f t="shared" si="184"/>
        <v>0.3122084782060248</v>
      </c>
      <c r="T602" s="59">
        <f t="shared" si="185"/>
        <v>0.4613070646556761</v>
      </c>
    </row>
    <row r="603" spans="12:20" ht="15">
      <c r="L603" s="59">
        <f t="shared" si="183"/>
        <v>0.1612056723508129</v>
      </c>
      <c r="P603" s="59">
        <f t="shared" si="184"/>
        <v>0.6992333731077252</v>
      </c>
      <c r="T603" s="59">
        <f t="shared" si="185"/>
        <v>0.13956095454146175</v>
      </c>
    </row>
    <row r="604" spans="12:20" ht="15">
      <c r="L604" s="59">
        <f t="shared" si="183"/>
        <v>0.23593493001894836</v>
      </c>
      <c r="P604" s="59">
        <f t="shared" si="184"/>
        <v>0.504177763491364</v>
      </c>
      <c r="T604" s="59">
        <f t="shared" si="185"/>
        <v>0.25988730648968755</v>
      </c>
    </row>
    <row r="605" spans="12:20" ht="15">
      <c r="L605" s="59">
        <f t="shared" si="183"/>
        <v>0.15810471539582227</v>
      </c>
      <c r="P605" s="59">
        <f t="shared" si="184"/>
        <v>0.5755157651962935</v>
      </c>
      <c r="T605" s="59">
        <f t="shared" si="185"/>
        <v>0.2663795194078841</v>
      </c>
    </row>
    <row r="606" spans="12:20" ht="15">
      <c r="L606" s="59">
        <f t="shared" si="183"/>
        <v>0.162782375935454</v>
      </c>
      <c r="P606" s="59">
        <f t="shared" si="184"/>
        <v>0.5868639865034699</v>
      </c>
      <c r="T606" s="59">
        <f t="shared" si="185"/>
        <v>0.25035363756107615</v>
      </c>
    </row>
    <row r="607" spans="12:20" ht="15">
      <c r="L607" s="59">
        <f t="shared" si="183"/>
        <v>0.1262376990018111</v>
      </c>
      <c r="P607" s="59">
        <f t="shared" si="184"/>
        <v>0.6223650963159789</v>
      </c>
      <c r="T607" s="59">
        <f t="shared" si="185"/>
        <v>0.2513972046822101</v>
      </c>
    </row>
    <row r="608" spans="12:20" ht="15">
      <c r="L608" s="59">
        <f t="shared" si="183"/>
        <v>0.2321805761972132</v>
      </c>
      <c r="P608" s="59">
        <f t="shared" si="184"/>
        <v>0.48418203848265234</v>
      </c>
      <c r="T608" s="59">
        <f t="shared" si="185"/>
        <v>0.2836373853201343</v>
      </c>
    </row>
    <row r="609" spans="12:20" ht="15">
      <c r="L609" s="59">
        <f t="shared" si="183"/>
        <v>0.23100286052485236</v>
      </c>
      <c r="P609" s="59">
        <f t="shared" si="184"/>
        <v>0.4237763397046009</v>
      </c>
      <c r="T609" s="59">
        <f t="shared" si="185"/>
        <v>0.34522079977054687</v>
      </c>
    </row>
    <row r="610" spans="12:20" ht="15">
      <c r="L610" s="59">
        <f t="shared" si="183"/>
        <v>0.3662949292139062</v>
      </c>
      <c r="P610" s="59">
        <f t="shared" si="184"/>
        <v>0.4694536878921782</v>
      </c>
      <c r="T610" s="59">
        <f t="shared" si="185"/>
        <v>0.16425138289391564</v>
      </c>
    </row>
    <row r="611" spans="12:20" ht="15">
      <c r="L611" s="59">
        <f t="shared" si="183"/>
        <v>0.17386264831174736</v>
      </c>
      <c r="P611" s="59">
        <f t="shared" si="184"/>
        <v>0.6346620464861381</v>
      </c>
      <c r="T611" s="59">
        <f t="shared" si="185"/>
        <v>0.19147530520211462</v>
      </c>
    </row>
    <row r="612" spans="12:20" ht="15">
      <c r="L612" s="59">
        <f t="shared" si="183"/>
        <v>0.18404779905959215</v>
      </c>
      <c r="P612" s="59">
        <f t="shared" si="184"/>
        <v>0.598648318627321</v>
      </c>
      <c r="T612" s="59">
        <f t="shared" si="185"/>
        <v>0.21730388231308687</v>
      </c>
    </row>
    <row r="613" spans="12:20" ht="15">
      <c r="L613" s="59">
        <f t="shared" si="183"/>
        <v>0.18624822248536507</v>
      </c>
      <c r="P613" s="59">
        <f t="shared" si="184"/>
        <v>0.4675887267217534</v>
      </c>
      <c r="T613" s="59">
        <f t="shared" si="185"/>
        <v>0.3461630507928814</v>
      </c>
    </row>
    <row r="614" spans="12:20" ht="15">
      <c r="L614" s="59">
        <f t="shared" si="183"/>
        <v>0.267842053898637</v>
      </c>
      <c r="P614" s="59">
        <f t="shared" si="184"/>
        <v>0.5404691215023549</v>
      </c>
      <c r="T614" s="59">
        <f t="shared" si="185"/>
        <v>0.1916888245990079</v>
      </c>
    </row>
    <row r="615" spans="12:20" ht="15">
      <c r="L615" s="59">
        <f t="shared" si="183"/>
        <v>0.1811191845460749</v>
      </c>
      <c r="P615" s="59">
        <f t="shared" si="184"/>
        <v>0.5235090693476536</v>
      </c>
      <c r="T615" s="59">
        <f t="shared" si="185"/>
        <v>0.29537174610627137</v>
      </c>
    </row>
  </sheetData>
  <sheetProtection/>
  <autoFilter ref="A1:AE568"/>
  <printOptions/>
  <pageMargins left="0.5" right="0.5" top="0.5" bottom="0.5" header="0.5" footer="0.5"/>
  <pageSetup fitToHeight="15" fitToWidth="2" horizontalDpi="300" verticalDpi="300" orientation="landscape" scale="72" r:id="rId1"/>
  <headerFooter alignWithMargins="0">
    <oddHeader xml:space="preserve">&amp;LDLGS - 1999 Tax Levies&amp;C&amp;D&amp;RPage &amp;P    </oddHeader>
  </headerFooter>
  <rowBreaks count="4" manualBreakCount="4">
    <brk id="53" max="255" man="1"/>
    <brk id="110" max="255" man="1"/>
    <brk id="167" max="255" man="1"/>
    <brk id="224" max="255" man="1"/>
  </rowBreaks>
  <colBreaks count="3" manualBreakCount="3">
    <brk id="8" max="65535" man="1"/>
    <brk id="16" max="65535" man="1"/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McCarthy</dc:creator>
  <cp:keywords/>
  <dc:description/>
  <cp:lastModifiedBy>Clayton, Spencer</cp:lastModifiedBy>
  <dcterms:created xsi:type="dcterms:W3CDTF">2013-05-03T19:32:32Z</dcterms:created>
  <dcterms:modified xsi:type="dcterms:W3CDTF">2020-08-10T16:55:29Z</dcterms:modified>
  <cp:category/>
  <cp:version/>
  <cp:contentType/>
  <cp:contentStatus/>
</cp:coreProperties>
</file>